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trlProps/ctrlProp6.xml" ContentType="application/vnd.ms-excel.controlproperties+xml"/>
  <Override PartName="/xl/drawings/drawing1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2.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2AF44A5B-4F9A-30C1-5B58-47010ADB2D0F}"/>
  <workbookPr codeName="ThisWorkbook" autoCompressPictures="0"/>
  <mc:AlternateContent xmlns:mc="http://schemas.openxmlformats.org/markup-compatibility/2006">
    <mc:Choice Requires="x15">
      <x15ac:absPath xmlns:x15ac="http://schemas.microsoft.com/office/spreadsheetml/2010/11/ac" url="D:\LAPORAN PENELITIAN 2023 TORAJA\"/>
    </mc:Choice>
  </mc:AlternateContent>
  <xr:revisionPtr revIDLastSave="0" documentId="13_ncr:1_{152848B6-720D-42F3-BBDE-56C1B10FB895}" xr6:coauthVersionLast="47" xr6:coauthVersionMax="47" xr10:uidLastSave="{00000000-0000-0000-0000-000000000000}"/>
  <bookViews>
    <workbookView xWindow="-110" yWindow="-110" windowWidth="19420" windowHeight="10300" tabRatio="816" firstSheet="2" activeTab="9" xr2:uid="{00000000-000D-0000-FFFF-FFFF00000000}"/>
  </bookViews>
  <sheets>
    <sheet name="Manual" sheetId="8" r:id="rId1"/>
    <sheet name="Organisasi" sheetId="30" r:id="rId2"/>
    <sheet name="Rekap" sheetId="31" r:id="rId3"/>
    <sheet name="Database" sheetId="2" state="hidden" r:id="rId4"/>
    <sheet name="Kriteria Risiko" sheetId="29" r:id="rId5"/>
    <sheet name="Risk Input" sheetId="1" r:id="rId6"/>
    <sheet name="BTR &amp; Kertas kerja" sheetId="28" r:id="rId7"/>
    <sheet name="Risk Profile" sheetId="3" r:id="rId8"/>
    <sheet name="Residual Risk" sheetId="4" r:id="rId9"/>
    <sheet name="Risk Appetite" sheetId="5" r:id="rId10"/>
    <sheet name="Risk Register Table" sheetId="6" r:id="rId11"/>
    <sheet name="Rincian Tindakan Penanganan" sheetId="27" r:id="rId12"/>
    <sheet name="PROFIL RISIKO" sheetId="12" r:id="rId13"/>
    <sheet name="PROFIL RISIKO KATEGORI" sheetId="32" r:id="rId14"/>
    <sheet name="DESKRIPSI &amp; PENANGANAN" sheetId="13" r:id="rId15"/>
    <sheet name="LAP UPDATE RISK REG" sheetId="14" state="hidden" r:id="rId16"/>
    <sheet name="PERUBAHAN PERINGKAT" sheetId="16" r:id="rId17"/>
    <sheet name="PERUBAHAN PENANGANAN RISIKO" sheetId="17" r:id="rId18"/>
    <sheet name="LAPORAN PEMANTAUAN" sheetId="18" r:id="rId19"/>
    <sheet name="TOP RISK EVENTS" sheetId="19" r:id="rId20"/>
    <sheet name="LAMP. RENCANA PENANGANAN" sheetId="20" state="hidden" r:id="rId21"/>
    <sheet name="RISK APPETITE REPORT" sheetId="23" r:id="rId22"/>
    <sheet name="Sheet1" sheetId="33" r:id="rId23"/>
  </sheets>
  <externalReferences>
    <externalReference r:id="rId24"/>
    <externalReference r:id="rId25"/>
    <externalReference r:id="rId26"/>
  </externalReferences>
  <definedNames>
    <definedName name="_235_________123Graph_DCHART_2" localSheetId="1" hidden="1">[1]SENSITIVITAS!$F$9:$F$15</definedName>
    <definedName name="_235_________123Graph_DCHART_2" hidden="1">[2]SENSITIVITAS!$F$9:$F$15</definedName>
    <definedName name="_xlnm._FilterDatabase" localSheetId="5" hidden="1">'Risk Input'!$A$6:$AL$7</definedName>
    <definedName name="_Key1" localSheetId="6" hidden="1">#REF!</definedName>
    <definedName name="_Key1" localSheetId="1" hidden="1">#REF!</definedName>
    <definedName name="_Key1" localSheetId="13" hidden="1">#REF!</definedName>
    <definedName name="_Key1" hidden="1">#REF!</definedName>
    <definedName name="_Order1" hidden="1">255</definedName>
    <definedName name="a" localSheetId="6" hidden="1">{#N/A,#N/A,FALSE,"Aging Summary";#N/A,#N/A,FALSE,"Ratio Analysis";#N/A,#N/A,FALSE,"Test 120 Day Accts";#N/A,#N/A,FALSE,"Tickmarks"}</definedName>
    <definedName name="a" localSheetId="1" hidden="1">{#N/A,#N/A,FALSE,"Aging Summary";#N/A,#N/A,FALSE,"Ratio Analysis";#N/A,#N/A,FALSE,"Test 120 Day Accts";#N/A,#N/A,FALSE,"Tickmarks"}</definedName>
    <definedName name="a" hidden="1">{#N/A,#N/A,FALSE,"Aging Summary";#N/A,#N/A,FALSE,"Ratio Analysis";#N/A,#N/A,FALSE,"Test 120 Day Accts";#N/A,#N/A,FALSE,"Tickmarks"}</definedName>
    <definedName name="abcd" localSheetId="6" hidden="1">{#N/A,#N/A,FALSE,"Aging Summary";#N/A,#N/A,FALSE,"Ratio Analysis";#N/A,#N/A,FALSE,"Test 120 Day Accts";#N/A,#N/A,FALSE,"Tickmarks"}</definedName>
    <definedName name="abcd" localSheetId="1" hidden="1">{#N/A,#N/A,FALSE,"Aging Summary";#N/A,#N/A,FALSE,"Ratio Analysis";#N/A,#N/A,FALSE,"Test 120 Day Accts";#N/A,#N/A,FALSE,"Tickmarks"}</definedName>
    <definedName name="abcd" hidden="1">{#N/A,#N/A,FALSE,"Aging Summary";#N/A,#N/A,FALSE,"Ratio Analysis";#N/A,#N/A,FALSE,"Test 120 Day Accts";#N/A,#N/A,FALSE,"Tickmarks"}</definedName>
    <definedName name="ar" localSheetId="6" hidden="1">{#N/A,#N/A,FALSE,"Aging Summary";#N/A,#N/A,FALSE,"Ratio Analysis";#N/A,#N/A,FALSE,"Test 120 Day Accts";#N/A,#N/A,FALSE,"Tickmarks"}</definedName>
    <definedName name="ar" localSheetId="1" hidden="1">{#N/A,#N/A,FALSE,"Aging Summary";#N/A,#N/A,FALSE,"Ratio Analysis";#N/A,#N/A,FALSE,"Test 120 Day Accts";#N/A,#N/A,FALSE,"Tickmarks"}</definedName>
    <definedName name="ar" hidden="1">{#N/A,#N/A,FALSE,"Aging Summary";#N/A,#N/A,FALSE,"Ratio Analysis";#N/A,#N/A,FALSE,"Test 120 Day Accts";#N/A,#N/A,FALSE,"Tickmarks"}</definedName>
    <definedName name="AS" localSheetId="6" hidden="1">{#N/A,#N/A,FALSE,"Aging Summary";#N/A,#N/A,FALSE,"Ratio Analysis";#N/A,#N/A,FALSE,"Test 120 Day Accts";#N/A,#N/A,FALSE,"Tickmarks"}</definedName>
    <definedName name="AS" localSheetId="1" hidden="1">{#N/A,#N/A,FALSE,"Aging Summary";#N/A,#N/A,FALSE,"Ratio Analysis";#N/A,#N/A,FALSE,"Test 120 Day Accts";#N/A,#N/A,FALSE,"Tickmarks"}</definedName>
    <definedName name="AS" hidden="1">{#N/A,#N/A,FALSE,"Aging Summary";#N/A,#N/A,FALSE,"Ratio Analysis";#N/A,#N/A,FALSE,"Test 120 Day Accts";#N/A,#N/A,FALSE,"Tickmarks"}</definedName>
    <definedName name="AS2DocOpenMode" hidden="1">"AS2DocumentEdit"</definedName>
    <definedName name="asdad">Database!$R$3:$R$5</definedName>
    <definedName name="asr" localSheetId="6" hidden="1">{#N/A,#N/A,FALSE,"Aging Summary";#N/A,#N/A,FALSE,"Ratio Analysis";#N/A,#N/A,FALSE,"Test 120 Day Accts";#N/A,#N/A,FALSE,"Tickmarks"}</definedName>
    <definedName name="asr" localSheetId="1" hidden="1">{#N/A,#N/A,FALSE,"Aging Summary";#N/A,#N/A,FALSE,"Ratio Analysis";#N/A,#N/A,FALSE,"Test 120 Day Accts";#N/A,#N/A,FALSE,"Tickmarks"}</definedName>
    <definedName name="asr" hidden="1">{#N/A,#N/A,FALSE,"Aging Summary";#N/A,#N/A,FALSE,"Ratio Analysis";#N/A,#N/A,FALSE,"Test 120 Day Accts";#N/A,#N/A,FALSE,"Tickmarks"}</definedName>
    <definedName name="Casfl01" localSheetId="6" hidden="1">{#N/A,#N/A,FALSE,"Aging Summary";#N/A,#N/A,FALSE,"Ratio Analysis";#N/A,#N/A,FALSE,"Test 120 Day Accts";#N/A,#N/A,FALSE,"Tickmarks"}</definedName>
    <definedName name="Casfl01" localSheetId="1" hidden="1">{#N/A,#N/A,FALSE,"Aging Summary";#N/A,#N/A,FALSE,"Ratio Analysis";#N/A,#N/A,FALSE,"Test 120 Day Accts";#N/A,#N/A,FALSE,"Tickmarks"}</definedName>
    <definedName name="Casfl01" hidden="1">{#N/A,#N/A,FALSE,"Aging Summary";#N/A,#N/A,FALSE,"Ratio Analysis";#N/A,#N/A,FALSE,"Test 120 Day Accts";#N/A,#N/A,FALSE,"Tickmarks"}</definedName>
    <definedName name="Category">Database!$L$1:$L$5</definedName>
    <definedName name="Dept">Database!$S$2:$S$5</definedName>
    <definedName name="dina" localSheetId="6" hidden="1">{#N/A,#N/A,FALSE,"Aging Summary";#N/A,#N/A,FALSE,"Ratio Analysis";#N/A,#N/A,FALSE,"Test 120 Day Accts";#N/A,#N/A,FALSE,"Tickmarks"}</definedName>
    <definedName name="dina" localSheetId="1" hidden="1">{#N/A,#N/A,FALSE,"Aging Summary";#N/A,#N/A,FALSE,"Ratio Analysis";#N/A,#N/A,FALSE,"Test 120 Day Accts";#N/A,#N/A,FALSE,"Tickmarks"}</definedName>
    <definedName name="dina" hidden="1">{#N/A,#N/A,FALSE,"Aging Summary";#N/A,#N/A,FALSE,"Ratio Analysis";#N/A,#N/A,FALSE,"Test 120 Day Accts";#N/A,#N/A,FALSE,"Tickmarks"}</definedName>
    <definedName name="dodod" localSheetId="6" hidden="1">{#N/A,#N/A,FALSE,"Aging Summary";#N/A,#N/A,FALSE,"Ratio Analysis";#N/A,#N/A,FALSE,"Test 120 Day Accts";#N/A,#N/A,FALSE,"Tickmarks"}</definedName>
    <definedName name="dodod" localSheetId="1" hidden="1">{#N/A,#N/A,FALSE,"Aging Summary";#N/A,#N/A,FALSE,"Ratio Analysis";#N/A,#N/A,FALSE,"Test 120 Day Accts";#N/A,#N/A,FALSE,"Tickmarks"}</definedName>
    <definedName name="dodod" hidden="1">{#N/A,#N/A,FALSE,"Aging Summary";#N/A,#N/A,FALSE,"Ratio Analysis";#N/A,#N/A,FALSE,"Test 120 Day Accts";#N/A,#N/A,FALSE,"Tickmarks"}</definedName>
    <definedName name="dodol" localSheetId="6" hidden="1">{#N/A,#N/A,FALSE,"Aging Summary";#N/A,#N/A,FALSE,"Ratio Analysis";#N/A,#N/A,FALSE,"Test 120 Day Accts";#N/A,#N/A,FALSE,"Tickmarks"}</definedName>
    <definedName name="dodol" localSheetId="1" hidden="1">{#N/A,#N/A,FALSE,"Aging Summary";#N/A,#N/A,FALSE,"Ratio Analysis";#N/A,#N/A,FALSE,"Test 120 Day Accts";#N/A,#N/A,FALSE,"Tickmarks"}</definedName>
    <definedName name="dodol" hidden="1">{#N/A,#N/A,FALSE,"Aging Summary";#N/A,#N/A,FALSE,"Ratio Analysis";#N/A,#N/A,FALSE,"Test 120 Day Accts";#N/A,#N/A,FALSE,"Tickmarks"}</definedName>
    <definedName name="eresr" localSheetId="6" hidden="1">{#N/A,#N/A,FALSE,"Aging Summary";#N/A,#N/A,FALSE,"Ratio Analysis";#N/A,#N/A,FALSE,"Test 120 Day Accts";#N/A,#N/A,FALSE,"Tickmarks"}</definedName>
    <definedName name="eresr" localSheetId="1" hidden="1">{#N/A,#N/A,FALSE,"Aging Summary";#N/A,#N/A,FALSE,"Ratio Analysis";#N/A,#N/A,FALSE,"Test 120 Day Accts";#N/A,#N/A,FALSE,"Tickmarks"}</definedName>
    <definedName name="eresr" hidden="1">{#N/A,#N/A,FALSE,"Aging Summary";#N/A,#N/A,FALSE,"Ratio Analysis";#N/A,#N/A,FALSE,"Test 120 Day Accts";#N/A,#N/A,FALSE,"Tickmarks"}</definedName>
    <definedName name="hg" localSheetId="6" hidden="1">{#N/A,#N/A,FALSE,"Aging Summary";#N/A,#N/A,FALSE,"Ratio Analysis";#N/A,#N/A,FALSE,"Test 120 Day Accts";#N/A,#N/A,FALSE,"Tickmarks"}</definedName>
    <definedName name="hg" localSheetId="1" hidden="1">{#N/A,#N/A,FALSE,"Aging Summary";#N/A,#N/A,FALSE,"Ratio Analysis";#N/A,#N/A,FALSE,"Test 120 Day Accts";#N/A,#N/A,FALSE,"Tickmarks"}</definedName>
    <definedName name="hg" hidden="1">{#N/A,#N/A,FALSE,"Aging Summary";#N/A,#N/A,FALSE,"Ratio Analysis";#N/A,#N/A,FALSE,"Test 120 Day Accts";#N/A,#N/A,FALSE,"Tickmarks"}</definedName>
    <definedName name="hire" localSheetId="6" hidden="1">{#N/A,#N/A,FALSE,"Aging Summary";#N/A,#N/A,FALSE,"Ratio Analysis";#N/A,#N/A,FALSE,"Test 120 Day Accts";#N/A,#N/A,FALSE,"Tickmarks"}</definedName>
    <definedName name="hire" localSheetId="1" hidden="1">{#N/A,#N/A,FALSE,"Aging Summary";#N/A,#N/A,FALSE,"Ratio Analysis";#N/A,#N/A,FALSE,"Test 120 Day Accts";#N/A,#N/A,FALSE,"Tickmarks"}</definedName>
    <definedName name="hire" hidden="1">{#N/A,#N/A,FALSE,"Aging Summary";#N/A,#N/A,FALSE,"Ratio Analysis";#N/A,#N/A,FALSE,"Test 120 Day Accts";#N/A,#N/A,FALSE,"Tickmarks"}</definedName>
    <definedName name="HP" localSheetId="6" hidden="1">{#N/A,#N/A,FALSE,"Aging Summary";#N/A,#N/A,FALSE,"Ratio Analysis";#N/A,#N/A,FALSE,"Test 120 Day Accts";#N/A,#N/A,FALSE,"Tickmarks"}</definedName>
    <definedName name="HP" localSheetId="1" hidden="1">{#N/A,#N/A,FALSE,"Aging Summary";#N/A,#N/A,FALSE,"Ratio Analysis";#N/A,#N/A,FALSE,"Test 120 Day Accts";#N/A,#N/A,FALSE,"Tickmarks"}</definedName>
    <definedName name="HP" hidden="1">{#N/A,#N/A,FALSE,"Aging Summary";#N/A,#N/A,FALSE,"Ratio Analysis";#N/A,#N/A,FALSE,"Test 120 Day Accts";#N/A,#N/A,FALSE,"Tickmarks"}</definedName>
    <definedName name="iko" localSheetId="6" hidden="1">{#N/A,#N/A,FALSE,"Aging Summary";#N/A,#N/A,FALSE,"Ratio Analysis";#N/A,#N/A,FALSE,"Test 120 Day Accts";#N/A,#N/A,FALSE,"Tickmarks"}</definedName>
    <definedName name="iko" localSheetId="1" hidden="1">{#N/A,#N/A,FALSE,"Aging Summary";#N/A,#N/A,FALSE,"Ratio Analysis";#N/A,#N/A,FALSE,"Test 120 Day Accts";#N/A,#N/A,FALSE,"Tickmarks"}</definedName>
    <definedName name="iko" hidden="1">{#N/A,#N/A,FALSE,"Aging Summary";#N/A,#N/A,FALSE,"Ratio Analysis";#N/A,#N/A,FALSE,"Test 120 Day Accts";#N/A,#N/A,FALSE,"Tickmarks"}</definedName>
    <definedName name="Impact">Database!$F$1:$F$6</definedName>
    <definedName name="o" localSheetId="6" hidden="1">{#N/A,#N/A,FALSE,"Aging Summary";#N/A,#N/A,FALSE,"Ratio Analysis";#N/A,#N/A,FALSE,"Test 120 Day Accts";#N/A,#N/A,FALSE,"Tickmarks"}</definedName>
    <definedName name="o" localSheetId="1" hidden="1">{#N/A,#N/A,FALSE,"Aging Summary";#N/A,#N/A,FALSE,"Ratio Analysis";#N/A,#N/A,FALSE,"Test 120 Day Accts";#N/A,#N/A,FALSE,"Tickmarks"}</definedName>
    <definedName name="o" hidden="1">{#N/A,#N/A,FALSE,"Aging Summary";#N/A,#N/A,FALSE,"Ratio Analysis";#N/A,#N/A,FALSE,"Test 120 Day Accts";#N/A,#N/A,FALSE,"Tickmarks"}</definedName>
    <definedName name="Objective">Database!$D$1:$D$15</definedName>
    <definedName name="OppOrThreat">Database!$B$1:$B$3</definedName>
    <definedName name="_xlnm.Print_Area" localSheetId="11">'Rincian Tindakan Penanganan'!$B$4:$BI$150</definedName>
    <definedName name="_xlnm.Print_Titles" localSheetId="11">'Rincian Tindakan Penanganan'!$B$5:$BI$7</definedName>
    <definedName name="_xlnm.Print_Titles" localSheetId="5">'Risk Input'!$6:$6</definedName>
    <definedName name="_xlnm.Print_Titles" localSheetId="10">'Risk Register Table'!$1:$3</definedName>
    <definedName name="Probability">Database!$E$1:$E$6</definedName>
    <definedName name="RBS">Database!$C$1:$C$5</definedName>
    <definedName name="rinci" localSheetId="6" hidden="1">{#N/A,#N/A,FALSE,"Aging Summary";#N/A,#N/A,FALSE,"Ratio Analysis";#N/A,#N/A,FALSE,"Test 120 Day Accts";#N/A,#N/A,FALSE,"Tickmarks"}</definedName>
    <definedName name="rinci" localSheetId="1" hidden="1">{#N/A,#N/A,FALSE,"Aging Summary";#N/A,#N/A,FALSE,"Ratio Analysis";#N/A,#N/A,FALSE,"Test 120 Day Accts";#N/A,#N/A,FALSE,"Tickmarks"}</definedName>
    <definedName name="rinci" hidden="1">{#N/A,#N/A,FALSE,"Aging Summary";#N/A,#N/A,FALSE,"Ratio Analysis";#N/A,#N/A,FALSE,"Test 120 Day Accts";#N/A,#N/A,FALSE,"Tickmarks"}</definedName>
    <definedName name="rup" localSheetId="6" hidden="1">{#N/A,#N/A,FALSE,"Aging Summary";#N/A,#N/A,FALSE,"Ratio Analysis";#N/A,#N/A,FALSE,"Test 120 Day Accts";#N/A,#N/A,FALSE,"Tickmarks"}</definedName>
    <definedName name="rup" localSheetId="1" hidden="1">{#N/A,#N/A,FALSE,"Aging Summary";#N/A,#N/A,FALSE,"Ratio Analysis";#N/A,#N/A,FALSE,"Test 120 Day Accts";#N/A,#N/A,FALSE,"Tickmarks"}</definedName>
    <definedName name="rup" hidden="1">{#N/A,#N/A,FALSE,"Aging Summary";#N/A,#N/A,FALSE,"Ratio Analysis";#N/A,#N/A,FALSE,"Test 120 Day Accts";#N/A,#N/A,FALSE,"Tickmarks"}</definedName>
    <definedName name="sa" localSheetId="6" hidden="1">{#N/A,#N/A,FALSE,"Aging Summary";#N/A,#N/A,FALSE,"Ratio Analysis";#N/A,#N/A,FALSE,"Test 120 Day Accts";#N/A,#N/A,FALSE,"Tickmarks"}</definedName>
    <definedName name="sa" localSheetId="1" hidden="1">{#N/A,#N/A,FALSE,"Aging Summary";#N/A,#N/A,FALSE,"Ratio Analysis";#N/A,#N/A,FALSE,"Test 120 Day Accts";#N/A,#N/A,FALSE,"Tickmarks"}</definedName>
    <definedName name="sa" hidden="1">{#N/A,#N/A,FALSE,"Aging Summary";#N/A,#N/A,FALSE,"Ratio Analysis";#N/A,#N/A,FALSE,"Test 120 Day Accts";#N/A,#N/A,FALSE,"Tickmarks"}</definedName>
    <definedName name="solver_typ" hidden="1">3</definedName>
    <definedName name="solver_val" hidden="1">0</definedName>
    <definedName name="StatOfRisk">Database!$A$1:$A$3</definedName>
    <definedName name="Strategy">Database!$G$1:$G$8</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B11" i="23" l="1"/>
  <c r="B12" i="23" s="1"/>
  <c r="B13" i="23" s="1"/>
  <c r="B14" i="23" s="1"/>
  <c r="H10" i="23"/>
  <c r="H11" i="23"/>
  <c r="H12" i="23"/>
  <c r="H13" i="23"/>
  <c r="H14" i="23"/>
  <c r="G10" i="23"/>
  <c r="G11" i="23"/>
  <c r="G12" i="23"/>
  <c r="G13" i="23"/>
  <c r="G14" i="23"/>
  <c r="F10" i="23"/>
  <c r="F11" i="23"/>
  <c r="F12" i="23"/>
  <c r="F13" i="23"/>
  <c r="F14" i="23"/>
  <c r="S8" i="1"/>
  <c r="T8" i="1" s="1"/>
  <c r="AA7" i="1"/>
  <c r="S7" i="1"/>
  <c r="C23" i="12"/>
  <c r="C22" i="12"/>
  <c r="C21" i="12"/>
  <c r="H19" i="12"/>
  <c r="D19" i="12"/>
  <c r="E19" i="12"/>
  <c r="F19" i="12"/>
  <c r="G19" i="12"/>
  <c r="H18" i="12"/>
  <c r="D18" i="12"/>
  <c r="E18" i="12"/>
  <c r="F18" i="12"/>
  <c r="G18" i="12"/>
  <c r="H17" i="12"/>
  <c r="D17" i="12"/>
  <c r="E17" i="12"/>
  <c r="F17" i="12"/>
  <c r="G17" i="12"/>
  <c r="H16" i="12"/>
  <c r="D16" i="12"/>
  <c r="E16" i="12"/>
  <c r="F16" i="12"/>
  <c r="G16" i="12"/>
  <c r="C12" i="12"/>
  <c r="C11" i="12"/>
  <c r="C10" i="12"/>
  <c r="C9" i="12"/>
  <c r="AE11" i="1"/>
  <c r="AF11" i="1" s="1"/>
  <c r="T11" i="1"/>
  <c r="AH11" i="1" s="1"/>
  <c r="AI11" i="1" s="1"/>
  <c r="P11" i="1"/>
  <c r="Q11" i="1" s="1"/>
  <c r="AE10" i="1"/>
  <c r="AF10" i="1" s="1"/>
  <c r="T10" i="1"/>
  <c r="AH10" i="1" s="1"/>
  <c r="AI10" i="1" s="1"/>
  <c r="P10" i="1"/>
  <c r="Q10" i="1" s="1"/>
  <c r="AE9" i="1"/>
  <c r="AF9" i="1" s="1"/>
  <c r="T9" i="1"/>
  <c r="AH9" i="1" s="1"/>
  <c r="AI9" i="1" s="1"/>
  <c r="P9" i="1"/>
  <c r="Q9" i="1" s="1"/>
  <c r="AE8" i="1"/>
  <c r="AF8" i="1" s="1"/>
  <c r="P8" i="1"/>
  <c r="Q8" i="1" s="1"/>
  <c r="AE7" i="1"/>
  <c r="AF7" i="1" s="1"/>
  <c r="T7" i="1"/>
  <c r="AH7" i="1" s="1"/>
  <c r="AI7" i="1" s="1"/>
  <c r="P7" i="1"/>
  <c r="Q7" i="1" s="1"/>
  <c r="AH8" i="1" l="1"/>
  <c r="AI8" i="1" s="1"/>
  <c r="C17" i="12"/>
  <c r="C19" i="12"/>
  <c r="C13" i="12"/>
  <c r="C18" i="12"/>
  <c r="C16" i="12"/>
  <c r="H12" i="29"/>
  <c r="F12" i="29"/>
  <c r="H11" i="29"/>
  <c r="F11" i="29"/>
  <c r="H10" i="29"/>
  <c r="F10" i="29"/>
  <c r="H9" i="29"/>
  <c r="F9" i="29"/>
  <c r="H8" i="29"/>
  <c r="F8" i="29"/>
  <c r="C4" i="28" l="1"/>
  <c r="D75" i="31" l="1"/>
  <c r="E75" i="31"/>
  <c r="F75" i="31"/>
  <c r="G75" i="31"/>
  <c r="H75" i="31"/>
  <c r="I75" i="31"/>
  <c r="J75" i="31"/>
  <c r="K75" i="31"/>
  <c r="L75" i="31"/>
  <c r="M75" i="31"/>
  <c r="N75" i="31"/>
  <c r="O75" i="31"/>
  <c r="P75" i="31"/>
  <c r="Q75" i="31"/>
  <c r="R75" i="31"/>
  <c r="S75" i="31"/>
  <c r="D76" i="31"/>
  <c r="E76" i="31"/>
  <c r="F76" i="31"/>
  <c r="G76" i="31"/>
  <c r="H76" i="31"/>
  <c r="I76" i="31"/>
  <c r="J76" i="31"/>
  <c r="K76" i="31"/>
  <c r="L76" i="31"/>
  <c r="M76" i="31"/>
  <c r="N76" i="31"/>
  <c r="O76" i="31"/>
  <c r="P76" i="31"/>
  <c r="Q76" i="31"/>
  <c r="R76" i="31"/>
  <c r="S76" i="31"/>
  <c r="D77" i="31"/>
  <c r="E77" i="31"/>
  <c r="F77" i="31"/>
  <c r="G77" i="31"/>
  <c r="H77" i="31"/>
  <c r="I77" i="31"/>
  <c r="J77" i="31"/>
  <c r="K77" i="31"/>
  <c r="L77" i="31"/>
  <c r="M77" i="31"/>
  <c r="N77" i="31"/>
  <c r="O77" i="31"/>
  <c r="P77" i="31"/>
  <c r="Q77" i="31"/>
  <c r="R77" i="31"/>
  <c r="S77" i="31"/>
  <c r="D78" i="31"/>
  <c r="E78" i="31"/>
  <c r="F78" i="31"/>
  <c r="G78" i="31"/>
  <c r="H78" i="31"/>
  <c r="I78" i="31"/>
  <c r="J78" i="31"/>
  <c r="K78" i="31"/>
  <c r="L78" i="31"/>
  <c r="M78" i="31"/>
  <c r="N78" i="31"/>
  <c r="O78" i="31"/>
  <c r="P78" i="31"/>
  <c r="Q78" i="31"/>
  <c r="R78" i="31"/>
  <c r="S78" i="31"/>
  <c r="D45" i="31"/>
  <c r="E45" i="31"/>
  <c r="F45" i="31"/>
  <c r="G45" i="31"/>
  <c r="H45" i="31"/>
  <c r="I45" i="31"/>
  <c r="J45" i="31"/>
  <c r="K45" i="31"/>
  <c r="L45" i="31"/>
  <c r="M45" i="31"/>
  <c r="N45" i="31"/>
  <c r="O45" i="31"/>
  <c r="P45" i="31"/>
  <c r="Q45" i="31"/>
  <c r="R45" i="31"/>
  <c r="S45" i="31"/>
  <c r="D46" i="31"/>
  <c r="E46" i="31"/>
  <c r="F46" i="31"/>
  <c r="G46" i="31"/>
  <c r="H46" i="31"/>
  <c r="I46" i="31"/>
  <c r="J46" i="31"/>
  <c r="K46" i="31"/>
  <c r="L46" i="31"/>
  <c r="M46" i="31"/>
  <c r="N46" i="31"/>
  <c r="O46" i="31"/>
  <c r="P46" i="31"/>
  <c r="Q46" i="31"/>
  <c r="R46" i="31"/>
  <c r="S46" i="31"/>
  <c r="D47" i="31"/>
  <c r="E47" i="31"/>
  <c r="F47" i="31"/>
  <c r="G47" i="31"/>
  <c r="H47" i="31"/>
  <c r="I47" i="31"/>
  <c r="J47" i="31"/>
  <c r="K47" i="31"/>
  <c r="L47" i="31"/>
  <c r="M47" i="31"/>
  <c r="N47" i="31"/>
  <c r="O47" i="31"/>
  <c r="P47" i="31"/>
  <c r="Q47" i="31"/>
  <c r="R47" i="31"/>
  <c r="S47" i="31"/>
  <c r="D48" i="31"/>
  <c r="E48" i="31"/>
  <c r="F48" i="31"/>
  <c r="G48" i="31"/>
  <c r="H48" i="31"/>
  <c r="I48" i="31"/>
  <c r="J48" i="31"/>
  <c r="K48" i="31"/>
  <c r="L48" i="31"/>
  <c r="M48" i="31"/>
  <c r="N48" i="31"/>
  <c r="O48" i="31"/>
  <c r="P48" i="31"/>
  <c r="Q48" i="31"/>
  <c r="R48" i="31"/>
  <c r="S48" i="31"/>
  <c r="D19" i="31"/>
  <c r="D18" i="31"/>
  <c r="D17" i="31"/>
  <c r="D16" i="31"/>
  <c r="D15" i="31"/>
  <c r="D14" i="31"/>
  <c r="D13" i="31"/>
  <c r="D12" i="31"/>
  <c r="D11" i="31"/>
  <c r="D10" i="31"/>
  <c r="D9" i="31"/>
  <c r="D8" i="31"/>
  <c r="D7" i="31"/>
  <c r="D6" i="31"/>
  <c r="D5" i="31"/>
  <c r="D4" i="31"/>
  <c r="D3" i="31"/>
  <c r="C23" i="32"/>
  <c r="C22" i="32"/>
  <c r="C21" i="32"/>
  <c r="H19" i="32"/>
  <c r="H18" i="32"/>
  <c r="H17" i="32"/>
  <c r="H16" i="32"/>
  <c r="C9" i="32"/>
  <c r="C10" i="32"/>
  <c r="C11" i="32"/>
  <c r="C12" i="32"/>
  <c r="C78" i="31"/>
  <c r="AE70" i="1"/>
  <c r="AF70" i="1" s="1"/>
  <c r="A15" i="6"/>
  <c r="A24" i="6" s="1"/>
  <c r="A33" i="6" s="1"/>
  <c r="AE69" i="1"/>
  <c r="AF69" i="1" s="1"/>
  <c r="AE68" i="1"/>
  <c r="AF68" i="1" s="1"/>
  <c r="AE67" i="1"/>
  <c r="AF67" i="1" s="1"/>
  <c r="AE66" i="1"/>
  <c r="AF66" i="1" s="1"/>
  <c r="AE65" i="1"/>
  <c r="AF65" i="1" s="1"/>
  <c r="AE64" i="1"/>
  <c r="AF64" i="1" s="1"/>
  <c r="AE63" i="1"/>
  <c r="AF63" i="1" s="1"/>
  <c r="AE62" i="1"/>
  <c r="AF62" i="1" s="1"/>
  <c r="AE61" i="1"/>
  <c r="AF61" i="1" s="1"/>
  <c r="AE60" i="1"/>
  <c r="AF60" i="1" s="1"/>
  <c r="AE59" i="1"/>
  <c r="AF59" i="1" s="1"/>
  <c r="AE58" i="1"/>
  <c r="AF58" i="1" s="1"/>
  <c r="AE57" i="1"/>
  <c r="AF57" i="1" s="1"/>
  <c r="AE56" i="1"/>
  <c r="AF56" i="1" s="1"/>
  <c r="AE55" i="1"/>
  <c r="AF55" i="1" s="1"/>
  <c r="AE54" i="1"/>
  <c r="AF54" i="1" s="1"/>
  <c r="AE53" i="1"/>
  <c r="AF53" i="1" s="1"/>
  <c r="AE52" i="1"/>
  <c r="AF52" i="1" s="1"/>
  <c r="AE51" i="1"/>
  <c r="AF51" i="1" s="1"/>
  <c r="AE50" i="1"/>
  <c r="AF50" i="1" s="1"/>
  <c r="AE49" i="1"/>
  <c r="AF49" i="1" s="1"/>
  <c r="AE48" i="1"/>
  <c r="AF48" i="1" s="1"/>
  <c r="AE47" i="1"/>
  <c r="AF47" i="1" s="1"/>
  <c r="AE46" i="1"/>
  <c r="AF46" i="1" s="1"/>
  <c r="AE45" i="1"/>
  <c r="AF45" i="1" s="1"/>
  <c r="AE44" i="1"/>
  <c r="AF44" i="1" s="1"/>
  <c r="AE43" i="1"/>
  <c r="AF43" i="1" s="1"/>
  <c r="AE42" i="1"/>
  <c r="AF42" i="1" s="1"/>
  <c r="AE41" i="1"/>
  <c r="AF41" i="1" s="1"/>
  <c r="AE40" i="1"/>
  <c r="AF40" i="1" s="1"/>
  <c r="AE39" i="1"/>
  <c r="AF39" i="1" s="1"/>
  <c r="AE38" i="1"/>
  <c r="AF38" i="1" s="1"/>
  <c r="AE37" i="1"/>
  <c r="AF37" i="1" s="1"/>
  <c r="AE36" i="1"/>
  <c r="AF36" i="1" s="1"/>
  <c r="AE35" i="1"/>
  <c r="AF35" i="1" s="1"/>
  <c r="AE34" i="1"/>
  <c r="AF34" i="1" s="1"/>
  <c r="AE33" i="1"/>
  <c r="AF33" i="1" s="1"/>
  <c r="AE32" i="1"/>
  <c r="AF32" i="1" s="1"/>
  <c r="AE31" i="1"/>
  <c r="AF31" i="1" s="1"/>
  <c r="AE30" i="1"/>
  <c r="AF30" i="1" s="1"/>
  <c r="AE29" i="1"/>
  <c r="AF29" i="1" s="1"/>
  <c r="AE28" i="1"/>
  <c r="AF28" i="1" s="1"/>
  <c r="AE27" i="1"/>
  <c r="AF27" i="1" s="1"/>
  <c r="AE26" i="1"/>
  <c r="AF26" i="1" s="1"/>
  <c r="AE25" i="1"/>
  <c r="AF25" i="1" s="1"/>
  <c r="AE24" i="1"/>
  <c r="AF24" i="1" s="1"/>
  <c r="AE23" i="1"/>
  <c r="AF23" i="1" s="1"/>
  <c r="AE22" i="1"/>
  <c r="AF22" i="1" s="1"/>
  <c r="AE21" i="1"/>
  <c r="AF21" i="1" s="1"/>
  <c r="AE20" i="1"/>
  <c r="AF20" i="1" s="1"/>
  <c r="AE19" i="1"/>
  <c r="AF19" i="1" s="1"/>
  <c r="AE18" i="1"/>
  <c r="AF18" i="1" s="1"/>
  <c r="AE17" i="1"/>
  <c r="AF17" i="1" s="1"/>
  <c r="AE16" i="1"/>
  <c r="AF16" i="1" s="1"/>
  <c r="AE15" i="1"/>
  <c r="AF15" i="1" s="1"/>
  <c r="AE14" i="1"/>
  <c r="AF14" i="1" s="1"/>
  <c r="AE13" i="1"/>
  <c r="AF13" i="1" s="1"/>
  <c r="AE12" i="1"/>
  <c r="AF12" i="1" s="1"/>
  <c r="A16" i="6"/>
  <c r="A17" i="6" s="1"/>
  <c r="A18" i="6" s="1"/>
  <c r="A19" i="6" s="1"/>
  <c r="A20" i="6" s="1"/>
  <c r="A21" i="6" s="1"/>
  <c r="A22" i="6" s="1"/>
  <c r="A13" i="6"/>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P70" i="1"/>
  <c r="Q70" i="1" s="1"/>
  <c r="P69" i="1"/>
  <c r="Q69" i="1" s="1"/>
  <c r="P68" i="1"/>
  <c r="Q68" i="1" s="1"/>
  <c r="P67" i="1"/>
  <c r="Q67" i="1" s="1"/>
  <c r="P66" i="1"/>
  <c r="Q66" i="1" s="1"/>
  <c r="P65" i="1"/>
  <c r="Q65" i="1" s="1"/>
  <c r="P64" i="1"/>
  <c r="Q64" i="1" s="1"/>
  <c r="P63" i="1"/>
  <c r="Q63" i="1" s="1"/>
  <c r="P62" i="1"/>
  <c r="Q62" i="1" s="1"/>
  <c r="P61" i="1"/>
  <c r="Q61" i="1" s="1"/>
  <c r="P60" i="1"/>
  <c r="Q60" i="1" s="1"/>
  <c r="P59" i="1"/>
  <c r="Q59" i="1" s="1"/>
  <c r="P58" i="1"/>
  <c r="Q58" i="1" s="1"/>
  <c r="P57" i="1"/>
  <c r="Q57" i="1" s="1"/>
  <c r="P56" i="1"/>
  <c r="Q56" i="1" s="1"/>
  <c r="P55" i="1"/>
  <c r="Q55" i="1" s="1"/>
  <c r="P54" i="1"/>
  <c r="Q54" i="1" s="1"/>
  <c r="P53" i="1"/>
  <c r="Q53" i="1" s="1"/>
  <c r="P52" i="1"/>
  <c r="Q52" i="1" s="1"/>
  <c r="P51" i="1"/>
  <c r="Q51" i="1" s="1"/>
  <c r="P50" i="1"/>
  <c r="Q50" i="1" s="1"/>
  <c r="P49" i="1"/>
  <c r="Q49" i="1" s="1"/>
  <c r="P48" i="1"/>
  <c r="Q48" i="1" s="1"/>
  <c r="P47" i="1"/>
  <c r="Q47" i="1" s="1"/>
  <c r="P46" i="1"/>
  <c r="Q46" i="1" s="1"/>
  <c r="P45" i="1"/>
  <c r="Q45" i="1" s="1"/>
  <c r="P44" i="1"/>
  <c r="Q44" i="1" s="1"/>
  <c r="P43" i="1"/>
  <c r="Q43" i="1" s="1"/>
  <c r="P42" i="1"/>
  <c r="Q42" i="1" s="1"/>
  <c r="P41" i="1"/>
  <c r="Q41" i="1" s="1"/>
  <c r="P40" i="1"/>
  <c r="Q40" i="1" s="1"/>
  <c r="P39" i="1"/>
  <c r="Q39" i="1" s="1"/>
  <c r="P38" i="1"/>
  <c r="Q38" i="1" s="1"/>
  <c r="P37" i="1"/>
  <c r="Q37" i="1" s="1"/>
  <c r="P36" i="1"/>
  <c r="Q36" i="1" s="1"/>
  <c r="P35" i="1"/>
  <c r="Q35" i="1"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P20" i="1"/>
  <c r="Q20" i="1" s="1"/>
  <c r="P19" i="1"/>
  <c r="Q19" i="1" s="1"/>
  <c r="P18" i="1"/>
  <c r="Q18" i="1" s="1"/>
  <c r="P17" i="1"/>
  <c r="Q17" i="1" s="1"/>
  <c r="P16" i="1"/>
  <c r="Q16" i="1" s="1"/>
  <c r="P15" i="1"/>
  <c r="Q15" i="1" s="1"/>
  <c r="P14" i="1"/>
  <c r="Q14" i="1" s="1"/>
  <c r="P13" i="1"/>
  <c r="Q13" i="1" s="1"/>
  <c r="P12" i="1"/>
  <c r="Q12" i="1" s="1"/>
  <c r="G19" i="32"/>
  <c r="C29" i="28"/>
  <c r="C39" i="28"/>
  <c r="C49" i="28" s="1"/>
  <c r="C47" i="28"/>
  <c r="B16" i="28"/>
  <c r="AE71" i="1"/>
  <c r="AF71" i="1" s="1"/>
  <c r="AE72" i="1"/>
  <c r="AF72" i="1" s="1"/>
  <c r="AE73" i="1"/>
  <c r="AF73" i="1" s="1"/>
  <c r="AE74" i="1"/>
  <c r="AF74" i="1" s="1"/>
  <c r="AE75" i="1"/>
  <c r="AF75" i="1" s="1"/>
  <c r="AE76" i="1"/>
  <c r="AF76" i="1" s="1"/>
  <c r="AE77" i="1"/>
  <c r="AF77" i="1" s="1"/>
  <c r="AE78" i="1"/>
  <c r="AF78" i="1" s="1"/>
  <c r="AE79" i="1"/>
  <c r="AF79" i="1" s="1"/>
  <c r="AE80" i="1"/>
  <c r="AF80" i="1" s="1"/>
  <c r="AE81" i="1"/>
  <c r="AF81" i="1" s="1"/>
  <c r="AE82" i="1"/>
  <c r="AF82" i="1" s="1"/>
  <c r="AE83" i="1"/>
  <c r="AF83" i="1" s="1"/>
  <c r="AE84" i="1"/>
  <c r="AF84" i="1" s="1"/>
  <c r="AE85" i="1"/>
  <c r="AF85" i="1" s="1"/>
  <c r="AE86" i="1"/>
  <c r="AF86" i="1" s="1"/>
  <c r="AE87" i="1"/>
  <c r="AF87" i="1" s="1"/>
  <c r="AE88" i="1"/>
  <c r="AF88" i="1" s="1"/>
  <c r="AE89" i="1"/>
  <c r="AF89" i="1" s="1"/>
  <c r="AE90" i="1"/>
  <c r="AF90" i="1" s="1"/>
  <c r="AE91" i="1"/>
  <c r="AF91" i="1" s="1"/>
  <c r="AE92" i="1"/>
  <c r="AF92" i="1" s="1"/>
  <c r="AE93" i="1"/>
  <c r="AF93" i="1" s="1"/>
  <c r="AE94" i="1"/>
  <c r="AF94" i="1" s="1"/>
  <c r="AE95" i="1"/>
  <c r="AF95" i="1" s="1"/>
  <c r="AE96" i="1"/>
  <c r="AF96" i="1" s="1"/>
  <c r="AE97" i="1"/>
  <c r="AF97" i="1" s="1"/>
  <c r="AE98" i="1"/>
  <c r="AF98" i="1" s="1"/>
  <c r="AE99" i="1"/>
  <c r="AF99" i="1" s="1"/>
  <c r="AE100" i="1"/>
  <c r="AF100" i="1" s="1"/>
  <c r="AE101" i="1"/>
  <c r="AF101" i="1" s="1"/>
  <c r="AE102" i="1"/>
  <c r="AF102" i="1" s="1"/>
  <c r="AE103" i="1"/>
  <c r="AF103" i="1" s="1"/>
  <c r="AE104" i="1"/>
  <c r="AF104" i="1" s="1"/>
  <c r="AE105" i="1"/>
  <c r="AF105" i="1" s="1"/>
  <c r="AE106" i="1"/>
  <c r="AF106" i="1" s="1"/>
  <c r="AE107" i="1"/>
  <c r="AF107" i="1" s="1"/>
  <c r="AE108" i="1"/>
  <c r="AF108" i="1" s="1"/>
  <c r="AE109" i="1"/>
  <c r="AF109" i="1" s="1"/>
  <c r="AE110" i="1"/>
  <c r="AF110" i="1" s="1"/>
  <c r="AE111" i="1"/>
  <c r="AF111" i="1" s="1"/>
  <c r="AE112" i="1"/>
  <c r="AF112" i="1" s="1"/>
  <c r="AE113" i="1"/>
  <c r="AF113" i="1" s="1"/>
  <c r="AE114" i="1"/>
  <c r="AF114" i="1" s="1"/>
  <c r="AE115" i="1"/>
  <c r="AF115" i="1" s="1"/>
  <c r="AE116" i="1"/>
  <c r="AF116" i="1" s="1"/>
  <c r="AE117" i="1"/>
  <c r="AF117" i="1" s="1"/>
  <c r="AE118" i="1"/>
  <c r="AF118" i="1" s="1"/>
  <c r="AE119" i="1"/>
  <c r="AF119" i="1" s="1"/>
  <c r="AE120" i="1"/>
  <c r="AF120" i="1" s="1"/>
  <c r="AE121" i="1"/>
  <c r="AF121" i="1" s="1"/>
  <c r="AE122" i="1"/>
  <c r="AF122" i="1" s="1"/>
  <c r="AE123" i="1"/>
  <c r="AF123" i="1" s="1"/>
  <c r="AE124" i="1"/>
  <c r="AF124" i="1" s="1"/>
  <c r="AE125" i="1"/>
  <c r="AF125" i="1" s="1"/>
  <c r="AE126" i="1"/>
  <c r="AF126" i="1" s="1"/>
  <c r="AE127" i="1"/>
  <c r="AF127" i="1" s="1"/>
  <c r="AE128" i="1"/>
  <c r="AF128" i="1" s="1"/>
  <c r="AE129" i="1"/>
  <c r="AF129" i="1" s="1"/>
  <c r="AE130" i="1"/>
  <c r="AF130" i="1" s="1"/>
  <c r="AE131" i="1"/>
  <c r="AF131" i="1" s="1"/>
  <c r="AE132" i="1"/>
  <c r="AF132" i="1" s="1"/>
  <c r="AE133" i="1"/>
  <c r="AF133" i="1" s="1"/>
  <c r="AE134" i="1"/>
  <c r="AF134" i="1" s="1"/>
  <c r="AE135" i="1"/>
  <c r="AF135" i="1" s="1"/>
  <c r="AE136" i="1"/>
  <c r="AF136" i="1" s="1"/>
  <c r="AE137" i="1"/>
  <c r="AF137" i="1" s="1"/>
  <c r="AE138" i="1"/>
  <c r="AF138" i="1" s="1"/>
  <c r="AE139" i="1"/>
  <c r="AF139" i="1" s="1"/>
  <c r="AE140" i="1"/>
  <c r="AF140" i="1" s="1"/>
  <c r="AE141" i="1"/>
  <c r="AF141" i="1" s="1"/>
  <c r="AE142" i="1"/>
  <c r="AF142" i="1" s="1"/>
  <c r="AE143" i="1"/>
  <c r="AF143" i="1" s="1"/>
  <c r="AE144" i="1"/>
  <c r="AF144" i="1" s="1"/>
  <c r="AE145" i="1"/>
  <c r="AF145" i="1" s="1"/>
  <c r="AE146" i="1"/>
  <c r="AF146" i="1" s="1"/>
  <c r="AE147" i="1"/>
  <c r="AF147" i="1" s="1"/>
  <c r="AE148" i="1"/>
  <c r="AF148" i="1" s="1"/>
  <c r="AE149" i="1"/>
  <c r="AF149" i="1" s="1"/>
  <c r="AE150" i="1"/>
  <c r="AF150" i="1" s="1"/>
  <c r="AE151" i="1"/>
  <c r="AF151" i="1" s="1"/>
  <c r="AE152" i="1"/>
  <c r="AF152" i="1" s="1"/>
  <c r="AE153" i="1"/>
  <c r="AF153" i="1" s="1"/>
  <c r="AE154" i="1"/>
  <c r="AF154" i="1" s="1"/>
  <c r="AE155" i="1"/>
  <c r="AF155" i="1" s="1"/>
  <c r="AE156" i="1"/>
  <c r="AF156" i="1" s="1"/>
  <c r="AE157" i="1"/>
  <c r="AF157" i="1" s="1"/>
  <c r="AE158" i="1"/>
  <c r="AF158" i="1" s="1"/>
  <c r="AE159" i="1"/>
  <c r="AF159" i="1" s="1"/>
  <c r="AE160" i="1"/>
  <c r="AF160" i="1" s="1"/>
  <c r="AE161" i="1"/>
  <c r="AF161" i="1" s="1"/>
  <c r="AE162" i="1"/>
  <c r="AF162" i="1" s="1"/>
  <c r="AE163" i="1"/>
  <c r="AF163" i="1" s="1"/>
  <c r="AE164" i="1"/>
  <c r="AF164" i="1" s="1"/>
  <c r="P71" i="1"/>
  <c r="Q71" i="1" s="1"/>
  <c r="P72" i="1"/>
  <c r="Q72" i="1" s="1"/>
  <c r="P73" i="1"/>
  <c r="Q73" i="1" s="1"/>
  <c r="P74" i="1"/>
  <c r="Q74" i="1" s="1"/>
  <c r="P75" i="1"/>
  <c r="Q75" i="1" s="1"/>
  <c r="P76" i="1"/>
  <c r="Q76" i="1" s="1"/>
  <c r="P77" i="1"/>
  <c r="Q77" i="1" s="1"/>
  <c r="P78" i="1"/>
  <c r="Q78" i="1" s="1"/>
  <c r="P79" i="1"/>
  <c r="Q79" i="1" s="1"/>
  <c r="P80" i="1"/>
  <c r="Q80" i="1" s="1"/>
  <c r="P81" i="1"/>
  <c r="Q81" i="1" s="1"/>
  <c r="P82" i="1"/>
  <c r="Q82" i="1" s="1"/>
  <c r="P83" i="1"/>
  <c r="Q83" i="1" s="1"/>
  <c r="P84" i="1"/>
  <c r="Q84" i="1" s="1"/>
  <c r="P85" i="1"/>
  <c r="Q85" i="1" s="1"/>
  <c r="P86" i="1"/>
  <c r="Q86" i="1" s="1"/>
  <c r="P87" i="1"/>
  <c r="Q87" i="1" s="1"/>
  <c r="P88" i="1"/>
  <c r="Q88" i="1" s="1"/>
  <c r="P89" i="1"/>
  <c r="Q89" i="1" s="1"/>
  <c r="P90" i="1"/>
  <c r="Q90" i="1" s="1"/>
  <c r="P91" i="1"/>
  <c r="Q91" i="1" s="1"/>
  <c r="P92" i="1"/>
  <c r="Q92" i="1" s="1"/>
  <c r="P93" i="1"/>
  <c r="Q93" i="1" s="1"/>
  <c r="P94" i="1"/>
  <c r="Q94" i="1" s="1"/>
  <c r="P95" i="1"/>
  <c r="Q95" i="1" s="1"/>
  <c r="P96" i="1"/>
  <c r="Q96" i="1" s="1"/>
  <c r="P97" i="1"/>
  <c r="Q97" i="1" s="1"/>
  <c r="P98" i="1"/>
  <c r="Q98" i="1" s="1"/>
  <c r="P99" i="1"/>
  <c r="Q99" i="1" s="1"/>
  <c r="P100" i="1"/>
  <c r="Q100" i="1" s="1"/>
  <c r="P101" i="1"/>
  <c r="Q101" i="1" s="1"/>
  <c r="P102" i="1"/>
  <c r="Q102" i="1" s="1"/>
  <c r="P103" i="1"/>
  <c r="Q103" i="1" s="1"/>
  <c r="P104" i="1"/>
  <c r="Q104" i="1" s="1"/>
  <c r="P105" i="1"/>
  <c r="Q105" i="1" s="1"/>
  <c r="P106" i="1"/>
  <c r="Q106" i="1" s="1"/>
  <c r="P107" i="1"/>
  <c r="Q107" i="1" s="1"/>
  <c r="P108" i="1"/>
  <c r="Q108" i="1" s="1"/>
  <c r="P109" i="1"/>
  <c r="Q109" i="1" s="1"/>
  <c r="P110" i="1"/>
  <c r="Q110" i="1" s="1"/>
  <c r="P111" i="1"/>
  <c r="Q111" i="1" s="1"/>
  <c r="P112" i="1"/>
  <c r="Q112" i="1" s="1"/>
  <c r="P113" i="1"/>
  <c r="Q113" i="1" s="1"/>
  <c r="P114" i="1"/>
  <c r="Q114" i="1" s="1"/>
  <c r="P115" i="1"/>
  <c r="Q115" i="1" s="1"/>
  <c r="P116" i="1"/>
  <c r="Q116" i="1" s="1"/>
  <c r="P117" i="1"/>
  <c r="Q117" i="1" s="1"/>
  <c r="P118" i="1"/>
  <c r="Q118" i="1" s="1"/>
  <c r="P119" i="1"/>
  <c r="Q119" i="1" s="1"/>
  <c r="P120" i="1"/>
  <c r="Q120" i="1" s="1"/>
  <c r="P121" i="1"/>
  <c r="Q121" i="1" s="1"/>
  <c r="P122" i="1"/>
  <c r="Q122" i="1" s="1"/>
  <c r="P123" i="1"/>
  <c r="Q123" i="1" s="1"/>
  <c r="P124" i="1"/>
  <c r="Q124" i="1" s="1"/>
  <c r="P125" i="1"/>
  <c r="Q125" i="1" s="1"/>
  <c r="P126" i="1"/>
  <c r="Q126" i="1" s="1"/>
  <c r="P127" i="1"/>
  <c r="Q127" i="1" s="1"/>
  <c r="P128" i="1"/>
  <c r="Q128" i="1" s="1"/>
  <c r="P129" i="1"/>
  <c r="Q129" i="1" s="1"/>
  <c r="P130" i="1"/>
  <c r="Q130" i="1" s="1"/>
  <c r="P131" i="1"/>
  <c r="Q131" i="1" s="1"/>
  <c r="P132" i="1"/>
  <c r="Q132" i="1" s="1"/>
  <c r="P133" i="1"/>
  <c r="Q133" i="1" s="1"/>
  <c r="P134" i="1"/>
  <c r="Q134" i="1" s="1"/>
  <c r="P135" i="1"/>
  <c r="Q135" i="1" s="1"/>
  <c r="P136" i="1"/>
  <c r="Q136" i="1" s="1"/>
  <c r="P137" i="1"/>
  <c r="Q137" i="1" s="1"/>
  <c r="P138" i="1"/>
  <c r="Q138" i="1" s="1"/>
  <c r="P139" i="1"/>
  <c r="Q139" i="1" s="1"/>
  <c r="P140" i="1"/>
  <c r="Q140" i="1" s="1"/>
  <c r="P141" i="1"/>
  <c r="Q141" i="1" s="1"/>
  <c r="P142" i="1"/>
  <c r="Q142" i="1" s="1"/>
  <c r="P143" i="1"/>
  <c r="Q143" i="1" s="1"/>
  <c r="P144" i="1"/>
  <c r="Q144" i="1" s="1"/>
  <c r="P145" i="1"/>
  <c r="Q145" i="1" s="1"/>
  <c r="P146" i="1"/>
  <c r="Q146" i="1" s="1"/>
  <c r="P147" i="1"/>
  <c r="Q147" i="1" s="1"/>
  <c r="P148" i="1"/>
  <c r="Q148" i="1" s="1"/>
  <c r="P149" i="1"/>
  <c r="Q149" i="1" s="1"/>
  <c r="P150" i="1"/>
  <c r="Q150" i="1" s="1"/>
  <c r="P151" i="1"/>
  <c r="Q151" i="1" s="1"/>
  <c r="P152" i="1"/>
  <c r="Q152" i="1" s="1"/>
  <c r="P153" i="1"/>
  <c r="Q153" i="1" s="1"/>
  <c r="P154" i="1"/>
  <c r="Q154" i="1" s="1"/>
  <c r="P155" i="1"/>
  <c r="Q155" i="1" s="1"/>
  <c r="P156" i="1"/>
  <c r="Q156" i="1" s="1"/>
  <c r="P157" i="1"/>
  <c r="Q157" i="1" s="1"/>
  <c r="P158" i="1"/>
  <c r="Q158" i="1" s="1"/>
  <c r="P159" i="1"/>
  <c r="Q159" i="1" s="1"/>
  <c r="P160" i="1"/>
  <c r="Q160" i="1" s="1"/>
  <c r="P161" i="1"/>
  <c r="Q161" i="1" s="1"/>
  <c r="P162" i="1"/>
  <c r="Q162" i="1" s="1"/>
  <c r="P163" i="1"/>
  <c r="Q163" i="1" s="1"/>
  <c r="P164" i="1"/>
  <c r="Q164" i="1" s="1"/>
  <c r="P165" i="1"/>
  <c r="Q165" i="1" s="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E165" i="1"/>
  <c r="AF165" i="1" s="1"/>
  <c r="AE166" i="1"/>
  <c r="AF166" i="1" s="1"/>
  <c r="AE167" i="1"/>
  <c r="AF167" i="1" s="1"/>
  <c r="AE168" i="1"/>
  <c r="AF168" i="1" s="1"/>
  <c r="AE169" i="1"/>
  <c r="AF169" i="1" s="1"/>
  <c r="AE170" i="1"/>
  <c r="AF170" i="1" s="1"/>
  <c r="AE171" i="1"/>
  <c r="AF171" i="1" s="1"/>
  <c r="AE172" i="1"/>
  <c r="AF172" i="1" s="1"/>
  <c r="C21" i="28"/>
  <c r="C31" i="28" s="1"/>
  <c r="J12" i="16"/>
  <c r="P172" i="1"/>
  <c r="Q172" i="1" s="1"/>
  <c r="P171" i="1"/>
  <c r="Q171" i="1" s="1"/>
  <c r="P170" i="1"/>
  <c r="Q170" i="1" s="1"/>
  <c r="P169" i="1"/>
  <c r="Q169" i="1" s="1"/>
  <c r="P168" i="1"/>
  <c r="Q168" i="1" s="1"/>
  <c r="P167" i="1"/>
  <c r="Q167" i="1" s="1"/>
  <c r="P166" i="1"/>
  <c r="Q166" i="1" s="1"/>
  <c r="G8" i="19"/>
  <c r="K2" i="6"/>
  <c r="K1" i="6"/>
  <c r="X3" i="6"/>
  <c r="W3" i="6"/>
  <c r="T3" i="6"/>
  <c r="R3" i="6"/>
  <c r="Q3" i="6"/>
  <c r="P3" i="6"/>
  <c r="N3" i="6"/>
  <c r="L3" i="6"/>
  <c r="H3" i="6"/>
  <c r="G3" i="6"/>
  <c r="B61" i="28"/>
  <c r="B11" i="13"/>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4" i="13" s="1"/>
  <c r="B45" i="13" s="1"/>
  <c r="B46" i="13" s="1"/>
  <c r="B47" i="13" s="1"/>
  <c r="B48" i="13" s="1"/>
  <c r="B49" i="13" s="1"/>
  <c r="B50" i="13" s="1"/>
  <c r="B51" i="13" s="1"/>
  <c r="B52" i="13" s="1"/>
  <c r="B53" i="13" s="1"/>
  <c r="B54" i="13" s="1"/>
  <c r="B55" i="13" s="1"/>
  <c r="B56" i="13" s="1"/>
  <c r="B57" i="13" s="1"/>
  <c r="B58" i="13" s="1"/>
  <c r="B59" i="13" s="1"/>
  <c r="B60" i="13" s="1"/>
  <c r="B61" i="13" s="1"/>
  <c r="B62" i="13" s="1"/>
  <c r="B63" i="13" s="1"/>
  <c r="B64" i="13" s="1"/>
  <c r="B65" i="13" s="1"/>
  <c r="B66" i="13" s="1"/>
  <c r="B67" i="13" s="1"/>
  <c r="B68" i="13" s="1"/>
  <c r="B69" i="13" s="1"/>
  <c r="B70" i="13" s="1"/>
  <c r="B71" i="13" s="1"/>
  <c r="B72" i="13" s="1"/>
  <c r="B73" i="13" s="1"/>
  <c r="B74" i="13" s="1"/>
  <c r="B75" i="13" s="1"/>
  <c r="B76" i="13" s="1"/>
  <c r="B77" i="13" s="1"/>
  <c r="B78" i="13" s="1"/>
  <c r="B79" i="13" s="1"/>
  <c r="B80" i="13" s="1"/>
  <c r="B81" i="13" s="1"/>
  <c r="B82" i="13" s="1"/>
  <c r="B83" i="13" s="1"/>
  <c r="B84" i="13" s="1"/>
  <c r="B85" i="13" s="1"/>
  <c r="B86" i="13" s="1"/>
  <c r="B87" i="13" s="1"/>
  <c r="B88" i="13" s="1"/>
  <c r="B89" i="13" s="1"/>
  <c r="B90" i="13" s="1"/>
  <c r="B91" i="13" s="1"/>
  <c r="B92" i="13" s="1"/>
  <c r="B93" i="13" s="1"/>
  <c r="B94" i="13" s="1"/>
  <c r="B95" i="13" s="1"/>
  <c r="B96" i="13" s="1"/>
  <c r="B97" i="13" s="1"/>
  <c r="B98" i="13" s="1"/>
  <c r="B99" i="13" s="1"/>
  <c r="B100" i="13" s="1"/>
  <c r="B101" i="13" s="1"/>
  <c r="B102" i="13" s="1"/>
  <c r="B103" i="13" s="1"/>
  <c r="B104" i="13" s="1"/>
  <c r="B105" i="13" s="1"/>
  <c r="B106" i="13" s="1"/>
  <c r="B107" i="13" s="1"/>
  <c r="B108" i="13" s="1"/>
  <c r="B109" i="13" s="1"/>
  <c r="B110" i="13" s="1"/>
  <c r="B111" i="13" s="1"/>
  <c r="B112" i="13" s="1"/>
  <c r="B113" i="13" s="1"/>
  <c r="B114" i="13" s="1"/>
  <c r="B115" i="13" s="1"/>
  <c r="B116" i="13" s="1"/>
  <c r="B117" i="13" s="1"/>
  <c r="B118" i="13" s="1"/>
  <c r="B119" i="13" s="1"/>
  <c r="B120" i="13" s="1"/>
  <c r="B121" i="13" s="1"/>
  <c r="B122" i="13" s="1"/>
  <c r="B123" i="13" s="1"/>
  <c r="B124" i="13" s="1"/>
  <c r="B125" i="13" s="1"/>
  <c r="B126" i="13" s="1"/>
  <c r="B127" i="13" s="1"/>
  <c r="B128" i="13" s="1"/>
  <c r="B129" i="13" s="1"/>
  <c r="B130" i="13" s="1"/>
  <c r="B131" i="13" s="1"/>
  <c r="B132" i="13" s="1"/>
  <c r="B133" i="13" s="1"/>
  <c r="B134" i="13" s="1"/>
  <c r="B135" i="13" s="1"/>
  <c r="B136" i="13" s="1"/>
  <c r="B137" i="13" s="1"/>
  <c r="B138" i="13" s="1"/>
  <c r="B139" i="13" s="1"/>
  <c r="B140" i="13" s="1"/>
  <c r="B141" i="13" s="1"/>
  <c r="B142" i="13" s="1"/>
  <c r="B143" i="13" s="1"/>
  <c r="B144" i="13" s="1"/>
  <c r="B145" i="13" s="1"/>
  <c r="B146" i="13" s="1"/>
  <c r="B147" i="13" s="1"/>
  <c r="B148" i="13" s="1"/>
  <c r="B149" i="13" s="1"/>
  <c r="B150" i="13" s="1"/>
  <c r="B151" i="13" s="1"/>
  <c r="B152" i="13" s="1"/>
  <c r="B153" i="13" s="1"/>
  <c r="B154" i="13" s="1"/>
  <c r="B155" i="13" s="1"/>
  <c r="B156" i="13" s="1"/>
  <c r="B157" i="13" s="1"/>
  <c r="B158" i="13" s="1"/>
  <c r="B159" i="13" s="1"/>
  <c r="B160" i="13" s="1"/>
  <c r="B161" i="13" s="1"/>
  <c r="B162" i="13" s="1"/>
  <c r="B163" i="13" s="1"/>
  <c r="B164" i="13" s="1"/>
  <c r="B165" i="13" s="1"/>
  <c r="B166" i="13" s="1"/>
  <c r="B167" i="13" s="1"/>
  <c r="B168" i="13" s="1"/>
  <c r="B169" i="13" s="1"/>
  <c r="B170" i="13" s="1"/>
  <c r="B171" i="13" s="1"/>
  <c r="B172" i="13" s="1"/>
  <c r="B173" i="13" s="1"/>
  <c r="B174" i="13" s="1"/>
  <c r="B175" i="13" s="1"/>
  <c r="B176" i="13" s="1"/>
  <c r="B177" i="13" s="1"/>
  <c r="B178" i="13" s="1"/>
  <c r="B179" i="13" s="1"/>
  <c r="B180" i="13" s="1"/>
  <c r="B181" i="13" s="1"/>
  <c r="B182" i="13" s="1"/>
  <c r="B183" i="13" s="1"/>
  <c r="B184" i="13" s="1"/>
  <c r="B185" i="13" s="1"/>
  <c r="B186" i="13" s="1"/>
  <c r="B187" i="13" s="1"/>
  <c r="B188" i="13" s="1"/>
  <c r="B189" i="13" s="1"/>
  <c r="B190" i="13" s="1"/>
  <c r="B191" i="13" s="1"/>
  <c r="B192" i="13" s="1"/>
  <c r="B193" i="13" s="1"/>
  <c r="B194" i="13" s="1"/>
  <c r="B195" i="13" s="1"/>
  <c r="B196" i="13" s="1"/>
  <c r="B197" i="13" s="1"/>
  <c r="B198" i="13" s="1"/>
  <c r="B199" i="13" s="1"/>
  <c r="B200" i="13" s="1"/>
  <c r="B201" i="13" s="1"/>
  <c r="B202" i="13" s="1"/>
  <c r="B203" i="13" s="1"/>
  <c r="B204" i="13" s="1"/>
  <c r="B205" i="13" s="1"/>
  <c r="B206" i="13" s="1"/>
  <c r="B207" i="13" s="1"/>
  <c r="B208" i="13" s="1"/>
  <c r="B209" i="13" s="1"/>
  <c r="B13" i="20"/>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55" i="20" s="1"/>
  <c r="B56" i="20" s="1"/>
  <c r="B57" i="20" s="1"/>
  <c r="B58" i="20" s="1"/>
  <c r="B59" i="20" s="1"/>
  <c r="B60" i="20" s="1"/>
  <c r="B61" i="20" s="1"/>
  <c r="B62" i="20" s="1"/>
  <c r="B63" i="20" s="1"/>
  <c r="B64" i="20" s="1"/>
  <c r="B65" i="20" s="1"/>
  <c r="B66" i="20" s="1"/>
  <c r="B67" i="20" s="1"/>
  <c r="B68" i="20" s="1"/>
  <c r="B69" i="20" s="1"/>
  <c r="B70" i="20" s="1"/>
  <c r="B71" i="20" s="1"/>
  <c r="B72" i="20" s="1"/>
  <c r="B73" i="20" s="1"/>
  <c r="B74" i="20" s="1"/>
  <c r="B75" i="20" s="1"/>
  <c r="B76" i="20" s="1"/>
  <c r="B77" i="20" s="1"/>
  <c r="B78" i="20" s="1"/>
  <c r="B79" i="20" s="1"/>
  <c r="B80" i="20" s="1"/>
  <c r="B81" i="20" s="1"/>
  <c r="B82" i="20" s="1"/>
  <c r="B83" i="20" s="1"/>
  <c r="B84" i="20" s="1"/>
  <c r="B85" i="20" s="1"/>
  <c r="B86" i="20" s="1"/>
  <c r="B87" i="20" s="1"/>
  <c r="B88" i="20" s="1"/>
  <c r="B89" i="20" s="1"/>
  <c r="B90" i="20" s="1"/>
  <c r="B91" i="20" s="1"/>
  <c r="B92" i="20" s="1"/>
  <c r="B93" i="20" s="1"/>
  <c r="B94" i="20" s="1"/>
  <c r="B95" i="20" s="1"/>
  <c r="B96" i="20" s="1"/>
  <c r="B97" i="20" s="1"/>
  <c r="B98" i="20" s="1"/>
  <c r="B99" i="20" s="1"/>
  <c r="B100" i="20" s="1"/>
  <c r="B101" i="20" s="1"/>
  <c r="B102" i="20" s="1"/>
  <c r="B103" i="20" s="1"/>
  <c r="B104" i="20" s="1"/>
  <c r="B105" i="20" s="1"/>
  <c r="B106" i="20" s="1"/>
  <c r="B107" i="20" s="1"/>
  <c r="B108" i="20" s="1"/>
  <c r="B109" i="20" s="1"/>
  <c r="B110" i="20" s="1"/>
  <c r="B111" i="20" s="1"/>
  <c r="B112" i="20" s="1"/>
  <c r="B113" i="20" s="1"/>
  <c r="B114" i="20" s="1"/>
  <c r="B115" i="20" s="1"/>
  <c r="B116" i="20" s="1"/>
  <c r="B117" i="20" s="1"/>
  <c r="B118" i="20" s="1"/>
  <c r="B119" i="20" s="1"/>
  <c r="B120" i="20" s="1"/>
  <c r="B121" i="20" s="1"/>
  <c r="B122" i="20" s="1"/>
  <c r="B123" i="20" s="1"/>
  <c r="B124" i="20" s="1"/>
  <c r="B125" i="20" s="1"/>
  <c r="B126" i="20" s="1"/>
  <c r="B127" i="20" s="1"/>
  <c r="B128" i="20" s="1"/>
  <c r="B129" i="20" s="1"/>
  <c r="B130" i="20" s="1"/>
  <c r="B131" i="20" s="1"/>
  <c r="B132" i="20" s="1"/>
  <c r="B133" i="20" s="1"/>
  <c r="B134" i="20" s="1"/>
  <c r="B135" i="20" s="1"/>
  <c r="B136" i="20" s="1"/>
  <c r="B137" i="20" s="1"/>
  <c r="B138" i="20" s="1"/>
  <c r="B139" i="20" s="1"/>
  <c r="B140" i="20" s="1"/>
  <c r="B141" i="20" s="1"/>
  <c r="B142" i="20" s="1"/>
  <c r="B143" i="20" s="1"/>
  <c r="B144" i="20" s="1"/>
  <c r="B145" i="20" s="1"/>
  <c r="B146" i="20" s="1"/>
  <c r="B147" i="20" s="1"/>
  <c r="B148" i="20" s="1"/>
  <c r="B149" i="20" s="1"/>
  <c r="B150" i="20" s="1"/>
  <c r="B151" i="20" s="1"/>
  <c r="B152" i="20" s="1"/>
  <c r="B153" i="20" s="1"/>
  <c r="B154" i="20" s="1"/>
  <c r="B155" i="20" s="1"/>
  <c r="B156" i="20" s="1"/>
  <c r="B157" i="20" s="1"/>
  <c r="B158" i="20" s="1"/>
  <c r="B159" i="20" s="1"/>
  <c r="B160" i="20" s="1"/>
  <c r="B161" i="20" s="1"/>
  <c r="B162" i="20" s="1"/>
  <c r="B163" i="20" s="1"/>
  <c r="B164" i="20" s="1"/>
  <c r="B165" i="20" s="1"/>
  <c r="B166" i="20" s="1"/>
  <c r="B167" i="20" s="1"/>
  <c r="B168" i="20" s="1"/>
  <c r="B169" i="20" s="1"/>
  <c r="B170" i="20" s="1"/>
  <c r="B171" i="20" s="1"/>
  <c r="B172" i="20" s="1"/>
  <c r="B173" i="20" s="1"/>
  <c r="B174" i="20" s="1"/>
  <c r="B175" i="20" s="1"/>
  <c r="B176" i="20" s="1"/>
  <c r="B177" i="20" s="1"/>
  <c r="B178" i="20" s="1"/>
  <c r="B179" i="20" s="1"/>
  <c r="B180" i="20" s="1"/>
  <c r="B181" i="20" s="1"/>
  <c r="B182" i="20" s="1"/>
  <c r="B183" i="20" s="1"/>
  <c r="B184" i="20" s="1"/>
  <c r="B185" i="20" s="1"/>
  <c r="B186" i="20" s="1"/>
  <c r="B187" i="20" s="1"/>
  <c r="B188" i="20" s="1"/>
  <c r="B189" i="20" s="1"/>
  <c r="B190" i="20" s="1"/>
  <c r="B191" i="20" s="1"/>
  <c r="B192" i="20" s="1"/>
  <c r="B193" i="20" s="1"/>
  <c r="B194" i="20" s="1"/>
  <c r="B195" i="20" s="1"/>
  <c r="B196" i="20" s="1"/>
  <c r="B197" i="20" s="1"/>
  <c r="B198" i="20" s="1"/>
  <c r="B199" i="20" s="1"/>
  <c r="B200" i="20" s="1"/>
  <c r="B201" i="20" s="1"/>
  <c r="B202" i="20" s="1"/>
  <c r="B203" i="20" s="1"/>
  <c r="B204" i="20" s="1"/>
  <c r="B205" i="20" s="1"/>
  <c r="B206" i="20" s="1"/>
  <c r="B207" i="20" s="1"/>
  <c r="B208" i="20" s="1"/>
  <c r="B209" i="20" s="1"/>
  <c r="B210" i="20" s="1"/>
  <c r="B211" i="20" s="1"/>
  <c r="B10" i="19"/>
  <c r="B11" i="19" s="1"/>
  <c r="B12" i="19" s="1"/>
  <c r="B13" i="19" s="1"/>
  <c r="B14" i="19" s="1"/>
  <c r="B15" i="19" s="1"/>
  <c r="B16" i="19" s="1"/>
  <c r="B17" i="19" s="1"/>
  <c r="B18" i="19" s="1"/>
  <c r="B19" i="19" s="1"/>
  <c r="B20" i="19" s="1"/>
  <c r="B21" i="19" s="1"/>
  <c r="B22" i="19" s="1"/>
  <c r="B23" i="19" s="1"/>
  <c r="B24" i="19" s="1"/>
  <c r="B25" i="19" s="1"/>
  <c r="B26" i="19" s="1"/>
  <c r="B27" i="19" s="1"/>
  <c r="B28" i="19" s="1"/>
  <c r="B29" i="19" s="1"/>
  <c r="B30" i="19" s="1"/>
  <c r="B31" i="19" s="1"/>
  <c r="B32" i="19" s="1"/>
  <c r="B33" i="19" s="1"/>
  <c r="B34" i="19" s="1"/>
  <c r="B35" i="19" s="1"/>
  <c r="B36" i="19" s="1"/>
  <c r="B37" i="19" s="1"/>
  <c r="B38" i="19" s="1"/>
  <c r="B39" i="19" s="1"/>
  <c r="B40" i="19" s="1"/>
  <c r="B41" i="19" s="1"/>
  <c r="B42" i="19" s="1"/>
  <c r="B43" i="19" s="1"/>
  <c r="B44" i="19" s="1"/>
  <c r="B45" i="19" s="1"/>
  <c r="B46" i="19" s="1"/>
  <c r="B47" i="19" s="1"/>
  <c r="B48" i="19" s="1"/>
  <c r="B49" i="19" s="1"/>
  <c r="B50" i="19" s="1"/>
  <c r="B51" i="19" s="1"/>
  <c r="B52" i="19" s="1"/>
  <c r="B53" i="19" s="1"/>
  <c r="B54" i="19" s="1"/>
  <c r="B55" i="19" s="1"/>
  <c r="B56" i="19" s="1"/>
  <c r="B57" i="19" s="1"/>
  <c r="B58" i="19" s="1"/>
  <c r="B59" i="19" s="1"/>
  <c r="B60" i="19" s="1"/>
  <c r="B61" i="19" s="1"/>
  <c r="B62" i="19" s="1"/>
  <c r="B63" i="19" s="1"/>
  <c r="B64" i="19" s="1"/>
  <c r="B65" i="19" s="1"/>
  <c r="B66" i="19" s="1"/>
  <c r="B67" i="19" s="1"/>
  <c r="B68" i="19" s="1"/>
  <c r="B69" i="19" s="1"/>
  <c r="B70" i="19" s="1"/>
  <c r="B71" i="19" s="1"/>
  <c r="B72" i="19" s="1"/>
  <c r="B73" i="19" s="1"/>
  <c r="B74" i="19" s="1"/>
  <c r="B75" i="19" s="1"/>
  <c r="B76" i="19" s="1"/>
  <c r="B77" i="19" s="1"/>
  <c r="B78" i="19" s="1"/>
  <c r="B79" i="19" s="1"/>
  <c r="B80" i="19" s="1"/>
  <c r="B81" i="19" s="1"/>
  <c r="B82" i="19" s="1"/>
  <c r="B83" i="19" s="1"/>
  <c r="B84" i="19" s="1"/>
  <c r="B85" i="19" s="1"/>
  <c r="B86" i="19" s="1"/>
  <c r="B87" i="19" s="1"/>
  <c r="B88" i="19" s="1"/>
  <c r="B89" i="19" s="1"/>
  <c r="B90" i="19" s="1"/>
  <c r="B91" i="19" s="1"/>
  <c r="B92" i="19" s="1"/>
  <c r="B93" i="19" s="1"/>
  <c r="B94" i="19" s="1"/>
  <c r="B95" i="19" s="1"/>
  <c r="B96" i="19" s="1"/>
  <c r="B97" i="19" s="1"/>
  <c r="B98" i="19" s="1"/>
  <c r="B99" i="19" s="1"/>
  <c r="B100" i="19" s="1"/>
  <c r="B101" i="19" s="1"/>
  <c r="B102" i="19" s="1"/>
  <c r="B103" i="19" s="1"/>
  <c r="B104" i="19" s="1"/>
  <c r="B105" i="19" s="1"/>
  <c r="B106" i="19" s="1"/>
  <c r="B107" i="19" s="1"/>
  <c r="B108" i="19" s="1"/>
  <c r="B109" i="19" s="1"/>
  <c r="B110" i="19" s="1"/>
  <c r="B111" i="19" s="1"/>
  <c r="B112" i="19" s="1"/>
  <c r="B113" i="19" s="1"/>
  <c r="B114" i="19" s="1"/>
  <c r="B115" i="19" s="1"/>
  <c r="B116" i="19" s="1"/>
  <c r="B117" i="19" s="1"/>
  <c r="B118" i="19" s="1"/>
  <c r="B119" i="19" s="1"/>
  <c r="B120" i="19" s="1"/>
  <c r="B121" i="19" s="1"/>
  <c r="B122" i="19" s="1"/>
  <c r="B123" i="19" s="1"/>
  <c r="B124" i="19" s="1"/>
  <c r="B125" i="19" s="1"/>
  <c r="B126" i="19" s="1"/>
  <c r="B127" i="19" s="1"/>
  <c r="B128" i="19" s="1"/>
  <c r="B129" i="19" s="1"/>
  <c r="B130" i="19" s="1"/>
  <c r="B131" i="19" s="1"/>
  <c r="B132" i="19" s="1"/>
  <c r="B133" i="19" s="1"/>
  <c r="B134" i="19" s="1"/>
  <c r="B135" i="19" s="1"/>
  <c r="B136" i="19" s="1"/>
  <c r="B137" i="19" s="1"/>
  <c r="B138" i="19" s="1"/>
  <c r="B139" i="19" s="1"/>
  <c r="B140" i="19" s="1"/>
  <c r="B141" i="19" s="1"/>
  <c r="B142" i="19" s="1"/>
  <c r="B143" i="19" s="1"/>
  <c r="B144" i="19" s="1"/>
  <c r="B145" i="19" s="1"/>
  <c r="B146" i="19" s="1"/>
  <c r="B147" i="19" s="1"/>
  <c r="B148" i="19" s="1"/>
  <c r="B149" i="19" s="1"/>
  <c r="B150" i="19" s="1"/>
  <c r="B151" i="19" s="1"/>
  <c r="B152" i="19" s="1"/>
  <c r="B153" i="19" s="1"/>
  <c r="B154" i="19" s="1"/>
  <c r="B155" i="19" s="1"/>
  <c r="B156" i="19" s="1"/>
  <c r="B157" i="19" s="1"/>
  <c r="B158" i="19" s="1"/>
  <c r="B159" i="19" s="1"/>
  <c r="B160" i="19" s="1"/>
  <c r="B161" i="19" s="1"/>
  <c r="B162" i="19" s="1"/>
  <c r="B163" i="19" s="1"/>
  <c r="B164" i="19" s="1"/>
  <c r="B165" i="19" s="1"/>
  <c r="B166" i="19" s="1"/>
  <c r="B167" i="19" s="1"/>
  <c r="B168" i="19" s="1"/>
  <c r="B169" i="19" s="1"/>
  <c r="B170" i="19" s="1"/>
  <c r="B171" i="19" s="1"/>
  <c r="B172" i="19" s="1"/>
  <c r="B173" i="19" s="1"/>
  <c r="B174" i="19" s="1"/>
  <c r="B175" i="19" s="1"/>
  <c r="B176" i="19" s="1"/>
  <c r="B177" i="19" s="1"/>
  <c r="B178" i="19" s="1"/>
  <c r="B179" i="19" s="1"/>
  <c r="B180" i="19" s="1"/>
  <c r="B181" i="19" s="1"/>
  <c r="B182" i="19" s="1"/>
  <c r="B183" i="19" s="1"/>
  <c r="B184" i="19" s="1"/>
  <c r="B185" i="19" s="1"/>
  <c r="B186" i="19" s="1"/>
  <c r="B187" i="19" s="1"/>
  <c r="B188" i="19" s="1"/>
  <c r="B189" i="19" s="1"/>
  <c r="B190" i="19" s="1"/>
  <c r="B191" i="19" s="1"/>
  <c r="B192" i="19" s="1"/>
  <c r="B193" i="19" s="1"/>
  <c r="B194" i="19" s="1"/>
  <c r="B195" i="19" s="1"/>
  <c r="B196" i="19" s="1"/>
  <c r="B197" i="19" s="1"/>
  <c r="B198" i="19" s="1"/>
  <c r="B199" i="19" s="1"/>
  <c r="B200" i="19" s="1"/>
  <c r="B201" i="19" s="1"/>
  <c r="B202" i="19" s="1"/>
  <c r="B203" i="19" s="1"/>
  <c r="B204" i="19" s="1"/>
  <c r="B205" i="19" s="1"/>
  <c r="B206" i="19" s="1"/>
  <c r="B207" i="19" s="1"/>
  <c r="B208" i="19" s="1"/>
  <c r="B209" i="19" s="1"/>
  <c r="B210" i="19" s="1"/>
  <c r="B211" i="19" s="1"/>
  <c r="B212" i="19" s="1"/>
  <c r="B213" i="19" s="1"/>
  <c r="B214" i="19" s="1"/>
  <c r="B215" i="19" s="1"/>
  <c r="B216" i="19" s="1"/>
  <c r="B217" i="19" s="1"/>
  <c r="B218" i="19" s="1"/>
  <c r="B219" i="19" s="1"/>
  <c r="B220" i="19" s="1"/>
  <c r="B221" i="19" s="1"/>
  <c r="B222" i="19" s="1"/>
  <c r="B223" i="19" s="1"/>
  <c r="B224" i="19" s="1"/>
  <c r="B225" i="19" s="1"/>
  <c r="B226" i="19" s="1"/>
  <c r="B227" i="19" s="1"/>
  <c r="B228" i="19" s="1"/>
  <c r="B229" i="19" s="1"/>
  <c r="B230" i="19" s="1"/>
  <c r="B231" i="19" s="1"/>
  <c r="B232" i="19" s="1"/>
  <c r="B233" i="19" s="1"/>
  <c r="B234" i="19" s="1"/>
  <c r="B235" i="19" s="1"/>
  <c r="B236" i="19" s="1"/>
  <c r="B237" i="19" s="1"/>
  <c r="B238" i="19" s="1"/>
  <c r="B239" i="19" s="1"/>
  <c r="B240" i="19" s="1"/>
  <c r="B241" i="19" s="1"/>
  <c r="B242" i="19" s="1"/>
  <c r="B243" i="19" s="1"/>
  <c r="B244" i="19" s="1"/>
  <c r="B245" i="19" s="1"/>
  <c r="B246" i="19" s="1"/>
  <c r="B247" i="19" s="1"/>
  <c r="B248" i="19" s="1"/>
  <c r="B249" i="19" s="1"/>
  <c r="B250" i="19" s="1"/>
  <c r="B251" i="19" s="1"/>
  <c r="B252" i="19" s="1"/>
  <c r="B253" i="19" s="1"/>
  <c r="B254" i="19" s="1"/>
  <c r="B255" i="19" s="1"/>
  <c r="B256" i="19" s="1"/>
  <c r="B257" i="19" s="1"/>
  <c r="B258" i="19" s="1"/>
  <c r="B259" i="19" s="1"/>
  <c r="B260" i="19" s="1"/>
  <c r="B261" i="19" s="1"/>
  <c r="B262" i="19" s="1"/>
  <c r="B263" i="19" s="1"/>
  <c r="B264" i="19" s="1"/>
  <c r="B265" i="19" s="1"/>
  <c r="B266" i="19" s="1"/>
  <c r="B267" i="19" s="1"/>
  <c r="B268" i="19" s="1"/>
  <c r="B269" i="19" s="1"/>
  <c r="B270" i="19" s="1"/>
  <c r="B271" i="19" s="1"/>
  <c r="B272" i="19" s="1"/>
  <c r="B273" i="19" s="1"/>
  <c r="B274" i="19" s="1"/>
  <c r="B275" i="19" s="1"/>
  <c r="B276" i="19" s="1"/>
  <c r="B277" i="19" s="1"/>
  <c r="B278" i="19" s="1"/>
  <c r="B279" i="19" s="1"/>
  <c r="B280" i="19" s="1"/>
  <c r="B281" i="19" s="1"/>
  <c r="B282" i="19" s="1"/>
  <c r="B283" i="19" s="1"/>
  <c r="B284" i="19" s="1"/>
  <c r="B285" i="19" s="1"/>
  <c r="B286" i="19" s="1"/>
  <c r="B287" i="19" s="1"/>
  <c r="B288" i="19" s="1"/>
  <c r="B289" i="19" s="1"/>
  <c r="B290" i="19" s="1"/>
  <c r="B291" i="19" s="1"/>
  <c r="B292" i="19" s="1"/>
  <c r="B293" i="19" s="1"/>
  <c r="B294" i="19" s="1"/>
  <c r="B295" i="19" s="1"/>
  <c r="B296" i="19" s="1"/>
  <c r="B297" i="19" s="1"/>
  <c r="B298" i="19" s="1"/>
  <c r="B299" i="19" s="1"/>
  <c r="B300" i="19" s="1"/>
  <c r="B301" i="19" s="1"/>
  <c r="B302" i="19" s="1"/>
  <c r="B303" i="19" s="1"/>
  <c r="B304" i="19" s="1"/>
  <c r="B305" i="19" s="1"/>
  <c r="B306" i="19" s="1"/>
  <c r="B307" i="19" s="1"/>
  <c r="B308" i="19" s="1"/>
  <c r="B309" i="19" s="1"/>
  <c r="B310" i="19" s="1"/>
  <c r="B311" i="19" s="1"/>
  <c r="B312" i="19" s="1"/>
  <c r="B313" i="19" s="1"/>
  <c r="B314" i="19" s="1"/>
  <c r="B315" i="19" s="1"/>
  <c r="B316" i="19" s="1"/>
  <c r="B317" i="19" s="1"/>
  <c r="B318" i="19" s="1"/>
  <c r="B319" i="19" s="1"/>
  <c r="B320" i="19" s="1"/>
  <c r="B321" i="19" s="1"/>
  <c r="B322" i="19" s="1"/>
  <c r="B323" i="19" s="1"/>
  <c r="B324" i="19" s="1"/>
  <c r="B325" i="19" s="1"/>
  <c r="B326" i="19" s="1"/>
  <c r="B327" i="19" s="1"/>
  <c r="B328" i="19" s="1"/>
  <c r="B329" i="19" s="1"/>
  <c r="B330" i="19" s="1"/>
  <c r="B331" i="19" s="1"/>
  <c r="B332" i="19" s="1"/>
  <c r="B333" i="19" s="1"/>
  <c r="B334" i="19" s="1"/>
  <c r="B335" i="19" s="1"/>
  <c r="B336" i="19" s="1"/>
  <c r="B337" i="19" s="1"/>
  <c r="B338" i="19" s="1"/>
  <c r="B339" i="19" s="1"/>
  <c r="B340" i="19" s="1"/>
  <c r="B341" i="19" s="1"/>
  <c r="B342" i="19" s="1"/>
  <c r="B343" i="19" s="1"/>
  <c r="B344" i="19" s="1"/>
  <c r="B345" i="19" s="1"/>
  <c r="B346" i="19" s="1"/>
  <c r="B347" i="19" s="1"/>
  <c r="B348" i="19" s="1"/>
  <c r="B349" i="19" s="1"/>
  <c r="B350" i="19" s="1"/>
  <c r="B351" i="19" s="1"/>
  <c r="B352" i="19" s="1"/>
  <c r="B353" i="19" s="1"/>
  <c r="B354" i="19" s="1"/>
  <c r="B355" i="19" s="1"/>
  <c r="B356" i="19" s="1"/>
  <c r="B357" i="19" s="1"/>
  <c r="B358" i="19" s="1"/>
  <c r="B359" i="19" s="1"/>
  <c r="B360" i="19" s="1"/>
  <c r="B361" i="19" s="1"/>
  <c r="B362" i="19" s="1"/>
  <c r="B363" i="19" s="1"/>
  <c r="B364" i="19" s="1"/>
  <c r="B365" i="19" s="1"/>
  <c r="B366" i="19" s="1"/>
  <c r="B367" i="19" s="1"/>
  <c r="B368" i="19" s="1"/>
  <c r="B369" i="19" s="1"/>
  <c r="B370" i="19" s="1"/>
  <c r="B371" i="19" s="1"/>
  <c r="B372" i="19" s="1"/>
  <c r="B373" i="19" s="1"/>
  <c r="B374" i="19" s="1"/>
  <c r="B375" i="19" s="1"/>
  <c r="B376" i="19" s="1"/>
  <c r="B377" i="19" s="1"/>
  <c r="B378" i="19" s="1"/>
  <c r="B379" i="19" s="1"/>
  <c r="B380" i="19" s="1"/>
  <c r="B381" i="19" s="1"/>
  <c r="B382" i="19" s="1"/>
  <c r="B383" i="19" s="1"/>
  <c r="B384" i="19" s="1"/>
  <c r="B385" i="19" s="1"/>
  <c r="B386" i="19" s="1"/>
  <c r="B387" i="19" s="1"/>
  <c r="B388" i="19" s="1"/>
  <c r="B389" i="19" s="1"/>
  <c r="B390" i="19" s="1"/>
  <c r="B391" i="19" s="1"/>
  <c r="B392" i="19" s="1"/>
  <c r="B393" i="19" s="1"/>
  <c r="B394" i="19" s="1"/>
  <c r="B395" i="19" s="1"/>
  <c r="B396" i="19" s="1"/>
  <c r="B397" i="19" s="1"/>
  <c r="B398" i="19" s="1"/>
  <c r="B399" i="19" s="1"/>
  <c r="B400" i="19" s="1"/>
  <c r="B401" i="19" s="1"/>
  <c r="B402" i="19" s="1"/>
  <c r="B403" i="19" s="1"/>
  <c r="B404" i="19" s="1"/>
  <c r="B405" i="19" s="1"/>
  <c r="B406" i="19" s="1"/>
  <c r="B407" i="19" s="1"/>
  <c r="B408" i="19" s="1"/>
  <c r="B409" i="19" s="1"/>
  <c r="B410" i="19" s="1"/>
  <c r="B411" i="19" s="1"/>
  <c r="B412" i="19" s="1"/>
  <c r="B413" i="19" s="1"/>
  <c r="B414" i="19" s="1"/>
  <c r="B415" i="19" s="1"/>
  <c r="B416" i="19" s="1"/>
  <c r="B417" i="19" s="1"/>
  <c r="B418" i="19" s="1"/>
  <c r="B419" i="19" s="1"/>
  <c r="B420" i="19" s="1"/>
  <c r="B421" i="19" s="1"/>
  <c r="B422" i="19" s="1"/>
  <c r="B423" i="19" s="1"/>
  <c r="B424" i="19" s="1"/>
  <c r="B425" i="19" s="1"/>
  <c r="B426" i="19" s="1"/>
  <c r="B427" i="19" s="1"/>
  <c r="B428" i="19" s="1"/>
  <c r="B429" i="19" s="1"/>
  <c r="B430" i="19" s="1"/>
  <c r="B431" i="19" s="1"/>
  <c r="B432" i="19" s="1"/>
  <c r="B433" i="19" s="1"/>
  <c r="B434" i="19" s="1"/>
  <c r="B435" i="19" s="1"/>
  <c r="B436" i="19" s="1"/>
  <c r="B437" i="19" s="1"/>
  <c r="B438" i="19" s="1"/>
  <c r="B439" i="19" s="1"/>
  <c r="B440" i="19" s="1"/>
  <c r="B441" i="19" s="1"/>
  <c r="B442" i="19" s="1"/>
  <c r="B443" i="19" s="1"/>
  <c r="B444" i="19" s="1"/>
  <c r="B445" i="19" s="1"/>
  <c r="B446" i="19" s="1"/>
  <c r="B447" i="19" s="1"/>
  <c r="B448" i="19" s="1"/>
  <c r="B449" i="19" s="1"/>
  <c r="B450" i="19" s="1"/>
  <c r="B451" i="19" s="1"/>
  <c r="B452" i="19" s="1"/>
  <c r="B453" i="19" s="1"/>
  <c r="B454" i="19" s="1"/>
  <c r="B455" i="19" s="1"/>
  <c r="B456" i="19" s="1"/>
  <c r="B457" i="19" s="1"/>
  <c r="B458" i="19" s="1"/>
  <c r="B459" i="19" s="1"/>
  <c r="B460" i="19" s="1"/>
  <c r="B461" i="19" s="1"/>
  <c r="B462" i="19" s="1"/>
  <c r="B463" i="19" s="1"/>
  <c r="B464" i="19" s="1"/>
  <c r="B465" i="19" s="1"/>
  <c r="B466" i="19" s="1"/>
  <c r="B467" i="19" s="1"/>
  <c r="B468" i="19" s="1"/>
  <c r="B469" i="19" s="1"/>
  <c r="B470" i="19" s="1"/>
  <c r="B471" i="19" s="1"/>
  <c r="B472" i="19" s="1"/>
  <c r="B473" i="19" s="1"/>
  <c r="B474" i="19" s="1"/>
  <c r="B475" i="19" s="1"/>
  <c r="B476" i="19" s="1"/>
  <c r="B477" i="19" s="1"/>
  <c r="B478" i="19" s="1"/>
  <c r="B479" i="19" s="1"/>
  <c r="B480" i="19" s="1"/>
  <c r="B481" i="19" s="1"/>
  <c r="B482" i="19" s="1"/>
  <c r="B483" i="19" s="1"/>
  <c r="B484" i="19" s="1"/>
  <c r="B485" i="19" s="1"/>
  <c r="B486" i="19" s="1"/>
  <c r="B487" i="19" s="1"/>
  <c r="B488" i="19" s="1"/>
  <c r="B489" i="19" s="1"/>
  <c r="B490" i="19" s="1"/>
  <c r="B491" i="19" s="1"/>
  <c r="B492" i="19" s="1"/>
  <c r="B493" i="19" s="1"/>
  <c r="B494" i="19" s="1"/>
  <c r="B495" i="19" s="1"/>
  <c r="B496" i="19" s="1"/>
  <c r="B497" i="19" s="1"/>
  <c r="B13" i="18"/>
  <c r="B14" i="18" s="1"/>
  <c r="B15" i="18" s="1"/>
  <c r="B16" i="18" s="1"/>
  <c r="B17" i="18" s="1"/>
  <c r="B18" i="18" s="1"/>
  <c r="B19" i="18" s="1"/>
  <c r="B20" i="18" s="1"/>
  <c r="B21" i="18" s="1"/>
  <c r="B22" i="18" s="1"/>
  <c r="B23" i="18" s="1"/>
  <c r="B24" i="18" s="1"/>
  <c r="B25" i="18" s="1"/>
  <c r="B26" i="18" s="1"/>
  <c r="B27" i="18" s="1"/>
  <c r="B28" i="18" s="1"/>
  <c r="B29" i="18" s="1"/>
  <c r="B30" i="18" s="1"/>
  <c r="B31" i="18" s="1"/>
  <c r="B32" i="18" s="1"/>
  <c r="B33" i="18" s="1"/>
  <c r="B34" i="18" s="1"/>
  <c r="B35" i="18" s="1"/>
  <c r="B36" i="18" s="1"/>
  <c r="B37" i="18" s="1"/>
  <c r="B38" i="18" s="1"/>
  <c r="B39" i="18" s="1"/>
  <c r="B40" i="18" s="1"/>
  <c r="B41" i="18" s="1"/>
  <c r="B42" i="18" s="1"/>
  <c r="B43" i="18" s="1"/>
  <c r="B44" i="18" s="1"/>
  <c r="B45" i="18" s="1"/>
  <c r="B46" i="18" s="1"/>
  <c r="B47" i="18" s="1"/>
  <c r="B48" i="18" s="1"/>
  <c r="B49" i="18" s="1"/>
  <c r="B50" i="18" s="1"/>
  <c r="B51" i="18" s="1"/>
  <c r="B52" i="18" s="1"/>
  <c r="B53" i="18" s="1"/>
  <c r="B54" i="18" s="1"/>
  <c r="B55" i="18" s="1"/>
  <c r="B56" i="18" s="1"/>
  <c r="B57" i="18" s="1"/>
  <c r="B58" i="18" s="1"/>
  <c r="B59" i="18" s="1"/>
  <c r="B60" i="18" s="1"/>
  <c r="B61" i="18" s="1"/>
  <c r="B62" i="18" s="1"/>
  <c r="B63" i="18" s="1"/>
  <c r="B64" i="18" s="1"/>
  <c r="B65" i="18" s="1"/>
  <c r="B66" i="18" s="1"/>
  <c r="B67" i="18" s="1"/>
  <c r="B68" i="18" s="1"/>
  <c r="B69" i="18" s="1"/>
  <c r="B70" i="18" s="1"/>
  <c r="B71" i="18" s="1"/>
  <c r="B72" i="18" s="1"/>
  <c r="B73" i="18" s="1"/>
  <c r="B74" i="18" s="1"/>
  <c r="B75" i="18" s="1"/>
  <c r="B76" i="18" s="1"/>
  <c r="B77" i="18" s="1"/>
  <c r="B78" i="18" s="1"/>
  <c r="B79" i="18" s="1"/>
  <c r="B80" i="18" s="1"/>
  <c r="B81" i="18" s="1"/>
  <c r="B82" i="18" s="1"/>
  <c r="B83" i="18" s="1"/>
  <c r="B84" i="18" s="1"/>
  <c r="B85" i="18" s="1"/>
  <c r="B86" i="18" s="1"/>
  <c r="B87" i="18" s="1"/>
  <c r="B88" i="18" s="1"/>
  <c r="B89" i="18" s="1"/>
  <c r="B90" i="18" s="1"/>
  <c r="B91" i="18" s="1"/>
  <c r="B92" i="18" s="1"/>
  <c r="B93" i="18" s="1"/>
  <c r="B94" i="18" s="1"/>
  <c r="B95" i="18" s="1"/>
  <c r="B96" i="18" s="1"/>
  <c r="B97" i="18" s="1"/>
  <c r="B98" i="18" s="1"/>
  <c r="B99" i="18" s="1"/>
  <c r="B100" i="18" s="1"/>
  <c r="B101" i="18" s="1"/>
  <c r="B102" i="18" s="1"/>
  <c r="B103" i="18" s="1"/>
  <c r="B104" i="18" s="1"/>
  <c r="B105" i="18" s="1"/>
  <c r="B106" i="18" s="1"/>
  <c r="B107" i="18" s="1"/>
  <c r="B108" i="18" s="1"/>
  <c r="B109" i="18" s="1"/>
  <c r="B110" i="18" s="1"/>
  <c r="B111" i="18" s="1"/>
  <c r="B112" i="18" s="1"/>
  <c r="B113" i="18" s="1"/>
  <c r="B114" i="18" s="1"/>
  <c r="B115" i="18" s="1"/>
  <c r="B116" i="18" s="1"/>
  <c r="B117" i="18" s="1"/>
  <c r="B118" i="18" s="1"/>
  <c r="B119" i="18" s="1"/>
  <c r="B120" i="18" s="1"/>
  <c r="B121" i="18" s="1"/>
  <c r="B122" i="18" s="1"/>
  <c r="B123" i="18" s="1"/>
  <c r="B124" i="18" s="1"/>
  <c r="B125" i="18" s="1"/>
  <c r="B126" i="18" s="1"/>
  <c r="B127" i="18" s="1"/>
  <c r="B128" i="18" s="1"/>
  <c r="B129" i="18" s="1"/>
  <c r="B130" i="18" s="1"/>
  <c r="B131" i="18" s="1"/>
  <c r="B132" i="18" s="1"/>
  <c r="B133" i="18" s="1"/>
  <c r="B134" i="18" s="1"/>
  <c r="B135" i="18" s="1"/>
  <c r="B136" i="18" s="1"/>
  <c r="B137" i="18" s="1"/>
  <c r="B138" i="18" s="1"/>
  <c r="B139" i="18" s="1"/>
  <c r="B140" i="18" s="1"/>
  <c r="B141" i="18" s="1"/>
  <c r="B142" i="18" s="1"/>
  <c r="B143" i="18" s="1"/>
  <c r="B144" i="18" s="1"/>
  <c r="B145" i="18" s="1"/>
  <c r="B146" i="18" s="1"/>
  <c r="B147" i="18" s="1"/>
  <c r="B148" i="18" s="1"/>
  <c r="B149" i="18" s="1"/>
  <c r="B150" i="18" s="1"/>
  <c r="B151" i="18" s="1"/>
  <c r="B152" i="18" s="1"/>
  <c r="B153" i="18" s="1"/>
  <c r="B154" i="18" s="1"/>
  <c r="B155" i="18" s="1"/>
  <c r="B156" i="18" s="1"/>
  <c r="B157" i="18" s="1"/>
  <c r="B158" i="18" s="1"/>
  <c r="B159" i="18" s="1"/>
  <c r="B160" i="18" s="1"/>
  <c r="B161" i="18" s="1"/>
  <c r="B162" i="18" s="1"/>
  <c r="B163" i="18" s="1"/>
  <c r="B164" i="18" s="1"/>
  <c r="B165" i="18" s="1"/>
  <c r="B166" i="18" s="1"/>
  <c r="B167" i="18" s="1"/>
  <c r="B168" i="18" s="1"/>
  <c r="B169" i="18" s="1"/>
  <c r="B170" i="18" s="1"/>
  <c r="B171" i="18" s="1"/>
  <c r="B172" i="18" s="1"/>
  <c r="B173" i="18" s="1"/>
  <c r="B174" i="18" s="1"/>
  <c r="B175" i="18" s="1"/>
  <c r="B176" i="18" s="1"/>
  <c r="B177" i="18" s="1"/>
  <c r="B178" i="18" s="1"/>
  <c r="B179" i="18" s="1"/>
  <c r="B180" i="18" s="1"/>
  <c r="B181" i="18" s="1"/>
  <c r="B182" i="18" s="1"/>
  <c r="B183" i="18" s="1"/>
  <c r="B184" i="18" s="1"/>
  <c r="B185" i="18" s="1"/>
  <c r="B186" i="18" s="1"/>
  <c r="B187" i="18" s="1"/>
  <c r="B188" i="18" s="1"/>
  <c r="B189" i="18" s="1"/>
  <c r="B190" i="18" s="1"/>
  <c r="B191" i="18" s="1"/>
  <c r="B192" i="18" s="1"/>
  <c r="B193" i="18" s="1"/>
  <c r="B194" i="18" s="1"/>
  <c r="B195" i="18" s="1"/>
  <c r="B196" i="18" s="1"/>
  <c r="B197" i="18" s="1"/>
  <c r="B198" i="18" s="1"/>
  <c r="B199" i="18" s="1"/>
  <c r="B200" i="18" s="1"/>
  <c r="B201" i="18" s="1"/>
  <c r="B202" i="18" s="1"/>
  <c r="B203" i="18" s="1"/>
  <c r="B204" i="18" s="1"/>
  <c r="B205" i="18" s="1"/>
  <c r="B206" i="18" s="1"/>
  <c r="B12" i="17"/>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B39" i="17" s="1"/>
  <c r="B40" i="17" s="1"/>
  <c r="B41" i="17" s="1"/>
  <c r="B42" i="17" s="1"/>
  <c r="B43" i="17" s="1"/>
  <c r="B44" i="17" s="1"/>
  <c r="B45" i="17" s="1"/>
  <c r="B46" i="17" s="1"/>
  <c r="B47" i="17" s="1"/>
  <c r="B48" i="17" s="1"/>
  <c r="B49" i="17" s="1"/>
  <c r="B50" i="17" s="1"/>
  <c r="B51" i="17" s="1"/>
  <c r="B52" i="17" s="1"/>
  <c r="B53" i="17" s="1"/>
  <c r="B54" i="17" s="1"/>
  <c r="B55" i="17" s="1"/>
  <c r="B56" i="17" s="1"/>
  <c r="B57" i="17" s="1"/>
  <c r="B58" i="17" s="1"/>
  <c r="B59" i="17" s="1"/>
  <c r="B60" i="17" s="1"/>
  <c r="B61" i="17" s="1"/>
  <c r="B62" i="17" s="1"/>
  <c r="B63" i="17" s="1"/>
  <c r="B64" i="17" s="1"/>
  <c r="B65" i="17" s="1"/>
  <c r="B66" i="17" s="1"/>
  <c r="B67" i="17" s="1"/>
  <c r="B68" i="17" s="1"/>
  <c r="B69" i="17" s="1"/>
  <c r="B70" i="17" s="1"/>
  <c r="B71" i="17" s="1"/>
  <c r="B72" i="17" s="1"/>
  <c r="B73" i="17" s="1"/>
  <c r="B74" i="17" s="1"/>
  <c r="B75" i="17" s="1"/>
  <c r="B76" i="17" s="1"/>
  <c r="B77" i="17" s="1"/>
  <c r="B78" i="17" s="1"/>
  <c r="B79" i="17" s="1"/>
  <c r="B80" i="17" s="1"/>
  <c r="B81" i="17" s="1"/>
  <c r="B82" i="17" s="1"/>
  <c r="B83" i="17" s="1"/>
  <c r="B84" i="17" s="1"/>
  <c r="B85" i="17" s="1"/>
  <c r="B86" i="17" s="1"/>
  <c r="B87" i="17" s="1"/>
  <c r="B88" i="17" s="1"/>
  <c r="B89" i="17" s="1"/>
  <c r="B90" i="17" s="1"/>
  <c r="B91" i="17" s="1"/>
  <c r="B92" i="17" s="1"/>
  <c r="B93" i="17" s="1"/>
  <c r="B94" i="17" s="1"/>
  <c r="B95" i="17" s="1"/>
  <c r="B96" i="17" s="1"/>
  <c r="B97" i="17" s="1"/>
  <c r="B98" i="17" s="1"/>
  <c r="B99" i="17" s="1"/>
  <c r="B100" i="17" s="1"/>
  <c r="B101" i="17" s="1"/>
  <c r="B102" i="17" s="1"/>
  <c r="B103" i="17" s="1"/>
  <c r="B104" i="17" s="1"/>
  <c r="B105" i="17" s="1"/>
  <c r="B106" i="17" s="1"/>
  <c r="B107" i="17" s="1"/>
  <c r="B108" i="17" s="1"/>
  <c r="B109" i="17" s="1"/>
  <c r="B110" i="17" s="1"/>
  <c r="B111" i="17" s="1"/>
  <c r="B112" i="17" s="1"/>
  <c r="B113" i="17" s="1"/>
  <c r="B114" i="17" s="1"/>
  <c r="B115" i="17" s="1"/>
  <c r="B116" i="17" s="1"/>
  <c r="B117" i="17" s="1"/>
  <c r="B118" i="17" s="1"/>
  <c r="B119" i="17" s="1"/>
  <c r="B120" i="17" s="1"/>
  <c r="B121" i="17" s="1"/>
  <c r="B122" i="17" s="1"/>
  <c r="B123" i="17" s="1"/>
  <c r="B124" i="17" s="1"/>
  <c r="B125" i="17" s="1"/>
  <c r="B126" i="17" s="1"/>
  <c r="B127" i="17" s="1"/>
  <c r="B128" i="17" s="1"/>
  <c r="B129" i="17" s="1"/>
  <c r="B130" i="17" s="1"/>
  <c r="B131" i="17" s="1"/>
  <c r="B132" i="17" s="1"/>
  <c r="B133" i="17" s="1"/>
  <c r="B134" i="17" s="1"/>
  <c r="B135" i="17" s="1"/>
  <c r="B136" i="17" s="1"/>
  <c r="B137" i="17" s="1"/>
  <c r="B138" i="17" s="1"/>
  <c r="B139" i="17" s="1"/>
  <c r="B140" i="17" s="1"/>
  <c r="B141" i="17" s="1"/>
  <c r="B142" i="17" s="1"/>
  <c r="B143" i="17" s="1"/>
  <c r="B144" i="17" s="1"/>
  <c r="B145" i="17" s="1"/>
  <c r="B146" i="17" s="1"/>
  <c r="B147" i="17" s="1"/>
  <c r="B148" i="17" s="1"/>
  <c r="B149" i="17" s="1"/>
  <c r="B150" i="17" s="1"/>
  <c r="B151" i="17" s="1"/>
  <c r="B152" i="17" s="1"/>
  <c r="B153" i="17" s="1"/>
  <c r="B154" i="17" s="1"/>
  <c r="B155" i="17" s="1"/>
  <c r="B156" i="17" s="1"/>
  <c r="B157" i="17" s="1"/>
  <c r="B158" i="17" s="1"/>
  <c r="B159" i="17" s="1"/>
  <c r="B160" i="17" s="1"/>
  <c r="B161" i="17" s="1"/>
  <c r="B162" i="17" s="1"/>
  <c r="B163" i="17" s="1"/>
  <c r="B164" i="17" s="1"/>
  <c r="B165" i="17" s="1"/>
  <c r="B166" i="17" s="1"/>
  <c r="B167" i="17" s="1"/>
  <c r="B168" i="17" s="1"/>
  <c r="B169" i="17" s="1"/>
  <c r="B170" i="17" s="1"/>
  <c r="B171" i="17" s="1"/>
  <c r="B172" i="17" s="1"/>
  <c r="B173" i="17" s="1"/>
  <c r="B174" i="17" s="1"/>
  <c r="B175" i="17" s="1"/>
  <c r="B176" i="17" s="1"/>
  <c r="B177" i="17" s="1"/>
  <c r="B178" i="17" s="1"/>
  <c r="B179" i="17" s="1"/>
  <c r="B180" i="17" s="1"/>
  <c r="B181" i="17" s="1"/>
  <c r="B182" i="17" s="1"/>
  <c r="B183" i="17" s="1"/>
  <c r="B184" i="17" s="1"/>
  <c r="B185" i="17" s="1"/>
  <c r="B186" i="17" s="1"/>
  <c r="B187" i="17" s="1"/>
  <c r="B188" i="17" s="1"/>
  <c r="B189" i="17" s="1"/>
  <c r="B190" i="17" s="1"/>
  <c r="B191" i="17" s="1"/>
  <c r="B192" i="17" s="1"/>
  <c r="B193" i="17" s="1"/>
  <c r="B194" i="17" s="1"/>
  <c r="B195" i="17" s="1"/>
  <c r="B196" i="17" s="1"/>
  <c r="B197" i="17" s="1"/>
  <c r="B198" i="17" s="1"/>
  <c r="B199" i="17" s="1"/>
  <c r="B200" i="17" s="1"/>
  <c r="B201" i="17" s="1"/>
  <c r="B202" i="17" s="1"/>
  <c r="B203" i="17" s="1"/>
  <c r="B204" i="17" s="1"/>
  <c r="B205" i="17" s="1"/>
  <c r="B206" i="17" s="1"/>
  <c r="B207" i="17" s="1"/>
  <c r="B208" i="17" s="1"/>
  <c r="B209" i="17" s="1"/>
  <c r="B210" i="17" s="1"/>
  <c r="M211" i="16"/>
  <c r="J211" i="16"/>
  <c r="B13" i="16"/>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B49" i="16" s="1"/>
  <c r="B50" i="16" s="1"/>
  <c r="B51" i="16" s="1"/>
  <c r="B52" i="16" s="1"/>
  <c r="B53" i="16" s="1"/>
  <c r="B54" i="16" s="1"/>
  <c r="B55" i="16" s="1"/>
  <c r="B56" i="16" s="1"/>
  <c r="B57" i="16" s="1"/>
  <c r="B58" i="16" s="1"/>
  <c r="B59" i="16" s="1"/>
  <c r="B60" i="16" s="1"/>
  <c r="B61" i="16" s="1"/>
  <c r="B62" i="16" s="1"/>
  <c r="B63" i="16" s="1"/>
  <c r="B64" i="16" s="1"/>
  <c r="B65" i="16" s="1"/>
  <c r="B66" i="16" s="1"/>
  <c r="B67" i="16" s="1"/>
  <c r="B68" i="16" s="1"/>
  <c r="B69" i="16" s="1"/>
  <c r="B70" i="16" s="1"/>
  <c r="B71" i="16" s="1"/>
  <c r="B72" i="16" s="1"/>
  <c r="B73" i="16" s="1"/>
  <c r="B74" i="16" s="1"/>
  <c r="B75" i="16" s="1"/>
  <c r="B76" i="16" s="1"/>
  <c r="B77" i="16" s="1"/>
  <c r="B78" i="16" s="1"/>
  <c r="B79" i="16" s="1"/>
  <c r="B80" i="16" s="1"/>
  <c r="B81" i="16" s="1"/>
  <c r="B82" i="16" s="1"/>
  <c r="B83" i="16" s="1"/>
  <c r="B84" i="16" s="1"/>
  <c r="B85" i="16" s="1"/>
  <c r="B86" i="16" s="1"/>
  <c r="B87" i="16" s="1"/>
  <c r="B88" i="16" s="1"/>
  <c r="B89" i="16" s="1"/>
  <c r="B90" i="16" s="1"/>
  <c r="B91" i="16" s="1"/>
  <c r="B92" i="16" s="1"/>
  <c r="B93" i="16" s="1"/>
  <c r="B94" i="16" s="1"/>
  <c r="B95" i="16" s="1"/>
  <c r="B96" i="16" s="1"/>
  <c r="B97" i="16" s="1"/>
  <c r="B98" i="16" s="1"/>
  <c r="B99" i="16" s="1"/>
  <c r="B100" i="16" s="1"/>
  <c r="B101" i="16" s="1"/>
  <c r="B102" i="16" s="1"/>
  <c r="B103" i="16" s="1"/>
  <c r="B104" i="16" s="1"/>
  <c r="B105" i="16" s="1"/>
  <c r="B106" i="16" s="1"/>
  <c r="B107" i="16" s="1"/>
  <c r="B108" i="16" s="1"/>
  <c r="B109" i="16" s="1"/>
  <c r="B110" i="16" s="1"/>
  <c r="B111" i="16" s="1"/>
  <c r="B112" i="16" s="1"/>
  <c r="B113" i="16" s="1"/>
  <c r="B114" i="16" s="1"/>
  <c r="B115" i="16" s="1"/>
  <c r="B116" i="16" s="1"/>
  <c r="B117" i="16" s="1"/>
  <c r="B118" i="16" s="1"/>
  <c r="B119" i="16" s="1"/>
  <c r="B120" i="16" s="1"/>
  <c r="B121" i="16" s="1"/>
  <c r="B122" i="16" s="1"/>
  <c r="B123" i="16" s="1"/>
  <c r="B124" i="16" s="1"/>
  <c r="B125" i="16" s="1"/>
  <c r="B126" i="16" s="1"/>
  <c r="B127" i="16" s="1"/>
  <c r="B128" i="16" s="1"/>
  <c r="B129" i="16" s="1"/>
  <c r="B130" i="16" s="1"/>
  <c r="B131" i="16" s="1"/>
  <c r="B132" i="16" s="1"/>
  <c r="B133" i="16" s="1"/>
  <c r="B134" i="16" s="1"/>
  <c r="B135" i="16" s="1"/>
  <c r="B136" i="16" s="1"/>
  <c r="B137" i="16" s="1"/>
  <c r="B138" i="16" s="1"/>
  <c r="B139" i="16" s="1"/>
  <c r="B140" i="16" s="1"/>
  <c r="B141" i="16" s="1"/>
  <c r="B142" i="16" s="1"/>
  <c r="B143" i="16" s="1"/>
  <c r="B144" i="16" s="1"/>
  <c r="B145" i="16" s="1"/>
  <c r="B146" i="16" s="1"/>
  <c r="B147" i="16" s="1"/>
  <c r="B148" i="16" s="1"/>
  <c r="B149" i="16" s="1"/>
  <c r="B150" i="16" s="1"/>
  <c r="B151" i="16" s="1"/>
  <c r="B152" i="16" s="1"/>
  <c r="B153" i="16" s="1"/>
  <c r="B154" i="16" s="1"/>
  <c r="B155" i="16" s="1"/>
  <c r="B156" i="16" s="1"/>
  <c r="B157" i="16" s="1"/>
  <c r="B158" i="16" s="1"/>
  <c r="B159" i="16" s="1"/>
  <c r="B160" i="16" s="1"/>
  <c r="B161" i="16" s="1"/>
  <c r="B162" i="16" s="1"/>
  <c r="B163" i="16" s="1"/>
  <c r="B164" i="16" s="1"/>
  <c r="B165" i="16" s="1"/>
  <c r="B166" i="16" s="1"/>
  <c r="B167" i="16" s="1"/>
  <c r="B168" i="16" s="1"/>
  <c r="B169" i="16" s="1"/>
  <c r="B170" i="16" s="1"/>
  <c r="B171" i="16" s="1"/>
  <c r="B172" i="16" s="1"/>
  <c r="B173" i="16" s="1"/>
  <c r="B174" i="16" s="1"/>
  <c r="B175" i="16" s="1"/>
  <c r="B176" i="16" s="1"/>
  <c r="B177" i="16" s="1"/>
  <c r="B178" i="16" s="1"/>
  <c r="B179" i="16" s="1"/>
  <c r="B180" i="16" s="1"/>
  <c r="B181" i="16" s="1"/>
  <c r="B182" i="16" s="1"/>
  <c r="B183" i="16" s="1"/>
  <c r="B184" i="16" s="1"/>
  <c r="B185" i="16" s="1"/>
  <c r="B186" i="16" s="1"/>
  <c r="B187" i="16" s="1"/>
  <c r="B188" i="16" s="1"/>
  <c r="B189" i="16" s="1"/>
  <c r="B190" i="16" s="1"/>
  <c r="B191" i="16" s="1"/>
  <c r="B192" i="16" s="1"/>
  <c r="B193" i="16" s="1"/>
  <c r="B194" i="16" s="1"/>
  <c r="B195" i="16" s="1"/>
  <c r="B196" i="16" s="1"/>
  <c r="B197" i="16" s="1"/>
  <c r="B198" i="16" s="1"/>
  <c r="B199" i="16" s="1"/>
  <c r="B200" i="16" s="1"/>
  <c r="B201" i="16" s="1"/>
  <c r="B202" i="16" s="1"/>
  <c r="B203" i="16" s="1"/>
  <c r="B204" i="16" s="1"/>
  <c r="B205" i="16" s="1"/>
  <c r="B206" i="16" s="1"/>
  <c r="B207" i="16" s="1"/>
  <c r="B208" i="16" s="1"/>
  <c r="B209" i="16" s="1"/>
  <c r="B210" i="16" s="1"/>
  <c r="B211" i="16" s="1"/>
  <c r="M210" i="16"/>
  <c r="J210" i="16"/>
  <c r="M209" i="16"/>
  <c r="J209" i="16"/>
  <c r="M208" i="16"/>
  <c r="J208" i="16"/>
  <c r="M207" i="16"/>
  <c r="J207" i="16"/>
  <c r="M206" i="16"/>
  <c r="J206" i="16"/>
  <c r="M205" i="16"/>
  <c r="J205" i="16"/>
  <c r="M204" i="16"/>
  <c r="J204" i="16"/>
  <c r="M203" i="16"/>
  <c r="J203" i="16"/>
  <c r="M202" i="16"/>
  <c r="J202" i="16"/>
  <c r="M201" i="16"/>
  <c r="J201" i="16"/>
  <c r="M200" i="16"/>
  <c r="J200" i="16"/>
  <c r="M199" i="16"/>
  <c r="J199" i="16"/>
  <c r="M198" i="16"/>
  <c r="J198" i="16"/>
  <c r="M197" i="16"/>
  <c r="J197" i="16"/>
  <c r="M196" i="16"/>
  <c r="J196" i="16"/>
  <c r="M195" i="16"/>
  <c r="J195" i="16"/>
  <c r="M194" i="16"/>
  <c r="J194" i="16"/>
  <c r="M193" i="16"/>
  <c r="J193" i="16"/>
  <c r="M192" i="16"/>
  <c r="J192" i="16"/>
  <c r="M191" i="16"/>
  <c r="J191" i="16"/>
  <c r="M190" i="16"/>
  <c r="J190" i="16"/>
  <c r="M189" i="16"/>
  <c r="J189" i="16"/>
  <c r="M188" i="16"/>
  <c r="J188" i="16"/>
  <c r="M187" i="16"/>
  <c r="J187" i="16"/>
  <c r="M186" i="16"/>
  <c r="J186" i="16"/>
  <c r="M185" i="16"/>
  <c r="J185" i="16"/>
  <c r="M184" i="16"/>
  <c r="J184" i="16"/>
  <c r="M183" i="16"/>
  <c r="J183" i="16"/>
  <c r="M182" i="16"/>
  <c r="J182" i="16"/>
  <c r="M181" i="16"/>
  <c r="J181" i="16"/>
  <c r="M180" i="16"/>
  <c r="J180" i="16"/>
  <c r="M179" i="16"/>
  <c r="J179" i="16"/>
  <c r="M178" i="16"/>
  <c r="J178" i="16"/>
  <c r="M177" i="16"/>
  <c r="J177" i="16"/>
  <c r="M176" i="16"/>
  <c r="J176" i="16"/>
  <c r="M175" i="16"/>
  <c r="J175" i="16"/>
  <c r="M174" i="16"/>
  <c r="J174" i="16"/>
  <c r="M173" i="16"/>
  <c r="J173" i="16"/>
  <c r="M172" i="16"/>
  <c r="J172" i="16"/>
  <c r="M171" i="16"/>
  <c r="J171" i="16"/>
  <c r="M170" i="16"/>
  <c r="J170" i="16"/>
  <c r="M169" i="16"/>
  <c r="J169" i="16"/>
  <c r="M168" i="16"/>
  <c r="J168" i="16"/>
  <c r="M167" i="16"/>
  <c r="J167" i="16"/>
  <c r="M166" i="16"/>
  <c r="J166" i="16"/>
  <c r="M165" i="16"/>
  <c r="J165" i="16"/>
  <c r="M164" i="16"/>
  <c r="J164" i="16"/>
  <c r="M163" i="16"/>
  <c r="J163" i="16"/>
  <c r="M162" i="16"/>
  <c r="J162" i="16"/>
  <c r="M161" i="16"/>
  <c r="J161" i="16"/>
  <c r="M160" i="16"/>
  <c r="J160" i="16"/>
  <c r="M159" i="16"/>
  <c r="J159" i="16"/>
  <c r="M158" i="16"/>
  <c r="J158" i="16"/>
  <c r="M157" i="16"/>
  <c r="J157" i="16"/>
  <c r="M156" i="16"/>
  <c r="J156" i="16"/>
  <c r="M155" i="16"/>
  <c r="J155" i="16"/>
  <c r="M154" i="16"/>
  <c r="J154" i="16"/>
  <c r="M153" i="16"/>
  <c r="J153" i="16"/>
  <c r="M152" i="16"/>
  <c r="J152" i="16"/>
  <c r="M151" i="16"/>
  <c r="J151" i="16"/>
  <c r="M150" i="16"/>
  <c r="J150" i="16"/>
  <c r="M149" i="16"/>
  <c r="J149" i="16"/>
  <c r="M148" i="16"/>
  <c r="J148" i="16"/>
  <c r="M147" i="16"/>
  <c r="J147" i="16"/>
  <c r="M146" i="16"/>
  <c r="J146" i="16"/>
  <c r="M145" i="16"/>
  <c r="J145" i="16"/>
  <c r="M144" i="16"/>
  <c r="J144" i="16"/>
  <c r="M143" i="16"/>
  <c r="J143" i="16"/>
  <c r="M142" i="16"/>
  <c r="J142" i="16"/>
  <c r="M141" i="16"/>
  <c r="J141" i="16"/>
  <c r="M140" i="16"/>
  <c r="J140" i="16"/>
  <c r="M139" i="16"/>
  <c r="J139" i="16"/>
  <c r="M138" i="16"/>
  <c r="J138" i="16"/>
  <c r="M137" i="16"/>
  <c r="J137" i="16"/>
  <c r="M136" i="16"/>
  <c r="J136" i="16"/>
  <c r="M135" i="16"/>
  <c r="J135" i="16"/>
  <c r="M134" i="16"/>
  <c r="J134" i="16"/>
  <c r="M133" i="16"/>
  <c r="J133" i="16"/>
  <c r="M132" i="16"/>
  <c r="J132" i="16"/>
  <c r="M131" i="16"/>
  <c r="J131" i="16"/>
  <c r="M130" i="16"/>
  <c r="J130" i="16"/>
  <c r="M129" i="16"/>
  <c r="J129" i="16"/>
  <c r="M128" i="16"/>
  <c r="J128" i="16"/>
  <c r="M127" i="16"/>
  <c r="J127" i="16"/>
  <c r="M126" i="16"/>
  <c r="J126" i="16"/>
  <c r="M125" i="16"/>
  <c r="J125" i="16"/>
  <c r="M124" i="16"/>
  <c r="J124" i="16"/>
  <c r="M123" i="16"/>
  <c r="J123" i="16"/>
  <c r="M122" i="16"/>
  <c r="J122" i="16"/>
  <c r="M121" i="16"/>
  <c r="J121" i="16"/>
  <c r="M120" i="16"/>
  <c r="J120" i="16"/>
  <c r="M119" i="16"/>
  <c r="J119" i="16"/>
  <c r="M118" i="16"/>
  <c r="J118" i="16"/>
  <c r="M117" i="16"/>
  <c r="J117" i="16"/>
  <c r="M116" i="16"/>
  <c r="J116" i="16"/>
  <c r="M115" i="16"/>
  <c r="J115" i="16"/>
  <c r="M114" i="16"/>
  <c r="J114" i="16"/>
  <c r="M113" i="16"/>
  <c r="J113" i="16"/>
  <c r="M112" i="16"/>
  <c r="J112" i="16"/>
  <c r="M111" i="16"/>
  <c r="J111" i="16"/>
  <c r="M110" i="16"/>
  <c r="J110" i="16"/>
  <c r="M109" i="16"/>
  <c r="J109" i="16"/>
  <c r="M108" i="16"/>
  <c r="J108" i="16"/>
  <c r="M107" i="16"/>
  <c r="J107" i="16"/>
  <c r="M106" i="16"/>
  <c r="J106" i="16"/>
  <c r="M105" i="16"/>
  <c r="J105" i="16"/>
  <c r="M104" i="16"/>
  <c r="J104" i="16"/>
  <c r="M103" i="16"/>
  <c r="J103" i="16"/>
  <c r="M102" i="16"/>
  <c r="J102" i="16"/>
  <c r="M101" i="16"/>
  <c r="J101" i="16"/>
  <c r="M100" i="16"/>
  <c r="J100" i="16"/>
  <c r="M99" i="16"/>
  <c r="J99" i="16"/>
  <c r="M98" i="16"/>
  <c r="J98" i="16"/>
  <c r="M97" i="16"/>
  <c r="J97" i="16"/>
  <c r="M96" i="16"/>
  <c r="J96" i="16"/>
  <c r="M95" i="16"/>
  <c r="J95" i="16"/>
  <c r="M94"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M80" i="16"/>
  <c r="J80" i="16"/>
  <c r="M79" i="16"/>
  <c r="J79" i="16"/>
  <c r="M78" i="16"/>
  <c r="J78" i="16"/>
  <c r="M77" i="16"/>
  <c r="J77" i="16"/>
  <c r="M76" i="16"/>
  <c r="J76" i="16"/>
  <c r="M75" i="16"/>
  <c r="J75" i="16"/>
  <c r="M74" i="16"/>
  <c r="J74" i="16"/>
  <c r="M73" i="16"/>
  <c r="J73" i="16"/>
  <c r="M72" i="16"/>
  <c r="J72" i="16"/>
  <c r="M71" i="16"/>
  <c r="J71" i="16"/>
  <c r="M70" i="16"/>
  <c r="J70" i="16"/>
  <c r="M69" i="16"/>
  <c r="J69" i="16"/>
  <c r="M68" i="16"/>
  <c r="J68" i="16"/>
  <c r="M67" i="16"/>
  <c r="J67" i="16"/>
  <c r="M66" i="16"/>
  <c r="J66" i="16"/>
  <c r="M65" i="16"/>
  <c r="J65" i="16"/>
  <c r="M64" i="16"/>
  <c r="J64" i="16"/>
  <c r="M63" i="16"/>
  <c r="J63" i="16"/>
  <c r="M62" i="16"/>
  <c r="J62" i="16"/>
  <c r="M61" i="16"/>
  <c r="J61" i="16"/>
  <c r="M60" i="16"/>
  <c r="J60" i="16"/>
  <c r="M59" i="16"/>
  <c r="J59" i="16"/>
  <c r="M58" i="16"/>
  <c r="J58" i="16"/>
  <c r="M57" i="16"/>
  <c r="J57" i="16"/>
  <c r="M56" i="16"/>
  <c r="J56" i="16"/>
  <c r="M55" i="16"/>
  <c r="J55" i="16"/>
  <c r="M54" i="16"/>
  <c r="J54" i="16"/>
  <c r="M53" i="16"/>
  <c r="J53" i="16"/>
  <c r="M52" i="16"/>
  <c r="J52" i="16"/>
  <c r="M51" i="16"/>
  <c r="J51" i="16"/>
  <c r="M50" i="16"/>
  <c r="J50" i="16"/>
  <c r="M49" i="16"/>
  <c r="J49" i="16"/>
  <c r="M48" i="16"/>
  <c r="J48" i="16"/>
  <c r="M47" i="16"/>
  <c r="J47" i="16"/>
  <c r="M46" i="16"/>
  <c r="J46" i="16"/>
  <c r="M45" i="16"/>
  <c r="J45" i="16"/>
  <c r="M44" i="16"/>
  <c r="J44" i="16"/>
  <c r="M43" i="16"/>
  <c r="J43" i="16"/>
  <c r="M42" i="16"/>
  <c r="J42" i="16"/>
  <c r="M41" i="16"/>
  <c r="J41" i="16"/>
  <c r="M40" i="16"/>
  <c r="J40" i="16"/>
  <c r="M39" i="16"/>
  <c r="J39" i="16"/>
  <c r="M38" i="16"/>
  <c r="J38" i="16"/>
  <c r="M37" i="16"/>
  <c r="J37" i="16"/>
  <c r="M36" i="16"/>
  <c r="J36" i="16"/>
  <c r="M35" i="16"/>
  <c r="J35" i="16"/>
  <c r="M34" i="16"/>
  <c r="J34" i="16"/>
  <c r="M33" i="16"/>
  <c r="J33" i="16"/>
  <c r="M32" i="16"/>
  <c r="J32" i="16"/>
  <c r="M31" i="16"/>
  <c r="J31" i="16"/>
  <c r="M30" i="16"/>
  <c r="J30" i="16"/>
  <c r="M29" i="16"/>
  <c r="J29" i="16"/>
  <c r="M28" i="16"/>
  <c r="J28" i="16"/>
  <c r="M27" i="16"/>
  <c r="J27" i="16"/>
  <c r="M26" i="16"/>
  <c r="J26" i="16"/>
  <c r="M25" i="16"/>
  <c r="J25" i="16"/>
  <c r="M24" i="16"/>
  <c r="J24" i="16"/>
  <c r="M23" i="16"/>
  <c r="J23" i="16"/>
  <c r="M22" i="16"/>
  <c r="J22" i="16"/>
  <c r="M21" i="16"/>
  <c r="J21" i="16"/>
  <c r="M20" i="16"/>
  <c r="J20" i="16"/>
  <c r="M19" i="16"/>
  <c r="J19" i="16"/>
  <c r="M18" i="16"/>
  <c r="J18" i="16"/>
  <c r="M17" i="16"/>
  <c r="J17" i="16"/>
  <c r="M16" i="16"/>
  <c r="J16" i="16"/>
  <c r="M15" i="16"/>
  <c r="J15" i="16"/>
  <c r="M14" i="16"/>
  <c r="J14" i="16"/>
  <c r="M13" i="16"/>
  <c r="J13" i="16"/>
  <c r="M12" i="16"/>
  <c r="A12" i="6"/>
  <c r="Y3" i="6"/>
  <c r="V3" i="6"/>
  <c r="U3" i="6"/>
  <c r="S3" i="6"/>
  <c r="O3" i="6"/>
  <c r="M3" i="6"/>
  <c r="K3" i="6"/>
  <c r="J3" i="6"/>
  <c r="I3" i="6"/>
  <c r="F3" i="6"/>
  <c r="E3" i="6"/>
  <c r="D3" i="6"/>
  <c r="C3" i="6"/>
  <c r="B3" i="6"/>
  <c r="E17" i="32" l="1"/>
  <c r="F17" i="32"/>
  <c r="D17" i="32"/>
  <c r="D16" i="32"/>
  <c r="A25" i="6"/>
  <c r="A26" i="6" s="1"/>
  <c r="A27" i="6" s="1"/>
  <c r="A28" i="6" s="1"/>
  <c r="A29" i="6" s="1"/>
  <c r="A30" i="6" s="1"/>
  <c r="A31" i="6" s="1"/>
  <c r="A42" i="6"/>
  <c r="A34" i="6"/>
  <c r="A35" i="6" s="1"/>
  <c r="A36" i="6" s="1"/>
  <c r="A37" i="6" s="1"/>
  <c r="A38" i="6" s="1"/>
  <c r="A39" i="6" s="1"/>
  <c r="A40" i="6" s="1"/>
  <c r="G18" i="32"/>
  <c r="D19" i="32"/>
  <c r="E16" i="32"/>
  <c r="D18" i="32"/>
  <c r="F16" i="32"/>
  <c r="F19" i="32"/>
  <c r="G16" i="32"/>
  <c r="E19" i="32"/>
  <c r="F39" i="28"/>
  <c r="G39" i="28" s="1"/>
  <c r="F49" i="28"/>
  <c r="G49" i="28" s="1"/>
  <c r="F31" i="28"/>
  <c r="G31" i="28" s="1"/>
  <c r="C10" i="28"/>
  <c r="F21" i="28"/>
  <c r="G21" i="28" s="1"/>
  <c r="C8" i="28"/>
  <c r="C12" i="28"/>
  <c r="C9" i="28"/>
  <c r="C11" i="28"/>
  <c r="C13" i="32"/>
  <c r="E18" i="32"/>
  <c r="F18" i="32"/>
  <c r="C47" i="31"/>
  <c r="T47" i="31" s="1"/>
  <c r="C77" i="31"/>
  <c r="T77" i="31" s="1"/>
  <c r="C46" i="31"/>
  <c r="T46" i="31" s="1"/>
  <c r="C76" i="31"/>
  <c r="T76" i="31" s="1"/>
  <c r="C45" i="31"/>
  <c r="T45" i="31" s="1"/>
  <c r="C75" i="31"/>
  <c r="T75" i="31" s="1"/>
  <c r="C48" i="31"/>
  <c r="T48" i="31" s="1"/>
  <c r="T78" i="31"/>
  <c r="G17" i="32" l="1"/>
  <c r="C17" i="32" s="1"/>
  <c r="C16" i="32"/>
  <c r="C19" i="32"/>
  <c r="A51" i="6"/>
  <c r="A43" i="6"/>
  <c r="A44" i="6" s="1"/>
  <c r="A45" i="6" s="1"/>
  <c r="A46" i="6" s="1"/>
  <c r="A47" i="6" s="1"/>
  <c r="A48" i="6" s="1"/>
  <c r="A49" i="6" s="1"/>
  <c r="C18" i="32"/>
  <c r="A60" i="6" l="1"/>
  <c r="A52" i="6"/>
  <c r="A53" i="6" s="1"/>
  <c r="A54" i="6" s="1"/>
  <c r="A55" i="6" s="1"/>
  <c r="A56" i="6" s="1"/>
  <c r="A57" i="6" s="1"/>
  <c r="A58" i="6" s="1"/>
  <c r="A69" i="6" l="1"/>
  <c r="A61" i="6"/>
  <c r="A62" i="6" s="1"/>
  <c r="A63" i="6" l="1"/>
  <c r="A78" i="6"/>
  <c r="A70" i="6"/>
  <c r="A71" i="6" s="1"/>
  <c r="A72" i="6" l="1"/>
  <c r="A87" i="6"/>
  <c r="A79" i="6"/>
  <c r="A80" i="6" s="1"/>
  <c r="A64" i="6"/>
  <c r="A65" i="6" l="1"/>
  <c r="A66" i="6" s="1"/>
  <c r="A67" i="6" s="1"/>
  <c r="A81" i="6"/>
  <c r="A96" i="6"/>
  <c r="A88" i="6"/>
  <c r="A89" i="6" s="1"/>
  <c r="A73" i="6"/>
  <c r="A82" i="6" l="1"/>
  <c r="A74" i="6"/>
  <c r="A75" i="6" s="1"/>
  <c r="A76" i="6" s="1"/>
  <c r="A90" i="6"/>
  <c r="A105" i="6"/>
  <c r="A97" i="6"/>
  <c r="A98" i="6" s="1"/>
  <c r="A114" i="6" l="1"/>
  <c r="A106" i="6"/>
  <c r="A107" i="6" s="1"/>
  <c r="A91" i="6"/>
  <c r="A99" i="6"/>
  <c r="A83" i="6"/>
  <c r="A84" i="6" s="1"/>
  <c r="A85" i="6" s="1"/>
  <c r="A100" i="6" l="1"/>
  <c r="A108" i="6"/>
  <c r="A92" i="6"/>
  <c r="A93" i="6" s="1"/>
  <c r="A94" i="6" s="1"/>
  <c r="A123" i="6"/>
  <c r="A115" i="6"/>
  <c r="A116" i="6" s="1"/>
  <c r="A109" i="6" l="1"/>
  <c r="A117" i="6"/>
  <c r="A132" i="6"/>
  <c r="A124" i="6"/>
  <c r="A125" i="6" s="1"/>
  <c r="A101" i="6"/>
  <c r="A102" i="6" s="1"/>
  <c r="A103" i="6" s="1"/>
  <c r="A126" i="6" l="1"/>
  <c r="A118" i="6"/>
  <c r="A141" i="6"/>
  <c r="A133" i="6"/>
  <c r="A134" i="6" s="1"/>
  <c r="A110" i="6"/>
  <c r="A111" i="6" s="1"/>
  <c r="A112" i="6" s="1"/>
  <c r="A135" i="6" l="1"/>
  <c r="A119" i="6"/>
  <c r="A120" i="6" s="1"/>
  <c r="A121" i="6" s="1"/>
  <c r="A150" i="6"/>
  <c r="A142" i="6"/>
  <c r="A143" i="6" s="1"/>
  <c r="A127" i="6"/>
  <c r="A144" i="6" l="1"/>
  <c r="A159" i="6"/>
  <c r="A151" i="6"/>
  <c r="A152" i="6" s="1"/>
  <c r="A128" i="6"/>
  <c r="A129" i="6" s="1"/>
  <c r="A130" i="6" s="1"/>
  <c r="A136" i="6"/>
  <c r="A153" i="6" l="1"/>
  <c r="A168" i="6"/>
  <c r="A160" i="6"/>
  <c r="A161" i="6" s="1"/>
  <c r="A137" i="6"/>
  <c r="A138" i="6" s="1"/>
  <c r="A139" i="6" s="1"/>
  <c r="A145" i="6"/>
  <c r="A169" i="6" l="1"/>
  <c r="A170" i="6" s="1"/>
  <c r="A177" i="6"/>
  <c r="A146" i="6"/>
  <c r="A147" i="6" s="1"/>
  <c r="A148" i="6" s="1"/>
  <c r="A162" i="6"/>
  <c r="A154" i="6"/>
  <c r="A163" i="6" l="1"/>
  <c r="A186" i="6"/>
  <c r="A178" i="6"/>
  <c r="A179" i="6" s="1"/>
  <c r="A155" i="6"/>
  <c r="A156" i="6" s="1"/>
  <c r="A157" i="6" s="1"/>
  <c r="A171" i="6"/>
  <c r="A172" i="6" l="1"/>
  <c r="A195" i="6"/>
  <c r="A187" i="6"/>
  <c r="A188" i="6" s="1"/>
  <c r="A180" i="6"/>
  <c r="A164" i="6"/>
  <c r="A165" i="6" s="1"/>
  <c r="A166" i="6" s="1"/>
  <c r="A181" i="6" l="1"/>
  <c r="A204" i="6"/>
  <c r="A196" i="6"/>
  <c r="A197" i="6" s="1"/>
  <c r="A189" i="6"/>
  <c r="A173" i="6"/>
  <c r="A174" i="6" s="1"/>
  <c r="A175" i="6" s="1"/>
  <c r="A190" i="6" l="1"/>
  <c r="A213" i="6"/>
  <c r="A205" i="6"/>
  <c r="A206" i="6" s="1"/>
  <c r="A198" i="6"/>
  <c r="A182" i="6"/>
  <c r="A183" i="6" s="1"/>
  <c r="A184" i="6" s="1"/>
  <c r="A199" i="6" l="1"/>
  <c r="A214" i="6"/>
  <c r="A215" i="6" s="1"/>
  <c r="A222" i="6"/>
  <c r="A207" i="6"/>
  <c r="A191" i="6"/>
  <c r="A192" i="6" s="1"/>
  <c r="A193" i="6" s="1"/>
  <c r="A208" i="6" l="1"/>
  <c r="A216" i="6"/>
  <c r="A231" i="6"/>
  <c r="A223" i="6"/>
  <c r="A224" i="6" s="1"/>
  <c r="A200" i="6"/>
  <c r="A201" i="6" s="1"/>
  <c r="A202" i="6" s="1"/>
  <c r="A225" i="6" l="1"/>
  <c r="A217" i="6"/>
  <c r="A240" i="6"/>
  <c r="A232" i="6"/>
  <c r="A233" i="6" s="1"/>
  <c r="A209" i="6"/>
  <c r="A210" i="6" s="1"/>
  <c r="A211" i="6" s="1"/>
  <c r="A234" i="6" l="1"/>
  <c r="A218" i="6"/>
  <c r="A219" i="6" s="1"/>
  <c r="A220" i="6" s="1"/>
  <c r="A249" i="6"/>
  <c r="A241" i="6"/>
  <c r="A242" i="6" s="1"/>
  <c r="A226" i="6"/>
  <c r="A243" i="6" l="1"/>
  <c r="A258" i="6"/>
  <c r="A250" i="6"/>
  <c r="A251" i="6" s="1"/>
  <c r="A227" i="6"/>
  <c r="A228" i="6" s="1"/>
  <c r="A229" i="6" s="1"/>
  <c r="A235" i="6"/>
  <c r="A252" i="6" l="1"/>
  <c r="A267" i="6"/>
  <c r="A259" i="6"/>
  <c r="A260" i="6" s="1"/>
  <c r="A236" i="6"/>
  <c r="A237" i="6" s="1"/>
  <c r="A238" i="6" s="1"/>
  <c r="A244" i="6"/>
  <c r="A276" i="6" l="1"/>
  <c r="A268" i="6"/>
  <c r="A269" i="6" s="1"/>
  <c r="A245" i="6"/>
  <c r="A246" i="6" s="1"/>
  <c r="A247" i="6" s="1"/>
  <c r="A261" i="6"/>
  <c r="A253" i="6"/>
  <c r="E141" i="16"/>
  <c r="D125" i="20"/>
  <c r="E199" i="18"/>
  <c r="D79" i="16"/>
  <c r="H130" i="18"/>
  <c r="C73" i="18"/>
  <c r="E174" i="13"/>
  <c r="E73" i="16"/>
  <c r="C198" i="13"/>
  <c r="C50" i="17"/>
  <c r="O47" i="6"/>
  <c r="D28" i="16"/>
  <c r="D105" i="13"/>
  <c r="I32" i="17"/>
  <c r="C209" i="16"/>
  <c r="J42" i="6"/>
  <c r="H119" i="18"/>
  <c r="O71" i="6"/>
  <c r="D156" i="20"/>
  <c r="D124" i="16"/>
  <c r="E111" i="16"/>
  <c r="E67" i="16"/>
  <c r="C129" i="20"/>
  <c r="D54" i="13"/>
  <c r="E101" i="13"/>
  <c r="E76" i="16"/>
  <c r="O8" i="6"/>
  <c r="D141" i="17"/>
  <c r="E50" i="13"/>
  <c r="C118" i="16"/>
  <c r="C66" i="13"/>
  <c r="Q132" i="6"/>
  <c r="C104" i="20"/>
  <c r="F128" i="13"/>
  <c r="C46" i="13"/>
  <c r="O169" i="6"/>
  <c r="D16" i="18"/>
  <c r="E53" i="16"/>
  <c r="D48" i="18"/>
  <c r="C149" i="13"/>
  <c r="E75" i="13"/>
  <c r="D115" i="18"/>
  <c r="H97" i="18"/>
  <c r="E23" i="13"/>
  <c r="I98" i="17"/>
  <c r="D48" i="16"/>
  <c r="O103" i="6"/>
  <c r="H204" i="18"/>
  <c r="D183" i="17"/>
  <c r="H129" i="18"/>
  <c r="E124" i="17"/>
  <c r="I72" i="17"/>
  <c r="J150" i="6"/>
  <c r="C185" i="13"/>
  <c r="N73" i="18"/>
  <c r="C31" i="18"/>
  <c r="Y115" i="6"/>
  <c r="D197" i="18"/>
  <c r="D36" i="13"/>
  <c r="E77" i="18"/>
  <c r="E36" i="16"/>
  <c r="E150" i="16"/>
  <c r="Q96" i="6"/>
  <c r="C204" i="13"/>
  <c r="N49" i="18"/>
  <c r="Y160" i="6"/>
  <c r="C51" i="20"/>
  <c r="Y100" i="6"/>
  <c r="C196" i="20"/>
  <c r="E125" i="16"/>
  <c r="C187" i="16"/>
  <c r="D209" i="17"/>
  <c r="H163" i="18"/>
  <c r="E196" i="17"/>
  <c r="D103" i="17"/>
  <c r="D127" i="18"/>
  <c r="D181" i="17"/>
  <c r="H165" i="18"/>
  <c r="I24" i="6"/>
  <c r="E161" i="18"/>
  <c r="F95" i="13"/>
  <c r="D181" i="13"/>
  <c r="D177" i="20"/>
  <c r="C121" i="18"/>
  <c r="E174" i="18"/>
  <c r="E106" i="13"/>
  <c r="E159" i="20"/>
  <c r="D197" i="16"/>
  <c r="C98" i="13"/>
  <c r="O81" i="6"/>
  <c r="D96" i="20"/>
  <c r="D203" i="16"/>
  <c r="O34" i="6"/>
  <c r="F134" i="17"/>
  <c r="F134" i="13"/>
  <c r="I23" i="17"/>
  <c r="E53" i="18"/>
  <c r="D159" i="20"/>
  <c r="S78" i="6"/>
  <c r="E114" i="17"/>
  <c r="D162" i="16"/>
  <c r="O115" i="6"/>
  <c r="D60" i="17"/>
  <c r="E93" i="16"/>
  <c r="E185" i="16"/>
  <c r="N6" i="6"/>
  <c r="C168" i="18"/>
  <c r="C166" i="20"/>
  <c r="D164" i="13"/>
  <c r="E109" i="13"/>
  <c r="F178" i="13"/>
  <c r="X123" i="6"/>
  <c r="F72" i="17"/>
  <c r="D77" i="13"/>
  <c r="E138" i="20"/>
  <c r="I159" i="17"/>
  <c r="C106" i="16"/>
  <c r="O97" i="6"/>
  <c r="I150" i="17"/>
  <c r="L78" i="6"/>
  <c r="E14" i="20"/>
  <c r="D188" i="13"/>
  <c r="O19" i="6"/>
  <c r="D46" i="16"/>
  <c r="C139" i="13"/>
  <c r="E112" i="16"/>
  <c r="E109" i="18"/>
  <c r="S69" i="6"/>
  <c r="D52" i="16"/>
  <c r="F101" i="13"/>
  <c r="C150" i="20"/>
  <c r="C60" i="16"/>
  <c r="I196" i="17"/>
  <c r="D127" i="13"/>
  <c r="C16" i="20"/>
  <c r="I30" i="17"/>
  <c r="E149" i="16"/>
  <c r="M42" i="6"/>
  <c r="D155" i="20"/>
  <c r="D132" i="17"/>
  <c r="E69" i="6"/>
  <c r="D24" i="6"/>
  <c r="E104" i="13"/>
  <c r="M132" i="6"/>
  <c r="D121" i="17"/>
  <c r="Y121" i="6"/>
  <c r="C48" i="16"/>
  <c r="F147" i="17"/>
  <c r="H50" i="18"/>
  <c r="E113" i="17"/>
  <c r="C95" i="17"/>
  <c r="D16" i="16"/>
  <c r="D65" i="18"/>
  <c r="C128" i="17"/>
  <c r="E126" i="17"/>
  <c r="C13" i="20"/>
  <c r="C48" i="17"/>
  <c r="I74" i="17"/>
  <c r="Y101" i="6"/>
  <c r="C75" i="17"/>
  <c r="P33" i="6"/>
  <c r="C168" i="17"/>
  <c r="C98" i="18"/>
  <c r="E77" i="17"/>
  <c r="F47" i="17"/>
  <c r="B78" i="6"/>
  <c r="D63" i="18"/>
  <c r="D27" i="18"/>
  <c r="H116" i="18"/>
  <c r="F107" i="13"/>
  <c r="D174" i="17"/>
  <c r="F110" i="13"/>
  <c r="E84" i="17"/>
  <c r="E207" i="16"/>
  <c r="D154" i="17"/>
  <c r="D149" i="20"/>
  <c r="C92" i="13"/>
  <c r="B60" i="6"/>
  <c r="D68" i="16"/>
  <c r="O92" i="6"/>
  <c r="F137" i="17"/>
  <c r="D102" i="18"/>
  <c r="F137" i="13"/>
  <c r="C118" i="13"/>
  <c r="C153" i="13"/>
  <c r="H136" i="18"/>
  <c r="D105" i="18"/>
  <c r="E158" i="20"/>
  <c r="E25" i="18"/>
  <c r="D85" i="16"/>
  <c r="C190" i="13"/>
  <c r="D61" i="16"/>
  <c r="I151" i="17"/>
  <c r="E119" i="18"/>
  <c r="E183" i="16"/>
  <c r="E173" i="13"/>
  <c r="D207" i="20"/>
  <c r="E139" i="17"/>
  <c r="C21" i="17"/>
  <c r="C95" i="13"/>
  <c r="C77" i="17"/>
  <c r="D171" i="17"/>
  <c r="I132" i="17"/>
  <c r="D177" i="16"/>
  <c r="E89" i="17"/>
  <c r="F18" i="20"/>
  <c r="E208" i="13"/>
  <c r="E45" i="13"/>
  <c r="D36" i="18"/>
  <c r="E109" i="17"/>
  <c r="I171" i="17"/>
  <c r="D132" i="18"/>
  <c r="H98" i="18"/>
  <c r="I93" i="17"/>
  <c r="U69" i="6"/>
  <c r="E130" i="16"/>
  <c r="E30" i="13"/>
  <c r="N72" i="18"/>
  <c r="E206" i="13"/>
  <c r="E70" i="16"/>
  <c r="N33" i="6"/>
  <c r="E159" i="18"/>
  <c r="H132" i="18"/>
  <c r="D113" i="20"/>
  <c r="C14" i="13"/>
  <c r="D183" i="16"/>
  <c r="E77" i="13"/>
  <c r="E119" i="16"/>
  <c r="C172" i="13"/>
  <c r="C71" i="13"/>
  <c r="E11" i="17"/>
  <c r="D27" i="17"/>
  <c r="E165" i="13"/>
  <c r="F97" i="13"/>
  <c r="I16" i="17"/>
  <c r="H120" i="18"/>
  <c r="F153" i="17"/>
  <c r="I106" i="17"/>
  <c r="E48" i="17"/>
  <c r="H102" i="18"/>
  <c r="I29" i="17"/>
  <c r="D90" i="17"/>
  <c r="V78" i="6"/>
  <c r="F38" i="20"/>
  <c r="E62" i="18"/>
  <c r="C73" i="13"/>
  <c r="I201" i="17"/>
  <c r="E158" i="16"/>
  <c r="D107" i="17"/>
  <c r="E184" i="13"/>
  <c r="C181" i="20"/>
  <c r="D64" i="20"/>
  <c r="F201" i="13"/>
  <c r="C153" i="17"/>
  <c r="D83" i="16"/>
  <c r="D58" i="18"/>
  <c r="N104" i="18"/>
  <c r="E79" i="17"/>
  <c r="D125" i="16"/>
  <c r="E107" i="13"/>
  <c r="F61" i="13"/>
  <c r="Y13" i="6"/>
  <c r="J87" i="6"/>
  <c r="D131" i="17"/>
  <c r="E18" i="18"/>
  <c r="D199" i="20"/>
  <c r="D59" i="20"/>
  <c r="F175" i="17"/>
  <c r="F179" i="17"/>
  <c r="D173" i="16"/>
  <c r="D74" i="13"/>
  <c r="F170" i="20"/>
  <c r="F90" i="17"/>
  <c r="D185" i="13"/>
  <c r="F169" i="17"/>
  <c r="F159" i="17"/>
  <c r="E147" i="18"/>
  <c r="E74" i="17"/>
  <c r="F109" i="20"/>
  <c r="D206" i="17"/>
  <c r="F202" i="17"/>
  <c r="F12" i="20"/>
  <c r="E57" i="20"/>
  <c r="I41" i="17"/>
  <c r="K141" i="6"/>
  <c r="F63" i="20"/>
  <c r="H154" i="18"/>
  <c r="D174" i="18"/>
  <c r="D16" i="20"/>
  <c r="F68" i="13"/>
  <c r="Q33" i="6"/>
  <c r="E78" i="20"/>
  <c r="F174" i="20"/>
  <c r="D123" i="16"/>
  <c r="D201" i="18"/>
  <c r="F143" i="13"/>
  <c r="D187" i="18"/>
  <c r="F63" i="17"/>
  <c r="C41" i="20"/>
  <c r="H158" i="18"/>
  <c r="D133" i="13"/>
  <c r="E121" i="17"/>
  <c r="F34" i="13"/>
  <c r="D182" i="13"/>
  <c r="F81" i="20"/>
  <c r="C58" i="18"/>
  <c r="C115" i="18"/>
  <c r="I200" i="17"/>
  <c r="Y27" i="6"/>
  <c r="I82" i="17"/>
  <c r="Y49" i="6"/>
  <c r="D186" i="20"/>
  <c r="F66" i="13"/>
  <c r="C144" i="16"/>
  <c r="C29" i="17"/>
  <c r="D189" i="20"/>
  <c r="C30" i="17"/>
  <c r="E60" i="17"/>
  <c r="D40" i="20"/>
  <c r="Q24" i="6"/>
  <c r="E70" i="13"/>
  <c r="E209" i="13"/>
  <c r="E100" i="20"/>
  <c r="F205" i="20"/>
  <c r="C146" i="16"/>
  <c r="E78" i="17"/>
  <c r="I55" i="17"/>
  <c r="D102" i="17"/>
  <c r="D153" i="16"/>
  <c r="O145" i="6"/>
  <c r="F158" i="17"/>
  <c r="E83" i="20"/>
  <c r="C174" i="17"/>
  <c r="H41" i="18"/>
  <c r="G123" i="6"/>
  <c r="C104" i="13"/>
  <c r="F158" i="13"/>
  <c r="C155" i="17"/>
  <c r="H122" i="18"/>
  <c r="O153" i="6"/>
  <c r="D138" i="17"/>
  <c r="F121" i="17"/>
  <c r="D57" i="13"/>
  <c r="K96" i="6"/>
  <c r="D87" i="18"/>
  <c r="F194" i="13"/>
  <c r="E151" i="18"/>
  <c r="F119" i="20"/>
  <c r="E12" i="18"/>
  <c r="C128" i="20"/>
  <c r="E36" i="17"/>
  <c r="C111" i="13"/>
  <c r="F84" i="13"/>
  <c r="H48" i="18"/>
  <c r="E86" i="13"/>
  <c r="F159" i="13"/>
  <c r="F164" i="13"/>
  <c r="E83" i="16"/>
  <c r="C17" i="20"/>
  <c r="D148" i="18"/>
  <c r="Y36" i="6"/>
  <c r="Q69" i="6"/>
  <c r="F53" i="17"/>
  <c r="D138" i="20"/>
  <c r="F124" i="20"/>
  <c r="I207" i="17"/>
  <c r="D23" i="16"/>
  <c r="F70" i="13"/>
  <c r="H35" i="18"/>
  <c r="D123" i="13"/>
  <c r="N21" i="18"/>
  <c r="C161" i="13"/>
  <c r="E186" i="17"/>
  <c r="C204" i="20"/>
  <c r="D193" i="20"/>
  <c r="F178" i="20"/>
  <c r="C59" i="17"/>
  <c r="F193" i="20"/>
  <c r="N134" i="18"/>
  <c r="O40" i="6"/>
  <c r="C26" i="17"/>
  <c r="O162" i="6"/>
  <c r="W15" i="6"/>
  <c r="H112" i="18"/>
  <c r="E24" i="17"/>
  <c r="I131" i="17"/>
  <c r="E199" i="16"/>
  <c r="C136" i="18"/>
  <c r="E68" i="20"/>
  <c r="F179" i="13"/>
  <c r="Y137" i="6"/>
  <c r="E137" i="13"/>
  <c r="C115" i="20"/>
  <c r="E30" i="18"/>
  <c r="I135" i="17"/>
  <c r="W78" i="6"/>
  <c r="D13" i="18"/>
  <c r="C79" i="18"/>
  <c r="E145" i="16"/>
  <c r="O31" i="6"/>
  <c r="D194" i="13"/>
  <c r="F19" i="20"/>
  <c r="D50" i="13"/>
  <c r="D50" i="18"/>
  <c r="F27" i="20"/>
  <c r="H205" i="18"/>
  <c r="D182" i="16"/>
  <c r="D101" i="16"/>
  <c r="E56" i="20"/>
  <c r="C29" i="13"/>
  <c r="O187" i="6"/>
  <c r="C55" i="18"/>
  <c r="F118" i="17"/>
  <c r="E130" i="20"/>
  <c r="F150" i="20"/>
  <c r="C27" i="20"/>
  <c r="H67" i="18"/>
  <c r="E121" i="13"/>
  <c r="E6" i="6"/>
  <c r="D40" i="16"/>
  <c r="H171" i="18"/>
  <c r="I84" i="17"/>
  <c r="K69" i="6"/>
  <c r="C101" i="16"/>
  <c r="D62" i="18"/>
  <c r="C119" i="16"/>
  <c r="I69" i="17"/>
  <c r="H193" i="18"/>
  <c r="D101" i="20"/>
  <c r="N64" i="18"/>
  <c r="I178" i="17"/>
  <c r="C124" i="13"/>
  <c r="F47" i="13"/>
  <c r="E156" i="20"/>
  <c r="E120" i="20"/>
  <c r="D81" i="16"/>
  <c r="F51" i="13"/>
  <c r="F80" i="13"/>
  <c r="E29" i="20"/>
  <c r="E148" i="16"/>
  <c r="H173" i="18"/>
  <c r="C96" i="20"/>
  <c r="E18" i="13"/>
  <c r="I150" i="6"/>
  <c r="D130" i="16"/>
  <c r="E159" i="17"/>
  <c r="F174" i="17"/>
  <c r="N147" i="18"/>
  <c r="O13" i="6"/>
  <c r="Y128" i="6"/>
  <c r="Y136" i="6"/>
  <c r="C121" i="13"/>
  <c r="D169" i="18"/>
  <c r="E126" i="16"/>
  <c r="D85" i="20"/>
  <c r="B51" i="6"/>
  <c r="C145" i="16"/>
  <c r="E99" i="16"/>
  <c r="C203" i="13"/>
  <c r="D152" i="16"/>
  <c r="E70" i="18"/>
  <c r="D11" i="17"/>
  <c r="Y143" i="6"/>
  <c r="N45" i="18"/>
  <c r="D18" i="16"/>
  <c r="D73" i="17"/>
  <c r="F110" i="17"/>
  <c r="C177" i="17"/>
  <c r="E86" i="17"/>
  <c r="H148" i="18"/>
  <c r="D18" i="13"/>
  <c r="C208" i="20"/>
  <c r="F33" i="6"/>
  <c r="E123" i="17"/>
  <c r="H139" i="18"/>
  <c r="F28" i="13"/>
  <c r="C60" i="17"/>
  <c r="C122" i="20"/>
  <c r="E184" i="16"/>
  <c r="N186" i="6"/>
  <c r="F133" i="13"/>
  <c r="E197" i="16"/>
  <c r="D78" i="16"/>
  <c r="N13" i="18"/>
  <c r="E123" i="13"/>
  <c r="F56" i="13"/>
  <c r="E19" i="16"/>
  <c r="D103" i="20"/>
  <c r="Y56" i="6"/>
  <c r="N195" i="18"/>
  <c r="F149" i="13"/>
  <c r="D190" i="20"/>
  <c r="E154" i="20"/>
  <c r="D67" i="20"/>
  <c r="C194" i="18"/>
  <c r="C56" i="18"/>
  <c r="E37" i="18"/>
  <c r="I157" i="17"/>
  <c r="E157" i="20"/>
  <c r="D139" i="20"/>
  <c r="C35" i="17"/>
  <c r="E101" i="16"/>
  <c r="R78" i="6"/>
  <c r="E78" i="18"/>
  <c r="C141" i="20"/>
  <c r="F172" i="20"/>
  <c r="C93" i="20"/>
  <c r="F120" i="17"/>
  <c r="F199" i="20"/>
  <c r="D163" i="13"/>
  <c r="C13" i="17"/>
  <c r="F197" i="20"/>
  <c r="D150" i="18"/>
  <c r="D90" i="18"/>
  <c r="F63" i="13"/>
  <c r="F90" i="20"/>
  <c r="D126" i="13"/>
  <c r="H162" i="18"/>
  <c r="D190" i="13"/>
  <c r="D95" i="20"/>
  <c r="I202" i="17"/>
  <c r="F30" i="13"/>
  <c r="E44" i="18"/>
  <c r="C148" i="20"/>
  <c r="E66" i="18"/>
  <c r="G15" i="6"/>
  <c r="D26" i="18"/>
  <c r="D155" i="13"/>
  <c r="Y53" i="6"/>
  <c r="T6" i="6"/>
  <c r="H141" i="6"/>
  <c r="E129" i="18"/>
  <c r="E138" i="13"/>
  <c r="D17" i="18"/>
  <c r="I168" i="17"/>
  <c r="D44" i="20"/>
  <c r="E50" i="17"/>
  <c r="E138" i="16"/>
  <c r="C131" i="17"/>
  <c r="O46" i="6"/>
  <c r="U177" i="6"/>
  <c r="D124" i="13"/>
  <c r="I11" i="17"/>
  <c r="F99" i="13"/>
  <c r="I108" i="17"/>
  <c r="C129" i="13"/>
  <c r="D30" i="20"/>
  <c r="D192" i="16"/>
  <c r="D159" i="16"/>
  <c r="O28" i="6"/>
  <c r="C40" i="17"/>
  <c r="D177" i="17"/>
  <c r="N30" i="18"/>
  <c r="I126" i="17"/>
  <c r="C202" i="18"/>
  <c r="C137" i="17"/>
  <c r="E179" i="20"/>
  <c r="T60" i="6"/>
  <c r="D107" i="13"/>
  <c r="F142" i="17"/>
  <c r="H36" i="18"/>
  <c r="E78" i="13"/>
  <c r="I73" i="17"/>
  <c r="Y162" i="6"/>
  <c r="C148" i="17"/>
  <c r="E90" i="18"/>
  <c r="H69" i="18"/>
  <c r="C176" i="20"/>
  <c r="C140" i="13"/>
  <c r="F39" i="17"/>
  <c r="E210" i="20"/>
  <c r="F13" i="17"/>
  <c r="Y161" i="6"/>
  <c r="E75" i="18"/>
  <c r="D118" i="20"/>
  <c r="E130" i="18"/>
  <c r="C199" i="18"/>
  <c r="C145" i="13"/>
  <c r="F111" i="20"/>
  <c r="E58" i="18"/>
  <c r="N169" i="18"/>
  <c r="Q51" i="6"/>
  <c r="H110" i="18"/>
  <c r="G33" i="6"/>
  <c r="N94" i="18"/>
  <c r="F133" i="20"/>
  <c r="F71" i="13"/>
  <c r="S6" i="6"/>
  <c r="Y83" i="6"/>
  <c r="C194" i="16"/>
  <c r="F75" i="13"/>
  <c r="E24" i="13"/>
  <c r="D128" i="16"/>
  <c r="C134" i="16"/>
  <c r="I182" i="17"/>
  <c r="H206" i="18"/>
  <c r="E37" i="13"/>
  <c r="C72" i="18"/>
  <c r="E161" i="20"/>
  <c r="F182" i="13"/>
  <c r="D48" i="13"/>
  <c r="E166" i="16"/>
  <c r="D51" i="6"/>
  <c r="D150" i="20"/>
  <c r="I158" i="17"/>
  <c r="E105" i="20"/>
  <c r="C170" i="13"/>
  <c r="E92" i="20"/>
  <c r="N39" i="18"/>
  <c r="C138" i="17"/>
  <c r="E203" i="16"/>
  <c r="D148" i="16"/>
  <c r="B132" i="6"/>
  <c r="D201" i="17"/>
  <c r="F112" i="20"/>
  <c r="E93" i="13"/>
  <c r="C201" i="13"/>
  <c r="F60" i="6"/>
  <c r="E172" i="20"/>
  <c r="D111" i="18"/>
  <c r="I69" i="6"/>
  <c r="E134" i="16"/>
  <c r="C20" i="20"/>
  <c r="H83" i="18"/>
  <c r="D147" i="18"/>
  <c r="C96" i="16"/>
  <c r="C27" i="18"/>
  <c r="I22" i="17"/>
  <c r="I78" i="17"/>
  <c r="F109" i="13"/>
  <c r="D160" i="17"/>
  <c r="E60" i="16"/>
  <c r="C16" i="13"/>
  <c r="E62" i="16"/>
  <c r="C169" i="13"/>
  <c r="Y18" i="6"/>
  <c r="F57" i="20"/>
  <c r="F17" i="13"/>
  <c r="E70" i="20"/>
  <c r="H161" i="18"/>
  <c r="D78" i="13"/>
  <c r="D126" i="18"/>
  <c r="D129" i="16"/>
  <c r="D118" i="13"/>
  <c r="F116" i="17"/>
  <c r="U60" i="6"/>
  <c r="C186" i="13"/>
  <c r="F19" i="17"/>
  <c r="D180" i="17"/>
  <c r="H37" i="18"/>
  <c r="E156" i="17"/>
  <c r="E180" i="16"/>
  <c r="F31" i="20"/>
  <c r="D143" i="13"/>
  <c r="D46" i="18"/>
  <c r="E146" i="13"/>
  <c r="D95" i="17"/>
  <c r="D91" i="18"/>
  <c r="C117" i="17"/>
  <c r="E177" i="17"/>
  <c r="Y55" i="6"/>
  <c r="N114" i="6"/>
  <c r="E127" i="13"/>
  <c r="E132" i="6"/>
  <c r="D108" i="17"/>
  <c r="E91" i="16"/>
  <c r="D73" i="13"/>
  <c r="M159" i="6"/>
  <c r="E33" i="16"/>
  <c r="D105" i="16"/>
  <c r="F96" i="17"/>
  <c r="C12" i="16"/>
  <c r="D41" i="17"/>
  <c r="F94" i="20"/>
  <c r="F196" i="13"/>
  <c r="E140" i="20"/>
  <c r="D17" i="13"/>
  <c r="C109" i="13"/>
  <c r="C179" i="18"/>
  <c r="F203" i="17"/>
  <c r="C47" i="13"/>
  <c r="J159" i="6"/>
  <c r="D103" i="13"/>
  <c r="C83" i="17"/>
  <c r="D47" i="18"/>
  <c r="C185" i="17"/>
  <c r="E24" i="16"/>
  <c r="E110" i="18"/>
  <c r="C38" i="18"/>
  <c r="C198" i="16"/>
  <c r="H34" i="18"/>
  <c r="E99" i="13"/>
  <c r="U87" i="6"/>
  <c r="L15" i="6"/>
  <c r="D45" i="13"/>
  <c r="E51" i="20"/>
  <c r="D108" i="20"/>
  <c r="R33" i="6"/>
  <c r="F123" i="20"/>
  <c r="D189" i="17"/>
  <c r="C193" i="17"/>
  <c r="D67" i="17"/>
  <c r="E180" i="13"/>
  <c r="V42" i="6"/>
  <c r="D140" i="13"/>
  <c r="C39" i="16"/>
  <c r="C180" i="13"/>
  <c r="F170" i="17"/>
  <c r="F118" i="13"/>
  <c r="C42" i="16"/>
  <c r="C151" i="16"/>
  <c r="C42" i="17"/>
  <c r="E130" i="13"/>
  <c r="C60" i="6"/>
  <c r="F91" i="13"/>
  <c r="E92" i="17"/>
  <c r="D80" i="16"/>
  <c r="D96" i="18"/>
  <c r="D186" i="17"/>
  <c r="E88" i="17"/>
  <c r="F138" i="20"/>
  <c r="I81" i="17"/>
  <c r="H27" i="18"/>
  <c r="D136" i="20"/>
  <c r="D165" i="20"/>
  <c r="D123" i="18"/>
  <c r="D189" i="13"/>
  <c r="D188" i="20"/>
  <c r="D106" i="16"/>
  <c r="H201" i="18"/>
  <c r="N164" i="18"/>
  <c r="D110" i="20"/>
  <c r="C85" i="18"/>
  <c r="D12" i="17"/>
  <c r="D142" i="13"/>
  <c r="H68" i="18"/>
  <c r="D35" i="20"/>
  <c r="E58" i="20"/>
  <c r="D85" i="17"/>
  <c r="I197" i="17"/>
  <c r="D117" i="20"/>
  <c r="C42" i="6"/>
  <c r="O127" i="6"/>
  <c r="E59" i="20"/>
  <c r="N52" i="18"/>
  <c r="E17" i="13"/>
  <c r="E199" i="20"/>
  <c r="E51" i="18"/>
  <c r="D30" i="16"/>
  <c r="F197" i="13"/>
  <c r="E182" i="18"/>
  <c r="F113" i="20"/>
  <c r="F15" i="17"/>
  <c r="H33" i="6"/>
  <c r="D155" i="18"/>
  <c r="F187" i="17"/>
  <c r="E148" i="20"/>
  <c r="F82" i="20"/>
  <c r="F111" i="17"/>
  <c r="F136" i="13"/>
  <c r="C147" i="17"/>
  <c r="C135" i="17"/>
  <c r="D165" i="16"/>
  <c r="R123" i="6"/>
  <c r="R150" i="6"/>
  <c r="E90" i="20"/>
  <c r="D167" i="20"/>
  <c r="O85" i="6"/>
  <c r="D43" i="13"/>
  <c r="C45" i="17"/>
  <c r="C34" i="20"/>
  <c r="E166" i="17"/>
  <c r="F27" i="13"/>
  <c r="D125" i="17"/>
  <c r="L150" i="6"/>
  <c r="E79" i="13"/>
  <c r="D160" i="20"/>
  <c r="E145" i="18"/>
  <c r="E104" i="16"/>
  <c r="E200" i="17"/>
  <c r="F108" i="20"/>
  <c r="D188" i="16"/>
  <c r="D91" i="20"/>
  <c r="D152" i="17"/>
  <c r="D69" i="17"/>
  <c r="H169" i="18"/>
  <c r="D25" i="17"/>
  <c r="C102" i="20"/>
  <c r="N98" i="18"/>
  <c r="D89" i="17"/>
  <c r="C208" i="16"/>
  <c r="C182" i="17"/>
  <c r="F129" i="13"/>
  <c r="F51" i="17"/>
  <c r="I49" i="17"/>
  <c r="C84" i="13"/>
  <c r="D64" i="18"/>
  <c r="D161" i="17"/>
  <c r="F114" i="20"/>
  <c r="C108" i="17"/>
  <c r="D153" i="18"/>
  <c r="C155" i="18"/>
  <c r="O49" i="6"/>
  <c r="F160" i="13"/>
  <c r="I46" i="17"/>
  <c r="N178" i="18"/>
  <c r="N48" i="18"/>
  <c r="R15" i="6"/>
  <c r="C131" i="18"/>
  <c r="C52" i="16"/>
  <c r="C89" i="16"/>
  <c r="E122" i="20"/>
  <c r="C15" i="6"/>
  <c r="H54" i="18"/>
  <c r="W105" i="6"/>
  <c r="Y82" i="6"/>
  <c r="E182" i="20"/>
  <c r="K51" i="6"/>
  <c r="D126" i="20"/>
  <c r="C198" i="17"/>
  <c r="E23" i="20"/>
  <c r="E183" i="20"/>
  <c r="E201" i="13"/>
  <c r="C140" i="17"/>
  <c r="R141" i="6"/>
  <c r="E61" i="16"/>
  <c r="D207" i="17"/>
  <c r="E28" i="20"/>
  <c r="C105" i="13"/>
  <c r="C61" i="13"/>
  <c r="C36" i="13"/>
  <c r="F162" i="20"/>
  <c r="Y54" i="6"/>
  <c r="N60" i="6"/>
  <c r="I97" i="17"/>
  <c r="G42" i="6"/>
  <c r="C163" i="13"/>
  <c r="I13" i="17"/>
  <c r="I21" i="17"/>
  <c r="F96" i="20"/>
  <c r="H196" i="18"/>
  <c r="F190" i="13"/>
  <c r="C15" i="17"/>
  <c r="L159" i="6"/>
  <c r="L24" i="6"/>
  <c r="E153" i="17"/>
  <c r="E42" i="17"/>
  <c r="E115" i="18"/>
  <c r="C81" i="13"/>
  <c r="E117" i="17"/>
  <c r="C137" i="13"/>
  <c r="N24" i="6"/>
  <c r="L177" i="6"/>
  <c r="C184" i="13"/>
  <c r="D202" i="13"/>
  <c r="D154" i="16"/>
  <c r="I91" i="17"/>
  <c r="C127" i="17"/>
  <c r="C12" i="20"/>
  <c r="F67" i="17"/>
  <c r="D175" i="13"/>
  <c r="O22" i="6"/>
  <c r="E74" i="13"/>
  <c r="F42" i="17"/>
  <c r="F66" i="17"/>
  <c r="I15" i="17"/>
  <c r="C146" i="20"/>
  <c r="C206" i="16"/>
  <c r="N85" i="18"/>
  <c r="C181" i="17"/>
  <c r="C72" i="17"/>
  <c r="C154" i="18"/>
  <c r="D70" i="16"/>
  <c r="E107" i="18"/>
  <c r="E168" i="16"/>
  <c r="F185" i="13"/>
  <c r="H115" i="18"/>
  <c r="D58" i="17"/>
  <c r="G87" i="6"/>
  <c r="D71" i="16"/>
  <c r="H144" i="18"/>
  <c r="E162" i="16"/>
  <c r="E91" i="18"/>
  <c r="F186" i="6"/>
  <c r="E157" i="18"/>
  <c r="Y169" i="6"/>
  <c r="H79" i="18"/>
  <c r="D24" i="13"/>
  <c r="E90" i="17"/>
  <c r="C66" i="20"/>
  <c r="D105" i="17"/>
  <c r="C52" i="17"/>
  <c r="E69" i="13"/>
  <c r="D191" i="17"/>
  <c r="Q186" i="6"/>
  <c r="S42" i="6"/>
  <c r="E195" i="18"/>
  <c r="C56" i="16"/>
  <c r="D165" i="18"/>
  <c r="C82" i="17"/>
  <c r="E98" i="18"/>
  <c r="E14" i="16"/>
  <c r="C38" i="17"/>
  <c r="D166" i="17"/>
  <c r="C13" i="13"/>
  <c r="I67" i="17"/>
  <c r="E66" i="16"/>
  <c r="F163" i="17"/>
  <c r="K24" i="6"/>
  <c r="G114" i="6"/>
  <c r="D139" i="16"/>
  <c r="F61" i="17"/>
  <c r="C80" i="17"/>
  <c r="D118" i="16"/>
  <c r="E35" i="18"/>
  <c r="D74" i="17"/>
  <c r="E194" i="16"/>
  <c r="C173" i="20"/>
  <c r="D43" i="16"/>
  <c r="D158" i="20"/>
  <c r="D28" i="17"/>
  <c r="E205" i="20"/>
  <c r="D144" i="17"/>
  <c r="E22" i="13"/>
  <c r="E74" i="20"/>
  <c r="D135" i="16"/>
  <c r="I27" i="17"/>
  <c r="D34" i="20"/>
  <c r="N74" i="18"/>
  <c r="C152" i="18"/>
  <c r="N128" i="18"/>
  <c r="I99" i="17"/>
  <c r="C172" i="20"/>
  <c r="F142" i="20"/>
  <c r="I156" i="17"/>
  <c r="E34" i="20"/>
  <c r="N171" i="18"/>
  <c r="E16" i="13"/>
  <c r="Q15" i="6"/>
  <c r="D93" i="18"/>
  <c r="C47" i="20"/>
  <c r="D51" i="16"/>
  <c r="E54" i="20"/>
  <c r="C50" i="18"/>
  <c r="S33" i="6"/>
  <c r="H30" i="18"/>
  <c r="Y80" i="6"/>
  <c r="E158" i="18"/>
  <c r="M78" i="6"/>
  <c r="F87" i="13"/>
  <c r="C202" i="17"/>
  <c r="T141" i="6"/>
  <c r="L42" i="6"/>
  <c r="F73" i="17"/>
  <c r="I130" i="17"/>
  <c r="E200" i="13"/>
  <c r="C159" i="18"/>
  <c r="Y178" i="6"/>
  <c r="C28" i="16"/>
  <c r="D181" i="16"/>
  <c r="E67" i="17"/>
  <c r="K123" i="6"/>
  <c r="Q42" i="6"/>
  <c r="D163" i="16"/>
  <c r="N190" i="18"/>
  <c r="C189" i="17"/>
  <c r="C163" i="17"/>
  <c r="I31" i="17"/>
  <c r="C41" i="13"/>
  <c r="F162" i="17"/>
  <c r="E115" i="20"/>
  <c r="H192" i="18"/>
  <c r="W168" i="6"/>
  <c r="T96" i="6"/>
  <c r="E36" i="18"/>
  <c r="D158" i="17"/>
  <c r="M24" i="6"/>
  <c r="D15" i="13"/>
  <c r="D73" i="20"/>
  <c r="C163" i="18"/>
  <c r="H200" i="18"/>
  <c r="F78" i="13"/>
  <c r="D95" i="16"/>
  <c r="E24" i="6"/>
  <c r="E209" i="16"/>
  <c r="C80" i="13"/>
  <c r="D196" i="20"/>
  <c r="E22" i="16"/>
  <c r="C175" i="16"/>
  <c r="F116" i="13"/>
  <c r="C175" i="13"/>
  <c r="D168" i="16"/>
  <c r="N69" i="6"/>
  <c r="L105" i="6"/>
  <c r="D142" i="18"/>
  <c r="D39" i="20"/>
  <c r="F65" i="13"/>
  <c r="F24" i="20"/>
  <c r="D121" i="18"/>
  <c r="E100" i="18"/>
  <c r="C25" i="18"/>
  <c r="D172" i="16"/>
  <c r="E27" i="17"/>
  <c r="E49" i="16"/>
  <c r="D127" i="16"/>
  <c r="F42" i="6"/>
  <c r="E46" i="17"/>
  <c r="D15" i="17"/>
  <c r="F90" i="13"/>
  <c r="F74" i="20"/>
  <c r="E192" i="20"/>
  <c r="E42" i="20"/>
  <c r="F156" i="20"/>
  <c r="D37" i="13"/>
  <c r="C201" i="17"/>
  <c r="F164" i="17"/>
  <c r="C109" i="18"/>
  <c r="D133" i="17"/>
  <c r="F65" i="17"/>
  <c r="C54" i="17"/>
  <c r="E96" i="16"/>
  <c r="Q168" i="6"/>
  <c r="C29" i="18"/>
  <c r="C124" i="20"/>
  <c r="F60" i="13"/>
  <c r="C133" i="13"/>
  <c r="E85" i="13"/>
  <c r="I140" i="17"/>
  <c r="F166" i="13"/>
  <c r="E42" i="6"/>
  <c r="D104" i="20"/>
  <c r="E14" i="17"/>
  <c r="E179" i="17"/>
  <c r="F47" i="20"/>
  <c r="H106" i="18"/>
  <c r="E63" i="17"/>
  <c r="H108" i="18"/>
  <c r="D19" i="18"/>
  <c r="N22" i="18"/>
  <c r="C179" i="13"/>
  <c r="F155" i="17"/>
  <c r="D169" i="17"/>
  <c r="F176" i="20"/>
  <c r="D73" i="16"/>
  <c r="C105" i="18"/>
  <c r="Y28" i="6"/>
  <c r="F76" i="17"/>
  <c r="C173" i="13"/>
  <c r="E62" i="20"/>
  <c r="C57" i="18"/>
  <c r="H60" i="6"/>
  <c r="D185" i="16"/>
  <c r="F211" i="20"/>
  <c r="E169" i="20"/>
  <c r="E135" i="16"/>
  <c r="E48" i="16"/>
  <c r="D25" i="20"/>
  <c r="C71" i="18"/>
  <c r="D185" i="18"/>
  <c r="F14" i="20"/>
  <c r="I51" i="17"/>
  <c r="C79" i="20"/>
  <c r="B105" i="6"/>
  <c r="C94" i="16"/>
  <c r="E176" i="17"/>
  <c r="F34" i="17"/>
  <c r="D175" i="18"/>
  <c r="D81" i="18"/>
  <c r="Y81" i="6"/>
  <c r="D156" i="18"/>
  <c r="E142" i="16"/>
  <c r="D33" i="6"/>
  <c r="E29" i="17"/>
  <c r="E73" i="18"/>
  <c r="D69" i="6"/>
  <c r="N58" i="18"/>
  <c r="N54" i="18"/>
  <c r="D30" i="13"/>
  <c r="C18" i="17"/>
  <c r="E191" i="16"/>
  <c r="F13" i="20"/>
  <c r="F185" i="17"/>
  <c r="O161" i="6"/>
  <c r="D153" i="20"/>
  <c r="C69" i="16"/>
  <c r="C18" i="13"/>
  <c r="D209" i="20"/>
  <c r="E19" i="17"/>
  <c r="E79" i="20"/>
  <c r="N100" i="18"/>
  <c r="E21" i="13"/>
  <c r="Y47" i="6"/>
  <c r="D128" i="13"/>
  <c r="F195" i="20"/>
  <c r="D176" i="18"/>
  <c r="F89" i="17"/>
  <c r="E141" i="20"/>
  <c r="N116" i="18"/>
  <c r="E164" i="18"/>
  <c r="E185" i="18"/>
  <c r="P6" i="6"/>
  <c r="F201" i="17"/>
  <c r="F138" i="17"/>
  <c r="E147" i="17"/>
  <c r="D200" i="16"/>
  <c r="C157" i="16"/>
  <c r="F171" i="13"/>
  <c r="F168" i="13"/>
  <c r="Y110" i="6"/>
  <c r="C37" i="20"/>
  <c r="D128" i="20"/>
  <c r="D164" i="16"/>
  <c r="E46" i="16"/>
  <c r="D178" i="20"/>
  <c r="C90" i="20"/>
  <c r="O136" i="6"/>
  <c r="C55" i="17"/>
  <c r="I17" i="17"/>
  <c r="Y163" i="6"/>
  <c r="C22" i="20"/>
  <c r="D82" i="17"/>
  <c r="D166" i="20"/>
  <c r="E88" i="20"/>
  <c r="F131" i="13"/>
  <c r="C119" i="17"/>
  <c r="C105" i="6"/>
  <c r="F106" i="13"/>
  <c r="E166" i="13"/>
  <c r="C193" i="20"/>
  <c r="C27" i="13"/>
  <c r="F152" i="20"/>
  <c r="D62" i="17"/>
  <c r="D16" i="17"/>
  <c r="C67" i="13"/>
  <c r="E156" i="18"/>
  <c r="B15" i="6"/>
  <c r="D108" i="13"/>
  <c r="O130" i="6"/>
  <c r="D123" i="6"/>
  <c r="I51" i="6"/>
  <c r="D29" i="18"/>
  <c r="D38" i="18"/>
  <c r="E149" i="17"/>
  <c r="C65" i="18"/>
  <c r="D206" i="20"/>
  <c r="D161" i="16"/>
  <c r="I20" i="17"/>
  <c r="D156" i="13"/>
  <c r="E171" i="16"/>
  <c r="D137" i="20"/>
  <c r="D141" i="20"/>
  <c r="F183" i="20"/>
  <c r="C76" i="13"/>
  <c r="Y34" i="6"/>
  <c r="C164" i="20"/>
  <c r="E177" i="6"/>
  <c r="S105" i="6"/>
  <c r="D119" i="16"/>
  <c r="F11" i="13"/>
  <c r="D132" i="13"/>
  <c r="F185" i="20"/>
  <c r="H92" i="18"/>
  <c r="D21" i="20"/>
  <c r="D40" i="17"/>
  <c r="E172" i="18"/>
  <c r="G159" i="6"/>
  <c r="D113" i="13"/>
  <c r="F200" i="20"/>
  <c r="C118" i="17"/>
  <c r="C149" i="16"/>
  <c r="D138" i="16"/>
  <c r="C49" i="13"/>
  <c r="F122" i="20"/>
  <c r="C40" i="20"/>
  <c r="E150" i="13"/>
  <c r="F116" i="20"/>
  <c r="C13" i="18"/>
  <c r="N37" i="18"/>
  <c r="D192" i="13"/>
  <c r="F141" i="6"/>
  <c r="V123" i="6"/>
  <c r="E72" i="13"/>
  <c r="O134" i="6"/>
  <c r="N113" i="18"/>
  <c r="D151" i="20"/>
  <c r="F153" i="20"/>
  <c r="F66" i="20"/>
  <c r="O94" i="6"/>
  <c r="D94" i="20"/>
  <c r="S96" i="6"/>
  <c r="E38" i="13"/>
  <c r="D76" i="18"/>
  <c r="C139" i="16"/>
  <c r="D191" i="20"/>
  <c r="I115" i="17"/>
  <c r="F191" i="20"/>
  <c r="Y106" i="6"/>
  <c r="D112" i="18"/>
  <c r="C115" i="13"/>
  <c r="C24" i="16"/>
  <c r="I47" i="17"/>
  <c r="C99" i="16"/>
  <c r="D187" i="13"/>
  <c r="D137" i="13"/>
  <c r="C85" i="16"/>
  <c r="C129" i="18"/>
  <c r="E32" i="17"/>
  <c r="D178" i="18"/>
  <c r="C18" i="18"/>
  <c r="F58" i="17"/>
  <c r="C95" i="18"/>
  <c r="H172" i="18"/>
  <c r="Y35" i="6"/>
  <c r="F44" i="17"/>
  <c r="N183" i="18"/>
  <c r="Y133" i="6"/>
  <c r="R6" i="6"/>
  <c r="F61" i="20"/>
  <c r="E193" i="20"/>
  <c r="C155" i="13"/>
  <c r="D158" i="13"/>
  <c r="C199" i="20"/>
  <c r="F167" i="17"/>
  <c r="C211" i="16"/>
  <c r="D114" i="16"/>
  <c r="C103" i="16"/>
  <c r="C97" i="20"/>
  <c r="E113" i="20"/>
  <c r="E158" i="13"/>
  <c r="E34" i="17"/>
  <c r="D106" i="13"/>
  <c r="E206" i="18"/>
  <c r="F181" i="17"/>
  <c r="E56" i="16"/>
  <c r="E60" i="6"/>
  <c r="S24" i="6"/>
  <c r="N59" i="18"/>
  <c r="D108" i="18"/>
  <c r="E176" i="16"/>
  <c r="F172" i="17"/>
  <c r="J132" i="6"/>
  <c r="F199" i="17"/>
  <c r="E82" i="13"/>
  <c r="I19" i="17"/>
  <c r="D99" i="13"/>
  <c r="D65" i="17"/>
  <c r="C62" i="18"/>
  <c r="U51" i="6"/>
  <c r="C186" i="18"/>
  <c r="D26" i="17"/>
  <c r="D41" i="16"/>
  <c r="E116" i="17"/>
  <c r="O73" i="6"/>
  <c r="H118" i="18"/>
  <c r="E39" i="13"/>
  <c r="F123" i="6"/>
  <c r="E147" i="20"/>
  <c r="E161" i="17"/>
  <c r="J168" i="6"/>
  <c r="Y154" i="6"/>
  <c r="F33" i="13"/>
  <c r="N141" i="18"/>
  <c r="O171" i="6"/>
  <c r="C112" i="16"/>
  <c r="C134" i="18"/>
  <c r="C179" i="17"/>
  <c r="C210" i="20"/>
  <c r="F92" i="20"/>
  <c r="N131" i="18"/>
  <c r="D147" i="17"/>
  <c r="E203" i="20"/>
  <c r="C170" i="16"/>
  <c r="C84" i="18"/>
  <c r="E56" i="18"/>
  <c r="E151" i="16"/>
  <c r="D52" i="13"/>
  <c r="D73" i="18"/>
  <c r="H21" i="18"/>
  <c r="L168" i="6"/>
  <c r="D174" i="20"/>
  <c r="E69" i="16"/>
  <c r="C53" i="18"/>
  <c r="C102" i="13"/>
  <c r="C59" i="13"/>
  <c r="F80" i="17"/>
  <c r="C190" i="18"/>
  <c r="E20" i="13"/>
  <c r="I60" i="17"/>
  <c r="D162" i="18"/>
  <c r="C74" i="16"/>
  <c r="D130" i="18"/>
  <c r="F98" i="13"/>
  <c r="D77" i="18"/>
  <c r="E82" i="20"/>
  <c r="N20" i="18"/>
  <c r="H177" i="6"/>
  <c r="C6" i="6"/>
  <c r="E100" i="16"/>
  <c r="E47" i="16"/>
  <c r="E149" i="18"/>
  <c r="E194" i="18"/>
  <c r="U105" i="6"/>
  <c r="C26" i="13"/>
  <c r="C201" i="18"/>
  <c r="D58" i="20"/>
  <c r="C70" i="18"/>
  <c r="D153" i="17"/>
  <c r="F15" i="6"/>
  <c r="E118" i="18"/>
  <c r="Y152" i="6"/>
  <c r="D106" i="17"/>
  <c r="H89" i="18"/>
  <c r="E177" i="18"/>
  <c r="N158" i="18"/>
  <c r="C105" i="17"/>
  <c r="E81" i="17"/>
  <c r="D148" i="13"/>
  <c r="C160" i="20"/>
  <c r="C132" i="17"/>
  <c r="C80" i="20"/>
  <c r="T33" i="6"/>
  <c r="I128" i="17"/>
  <c r="C205" i="13"/>
  <c r="D24" i="20"/>
  <c r="D45" i="20"/>
  <c r="C134" i="13"/>
  <c r="Y130" i="6"/>
  <c r="F104" i="17"/>
  <c r="D164" i="17"/>
  <c r="Y16" i="6"/>
  <c r="D56" i="13"/>
  <c r="O112" i="6"/>
  <c r="D120" i="16"/>
  <c r="E21" i="18"/>
  <c r="F127" i="17"/>
  <c r="H87" i="18"/>
  <c r="C171" i="13"/>
  <c r="C30" i="18"/>
  <c r="H168" i="6"/>
  <c r="D86" i="18"/>
  <c r="D95" i="18"/>
  <c r="C43" i="13"/>
  <c r="O44" i="6"/>
  <c r="I104" i="17"/>
  <c r="C196" i="13"/>
  <c r="E51" i="17"/>
  <c r="Y126" i="6"/>
  <c r="Y116" i="6"/>
  <c r="E146" i="20"/>
  <c r="E103" i="16"/>
  <c r="X33" i="6"/>
  <c r="C202" i="16"/>
  <c r="E67" i="13"/>
  <c r="D23" i="17"/>
  <c r="H191" i="18"/>
  <c r="F85" i="20"/>
  <c r="H166" i="18"/>
  <c r="C143" i="16"/>
  <c r="I14" i="17"/>
  <c r="C125" i="17"/>
  <c r="M87" i="6"/>
  <c r="C56" i="20"/>
  <c r="C117" i="16"/>
  <c r="E163" i="13"/>
  <c r="D44" i="18"/>
  <c r="C156" i="17"/>
  <c r="F35" i="17"/>
  <c r="D94" i="18"/>
  <c r="E125" i="17"/>
  <c r="C177" i="13"/>
  <c r="D29" i="16"/>
  <c r="D112" i="17"/>
  <c r="C48" i="18"/>
  <c r="E170" i="17"/>
  <c r="D14" i="13"/>
  <c r="D71" i="18"/>
  <c r="E41" i="18"/>
  <c r="C33" i="16"/>
  <c r="C68" i="16"/>
  <c r="E110" i="17"/>
  <c r="O62" i="6"/>
  <c r="D31" i="17"/>
  <c r="F36" i="20"/>
  <c r="E155" i="20"/>
  <c r="D33" i="17"/>
  <c r="F129" i="17"/>
  <c r="C61" i="20"/>
  <c r="Y45" i="6"/>
  <c r="I146" i="17"/>
  <c r="H61" i="18"/>
  <c r="C123" i="6"/>
  <c r="F163" i="20"/>
  <c r="C74" i="18"/>
  <c r="C45" i="16"/>
  <c r="C44" i="16"/>
  <c r="C132" i="6"/>
  <c r="C68" i="13"/>
  <c r="D88" i="16"/>
  <c r="F29" i="17"/>
  <c r="D175" i="20"/>
  <c r="N123" i="6"/>
  <c r="O164" i="6"/>
  <c r="N14" i="18"/>
  <c r="E94" i="18"/>
  <c r="I143" i="17"/>
  <c r="D92" i="17"/>
  <c r="D27" i="16"/>
  <c r="J96" i="6"/>
  <c r="D141" i="18"/>
  <c r="C209" i="20"/>
  <c r="H78" i="6"/>
  <c r="C33" i="20"/>
  <c r="C201" i="16"/>
  <c r="P42" i="6"/>
  <c r="Y31" i="6"/>
  <c r="E20" i="20"/>
  <c r="E182" i="13"/>
  <c r="C67" i="17"/>
  <c r="I33" i="17"/>
  <c r="C75" i="13"/>
  <c r="D205" i="18"/>
  <c r="N51" i="6"/>
  <c r="C118" i="20"/>
  <c r="D159" i="6"/>
  <c r="C167" i="16"/>
  <c r="E189" i="13"/>
  <c r="D148" i="20"/>
  <c r="C189" i="16"/>
  <c r="H6" i="6"/>
  <c r="N19" i="18"/>
  <c r="D167" i="18"/>
  <c r="E178" i="20"/>
  <c r="E41" i="13"/>
  <c r="E202" i="16"/>
  <c r="C90" i="16"/>
  <c r="E101" i="17"/>
  <c r="E15" i="16"/>
  <c r="F20" i="17"/>
  <c r="C57" i="16"/>
  <c r="D76" i="17"/>
  <c r="D52" i="18"/>
  <c r="E87" i="20"/>
  <c r="C19" i="20"/>
  <c r="H123" i="18"/>
  <c r="E151" i="20"/>
  <c r="E185" i="20"/>
  <c r="O89" i="6"/>
  <c r="F133" i="17"/>
  <c r="E100" i="17"/>
  <c r="M69" i="6"/>
  <c r="W177" i="6"/>
  <c r="M105" i="6"/>
  <c r="N81" i="18"/>
  <c r="C156" i="20"/>
  <c r="D26" i="13"/>
  <c r="F79" i="17"/>
  <c r="E193" i="17"/>
  <c r="D106" i="20"/>
  <c r="O55" i="6"/>
  <c r="D196" i="18"/>
  <c r="U33" i="6"/>
  <c r="C145" i="20"/>
  <c r="E194" i="13"/>
  <c r="D97" i="13"/>
  <c r="C101" i="20"/>
  <c r="E98" i="13"/>
  <c r="C130" i="17"/>
  <c r="E152" i="18"/>
  <c r="E121" i="18"/>
  <c r="D113" i="18"/>
  <c r="I209" i="17"/>
  <c r="F36" i="17"/>
  <c r="D153" i="13"/>
  <c r="E163" i="16"/>
  <c r="C48" i="13"/>
  <c r="C152" i="16"/>
  <c r="D90" i="13"/>
  <c r="E71" i="20"/>
  <c r="D140" i="16"/>
  <c r="D87" i="20"/>
  <c r="F204" i="17"/>
  <c r="C209" i="17"/>
  <c r="E151" i="13"/>
  <c r="O80" i="6"/>
  <c r="C138" i="13"/>
  <c r="C193" i="16"/>
  <c r="E65" i="18"/>
  <c r="C171" i="17"/>
  <c r="D69" i="16"/>
  <c r="O54" i="6"/>
  <c r="C40" i="13"/>
  <c r="C122" i="17"/>
  <c r="E28" i="13"/>
  <c r="C147" i="18"/>
  <c r="E175" i="18"/>
  <c r="H109" i="18"/>
  <c r="I148" i="17"/>
  <c r="F44" i="20"/>
  <c r="F68" i="20"/>
  <c r="C97" i="17"/>
  <c r="C158" i="18"/>
  <c r="C65" i="16"/>
  <c r="E49" i="20"/>
  <c r="F101" i="17"/>
  <c r="F145" i="20"/>
  <c r="E46" i="13"/>
  <c r="D164" i="20"/>
  <c r="B123" i="6"/>
  <c r="E125" i="18"/>
  <c r="D28" i="20"/>
  <c r="T159" i="6"/>
  <c r="E111" i="13"/>
  <c r="E190" i="17"/>
  <c r="D90" i="16"/>
  <c r="Y7" i="6"/>
  <c r="O160" i="6"/>
  <c r="D159" i="18"/>
  <c r="E74" i="18"/>
  <c r="N137" i="18"/>
  <c r="D99" i="20"/>
  <c r="C110" i="13"/>
  <c r="C180" i="20"/>
  <c r="D59" i="16"/>
  <c r="C108" i="18"/>
  <c r="C88" i="16"/>
  <c r="S141" i="6"/>
  <c r="O154" i="6"/>
  <c r="E155" i="17"/>
  <c r="E48" i="20"/>
  <c r="F110" i="20"/>
  <c r="X186" i="6"/>
  <c r="C29" i="20"/>
  <c r="I96" i="6"/>
  <c r="O99" i="6"/>
  <c r="C170" i="17"/>
  <c r="C46" i="16"/>
  <c r="F51" i="20"/>
  <c r="C53" i="13"/>
  <c r="C196" i="16"/>
  <c r="D96" i="13"/>
  <c r="E20" i="16"/>
  <c r="D184" i="20"/>
  <c r="D56" i="20"/>
  <c r="F165" i="13"/>
  <c r="C67" i="16"/>
  <c r="G60" i="6"/>
  <c r="D195" i="13"/>
  <c r="C29" i="16"/>
  <c r="D159" i="17"/>
  <c r="F150" i="17"/>
  <c r="D52" i="17"/>
  <c r="E198" i="16"/>
  <c r="E127" i="20"/>
  <c r="E134" i="17"/>
  <c r="C88" i="20"/>
  <c r="I152" i="17"/>
  <c r="I173" i="17"/>
  <c r="I124" i="17"/>
  <c r="H51" i="18"/>
  <c r="C160" i="17"/>
  <c r="D144" i="16"/>
  <c r="F91" i="17"/>
  <c r="D47" i="13"/>
  <c r="I89" i="17"/>
  <c r="F162" i="13"/>
  <c r="C178" i="16"/>
  <c r="Q177" i="6"/>
  <c r="D126" i="16"/>
  <c r="C26" i="18"/>
  <c r="E198" i="18"/>
  <c r="C177" i="16"/>
  <c r="C143" i="13"/>
  <c r="C78" i="18"/>
  <c r="E162" i="17"/>
  <c r="F180" i="13"/>
  <c r="N145" i="18"/>
  <c r="N89" i="18"/>
  <c r="E163" i="18"/>
  <c r="C113" i="20"/>
  <c r="E91" i="17"/>
  <c r="D143" i="16"/>
  <c r="C181" i="18"/>
  <c r="H174" i="18"/>
  <c r="E61" i="20"/>
  <c r="E96" i="20"/>
  <c r="E180" i="20"/>
  <c r="C113" i="17"/>
  <c r="D80" i="17"/>
  <c r="D195" i="16"/>
  <c r="D122" i="17"/>
  <c r="D23" i="20"/>
  <c r="F206" i="20"/>
  <c r="H177" i="18"/>
  <c r="H194" i="18"/>
  <c r="C20" i="17"/>
  <c r="C138" i="16"/>
  <c r="E121" i="20"/>
  <c r="O56" i="6"/>
  <c r="E63" i="18"/>
  <c r="D195" i="17"/>
  <c r="C55" i="16"/>
  <c r="C43" i="20"/>
  <c r="D192" i="17"/>
  <c r="D82" i="13"/>
  <c r="C176" i="16"/>
  <c r="E30" i="17"/>
  <c r="C82" i="16"/>
  <c r="F191" i="17"/>
  <c r="E105" i="6"/>
  <c r="M6" i="6"/>
  <c r="E29" i="16"/>
  <c r="E193" i="18"/>
  <c r="C31" i="16"/>
  <c r="C137" i="20"/>
  <c r="D203" i="17"/>
  <c r="C191" i="17"/>
  <c r="T78" i="6"/>
  <c r="E164" i="16"/>
  <c r="C150" i="17"/>
  <c r="F180" i="20"/>
  <c r="D23" i="13"/>
  <c r="F161" i="20"/>
  <c r="E46" i="20"/>
  <c r="F85" i="17"/>
  <c r="F181" i="13"/>
  <c r="C164" i="18"/>
  <c r="C120" i="20"/>
  <c r="P141" i="6"/>
  <c r="E181" i="17"/>
  <c r="E43" i="20"/>
  <c r="F26" i="20"/>
  <c r="D116" i="17"/>
  <c r="E133" i="17"/>
  <c r="H49" i="18"/>
  <c r="D135" i="20"/>
  <c r="C143" i="17"/>
  <c r="E201" i="20"/>
  <c r="F78" i="20"/>
  <c r="N165" i="18"/>
  <c r="F32" i="20"/>
  <c r="I38" i="17"/>
  <c r="C90" i="18"/>
  <c r="E201" i="16"/>
  <c r="D61" i="17"/>
  <c r="D154" i="18"/>
  <c r="D144" i="18"/>
  <c r="E167" i="17"/>
  <c r="E188" i="18"/>
  <c r="N51" i="18"/>
  <c r="R186" i="6"/>
  <c r="E168" i="6"/>
  <c r="F93" i="13"/>
  <c r="Y134" i="6"/>
  <c r="N123" i="18"/>
  <c r="N204" i="18"/>
  <c r="H63" i="18"/>
  <c r="D202" i="20"/>
  <c r="E181" i="16"/>
  <c r="D157" i="17"/>
  <c r="C121" i="17"/>
  <c r="F88" i="13"/>
  <c r="E53" i="17"/>
  <c r="E32" i="16"/>
  <c r="C132" i="20"/>
  <c r="C24" i="13"/>
  <c r="E45" i="17"/>
  <c r="I177" i="17"/>
  <c r="C107" i="16"/>
  <c r="F41" i="17"/>
  <c r="E169" i="17"/>
  <c r="E134" i="18"/>
  <c r="D71" i="13"/>
  <c r="H104" i="18"/>
  <c r="D114" i="17"/>
  <c r="D167" i="13"/>
  <c r="H198" i="18"/>
  <c r="D71" i="20"/>
  <c r="H179" i="18"/>
  <c r="D187" i="17"/>
  <c r="E184" i="17"/>
  <c r="D185" i="17"/>
  <c r="I70" i="17"/>
  <c r="H58" i="18"/>
  <c r="E152" i="13"/>
  <c r="R87" i="6"/>
  <c r="F49" i="13"/>
  <c r="D201" i="13"/>
  <c r="E187" i="20"/>
  <c r="F76" i="13"/>
  <c r="D83" i="18"/>
  <c r="X6" i="6"/>
  <c r="D169" i="13"/>
  <c r="D195" i="18"/>
  <c r="D46" i="13"/>
  <c r="H147" i="18"/>
  <c r="N179" i="18"/>
  <c r="E202" i="18"/>
  <c r="D32" i="17"/>
  <c r="J6" i="6"/>
  <c r="E65" i="16"/>
  <c r="F171" i="17"/>
  <c r="C64" i="13"/>
  <c r="D173" i="17"/>
  <c r="D179" i="18"/>
  <c r="C143" i="20"/>
  <c r="D66" i="20"/>
  <c r="E156" i="13"/>
  <c r="E58" i="17"/>
  <c r="D111" i="16"/>
  <c r="O11" i="6"/>
  <c r="E174" i="17"/>
  <c r="D104" i="18"/>
  <c r="N127" i="18"/>
  <c r="D75" i="17"/>
  <c r="E42" i="13"/>
  <c r="D87" i="6"/>
  <c r="P78" i="6"/>
  <c r="D146" i="18"/>
  <c r="D124" i="20"/>
  <c r="I78" i="6"/>
  <c r="D157" i="16"/>
  <c r="E92" i="16"/>
  <c r="E181" i="13"/>
  <c r="C32" i="18"/>
  <c r="C120" i="16"/>
  <c r="I63" i="17"/>
  <c r="D133" i="18"/>
  <c r="D140" i="20"/>
  <c r="E29" i="13"/>
  <c r="E178" i="13"/>
  <c r="F204" i="20"/>
  <c r="E153" i="13"/>
  <c r="E80" i="17"/>
  <c r="D108" i="16"/>
  <c r="D88" i="20"/>
  <c r="D119" i="13"/>
  <c r="F177" i="17"/>
  <c r="C70" i="20"/>
  <c r="L123" i="6"/>
  <c r="D176" i="20"/>
  <c r="F50" i="13"/>
  <c r="W114" i="6"/>
  <c r="F125" i="13"/>
  <c r="F54" i="13"/>
  <c r="C163" i="20"/>
  <c r="C129" i="17"/>
  <c r="H150" i="6"/>
  <c r="D46" i="17"/>
  <c r="O223" i="6"/>
  <c r="C63" i="17"/>
  <c r="C208" i="17"/>
  <c r="C140" i="18"/>
  <c r="D88" i="18"/>
  <c r="E187" i="17"/>
  <c r="C172" i="17"/>
  <c r="C100" i="18"/>
  <c r="C68" i="18"/>
  <c r="D78" i="20"/>
  <c r="E210" i="17"/>
  <c r="H42" i="18"/>
  <c r="D175" i="17"/>
  <c r="F37" i="17"/>
  <c r="D155" i="16"/>
  <c r="E178" i="18"/>
  <c r="D71" i="17"/>
  <c r="C54" i="18"/>
  <c r="F49" i="17"/>
  <c r="D39" i="18"/>
  <c r="E167" i="20"/>
  <c r="E222" i="6"/>
  <c r="C184" i="18"/>
  <c r="C186" i="6"/>
  <c r="N174" i="18"/>
  <c r="S123" i="6"/>
  <c r="D67" i="18"/>
  <c r="C61" i="18"/>
  <c r="D54" i="18"/>
  <c r="C73" i="17"/>
  <c r="C14" i="17"/>
  <c r="C207" i="20"/>
  <c r="C112" i="13"/>
  <c r="F64" i="13"/>
  <c r="C39" i="13"/>
  <c r="R96" i="6"/>
  <c r="C36" i="20"/>
  <c r="D179" i="17"/>
  <c r="D207" i="16"/>
  <c r="F10" i="13"/>
  <c r="D63" i="17"/>
  <c r="C69" i="17"/>
  <c r="E197" i="20"/>
  <c r="C198" i="20"/>
  <c r="G24" i="6"/>
  <c r="D58" i="16"/>
  <c r="D51" i="20"/>
  <c r="B96" i="6"/>
  <c r="E86" i="18"/>
  <c r="P69" i="6"/>
  <c r="C140" i="16"/>
  <c r="N101" i="18"/>
  <c r="I76" i="17"/>
  <c r="C151" i="18"/>
  <c r="E131" i="18"/>
  <c r="E56" i="13"/>
  <c r="H76" i="18"/>
  <c r="E191" i="18"/>
  <c r="C175" i="20"/>
  <c r="E169" i="18"/>
  <c r="D115" i="17"/>
  <c r="I90" i="17"/>
  <c r="E116" i="16"/>
  <c r="E61" i="13"/>
  <c r="D184" i="13"/>
  <c r="E140" i="17"/>
  <c r="E177" i="20"/>
  <c r="C211" i="20"/>
  <c r="C207" i="16"/>
  <c r="D145" i="16"/>
  <c r="D166" i="18"/>
  <c r="C185" i="20"/>
  <c r="C179" i="20"/>
  <c r="C192" i="16"/>
  <c r="F175" i="13"/>
  <c r="D105" i="6"/>
  <c r="C192" i="20"/>
  <c r="F55" i="13"/>
  <c r="C170" i="18"/>
  <c r="Q150" i="6"/>
  <c r="J177" i="6"/>
  <c r="F120" i="20"/>
  <c r="C68" i="17"/>
  <c r="F34" i="20"/>
  <c r="E183" i="17"/>
  <c r="C30" i="13"/>
  <c r="D132" i="16"/>
  <c r="C28" i="17"/>
  <c r="E85" i="20"/>
  <c r="D36" i="17"/>
  <c r="F60" i="20"/>
  <c r="W69" i="6"/>
  <c r="C171" i="16"/>
  <c r="C58" i="20"/>
  <c r="C174" i="20"/>
  <c r="D185" i="20"/>
  <c r="C200" i="17"/>
  <c r="D98" i="13"/>
  <c r="C200" i="13"/>
  <c r="D10" i="13"/>
  <c r="C120" i="17"/>
  <c r="C177" i="20"/>
  <c r="C149" i="18"/>
  <c r="C168" i="16"/>
  <c r="Y198" i="6"/>
  <c r="E28" i="16"/>
  <c r="C189" i="13"/>
  <c r="N92" i="18"/>
  <c r="D17" i="16"/>
  <c r="F148" i="20"/>
  <c r="D62" i="20"/>
  <c r="E86" i="16"/>
  <c r="C14" i="18"/>
  <c r="F150" i="13"/>
  <c r="K177" i="6"/>
  <c r="H149" i="18"/>
  <c r="E93" i="17"/>
  <c r="U42" i="6"/>
  <c r="D208" i="16"/>
  <c r="C83" i="20"/>
  <c r="C191" i="13"/>
  <c r="E27" i="18"/>
  <c r="S132" i="6"/>
  <c r="D201" i="20"/>
  <c r="F123" i="13"/>
  <c r="C136" i="17"/>
  <c r="D184" i="16"/>
  <c r="E48" i="18"/>
  <c r="D206" i="18"/>
  <c r="Y92" i="6"/>
  <c r="E136" i="20"/>
  <c r="E183" i="18"/>
  <c r="C57" i="20"/>
  <c r="D64" i="16"/>
  <c r="C47" i="18"/>
  <c r="F177" i="13"/>
  <c r="C17" i="16"/>
  <c r="Y214" i="6"/>
  <c r="H123" i="6"/>
  <c r="D72" i="18"/>
  <c r="F148" i="17"/>
  <c r="E195" i="13"/>
  <c r="N150" i="6"/>
  <c r="C181" i="13"/>
  <c r="C94" i="18"/>
  <c r="C112" i="17"/>
  <c r="E70" i="17"/>
  <c r="F101" i="20"/>
  <c r="D14" i="17"/>
  <c r="E68" i="18"/>
  <c r="D152" i="13"/>
  <c r="E185" i="17"/>
  <c r="D75" i="20"/>
  <c r="T213" i="6"/>
  <c r="F75" i="17"/>
  <c r="D150" i="6"/>
  <c r="G222" i="6"/>
  <c r="D131" i="16"/>
  <c r="D99" i="16"/>
  <c r="C86" i="18"/>
  <c r="E201" i="17"/>
  <c r="H203" i="18"/>
  <c r="Y61" i="6"/>
  <c r="E148" i="18"/>
  <c r="I95" i="17"/>
  <c r="E89" i="16"/>
  <c r="E55" i="18"/>
  <c r="E42" i="16"/>
  <c r="E71" i="18"/>
  <c r="D184" i="17"/>
  <c r="D115" i="13"/>
  <c r="D86" i="20"/>
  <c r="E94" i="17"/>
  <c r="C87" i="16"/>
  <c r="R132" i="6"/>
  <c r="F36" i="13"/>
  <c r="F113" i="17"/>
  <c r="F207" i="20"/>
  <c r="E52" i="13"/>
  <c r="E104" i="17"/>
  <c r="F78" i="17"/>
  <c r="E126" i="20"/>
  <c r="P24" i="6"/>
  <c r="H202" i="18"/>
  <c r="C104" i="18"/>
  <c r="C71" i="16"/>
  <c r="H53" i="18"/>
  <c r="C110" i="16"/>
  <c r="E124" i="18"/>
  <c r="F178" i="17"/>
  <c r="N157" i="18"/>
  <c r="D140" i="17"/>
  <c r="H87" i="6"/>
  <c r="E125" i="13"/>
  <c r="F104" i="20"/>
  <c r="L51" i="6"/>
  <c r="E104" i="18"/>
  <c r="D82" i="20"/>
  <c r="R60" i="6"/>
  <c r="D91" i="16"/>
  <c r="C33" i="18"/>
  <c r="F196" i="20"/>
  <c r="E154" i="17"/>
  <c r="C157" i="13"/>
  <c r="E118" i="16"/>
  <c r="H188" i="18"/>
  <c r="F41" i="20"/>
  <c r="D30" i="17"/>
  <c r="N153" i="18"/>
  <c r="C32" i="16"/>
  <c r="F117" i="13"/>
  <c r="F177" i="20"/>
  <c r="C116" i="20"/>
  <c r="D145" i="13"/>
  <c r="E57" i="13"/>
  <c r="E36" i="13"/>
  <c r="D21" i="18"/>
  <c r="C17" i="17"/>
  <c r="F37" i="20"/>
  <c r="D59" i="17"/>
  <c r="E15" i="18"/>
  <c r="E45" i="16"/>
  <c r="X177" i="6"/>
  <c r="Y146" i="6"/>
  <c r="D20" i="13"/>
  <c r="E37" i="20"/>
  <c r="D100" i="17"/>
  <c r="B141" i="6"/>
  <c r="E186" i="16"/>
  <c r="D25" i="18"/>
  <c r="D49" i="20"/>
  <c r="H145" i="18"/>
  <c r="E171" i="18"/>
  <c r="C18" i="20"/>
  <c r="E203" i="17"/>
  <c r="E13" i="20"/>
  <c r="D56" i="17"/>
  <c r="E139" i="16"/>
  <c r="I179" i="17"/>
  <c r="E196" i="16"/>
  <c r="C37" i="17"/>
  <c r="E179" i="18"/>
  <c r="C58" i="17"/>
  <c r="D174" i="16"/>
  <c r="O25" i="6"/>
  <c r="E40" i="17"/>
  <c r="C86" i="17"/>
  <c r="E123" i="20"/>
  <c r="C92" i="20"/>
  <c r="D150" i="17"/>
  <c r="C66" i="17"/>
  <c r="E195" i="6"/>
  <c r="E32" i="18"/>
  <c r="F95" i="20"/>
  <c r="Y119" i="6"/>
  <c r="C72" i="13"/>
  <c r="D129" i="17"/>
  <c r="E169" i="16"/>
  <c r="Y151" i="6"/>
  <c r="P96" i="6"/>
  <c r="C110" i="20"/>
  <c r="N121" i="18"/>
  <c r="F166" i="17"/>
  <c r="C168" i="13"/>
  <c r="C182" i="16"/>
  <c r="E17" i="16"/>
  <c r="F130" i="17"/>
  <c r="F54" i="20"/>
  <c r="C132" i="16"/>
  <c r="D204" i="20"/>
  <c r="M141" i="6"/>
  <c r="C11" i="13"/>
  <c r="D170" i="20"/>
  <c r="O116" i="6"/>
  <c r="D101" i="13"/>
  <c r="E41" i="20"/>
  <c r="C160" i="16"/>
  <c r="C62" i="20"/>
  <c r="C122" i="13"/>
  <c r="F154" i="13"/>
  <c r="E39" i="20"/>
  <c r="E115" i="13"/>
  <c r="C153" i="20"/>
  <c r="E16" i="17"/>
  <c r="W6" i="6"/>
  <c r="I132" i="6"/>
  <c r="C147" i="16"/>
  <c r="W87" i="6"/>
  <c r="H117" i="18"/>
  <c r="Y148" i="6"/>
  <c r="E14" i="13"/>
  <c r="E77" i="16"/>
  <c r="D46" i="20"/>
  <c r="D44" i="17"/>
  <c r="C106" i="13"/>
  <c r="D102" i="20"/>
  <c r="F12" i="13"/>
  <c r="C162" i="13"/>
  <c r="E141" i="18"/>
  <c r="F154" i="20"/>
  <c r="F22" i="20"/>
  <c r="F29" i="20"/>
  <c r="C138" i="18"/>
  <c r="D192" i="20"/>
  <c r="F175" i="20"/>
  <c r="C169" i="16"/>
  <c r="O225" i="6"/>
  <c r="E113" i="18"/>
  <c r="D196" i="17"/>
  <c r="C193" i="13"/>
  <c r="E188" i="17"/>
  <c r="C63" i="18"/>
  <c r="Y79" i="6"/>
  <c r="D33" i="16"/>
  <c r="I59" i="17"/>
  <c r="C142" i="20"/>
  <c r="C133" i="17"/>
  <c r="F48" i="20"/>
  <c r="C137" i="18"/>
  <c r="D72" i="16"/>
  <c r="C110" i="17"/>
  <c r="C84" i="20"/>
  <c r="D77" i="16"/>
  <c r="C42" i="20"/>
  <c r="E186" i="18"/>
  <c r="C191" i="18"/>
  <c r="H28" i="18"/>
  <c r="C141" i="17"/>
  <c r="D69" i="20"/>
  <c r="E44" i="13"/>
  <c r="C28" i="13"/>
  <c r="M123" i="6"/>
  <c r="H46" i="18"/>
  <c r="C111" i="17"/>
  <c r="D132" i="6"/>
  <c r="C194" i="17"/>
  <c r="N76" i="18"/>
  <c r="F165" i="17"/>
  <c r="F143" i="20"/>
  <c r="D90" i="20"/>
  <c r="H62" i="18"/>
  <c r="H80" i="18"/>
  <c r="D133" i="16"/>
  <c r="C182" i="13"/>
  <c r="E88" i="18"/>
  <c r="D130" i="13"/>
  <c r="H13" i="18"/>
  <c r="C161" i="18"/>
  <c r="N187" i="18"/>
  <c r="R231" i="6"/>
  <c r="H186" i="18"/>
  <c r="C40" i="18"/>
  <c r="E152" i="17"/>
  <c r="E118" i="20"/>
  <c r="H78" i="18"/>
  <c r="F15" i="13"/>
  <c r="X69" i="6"/>
  <c r="W150" i="6"/>
  <c r="H184" i="18"/>
  <c r="D146" i="13"/>
  <c r="B204" i="6"/>
  <c r="Y187" i="6"/>
  <c r="C74" i="17"/>
  <c r="C196" i="18"/>
  <c r="W33" i="6"/>
  <c r="L204" i="6"/>
  <c r="F180" i="17"/>
  <c r="E86" i="20"/>
  <c r="D124" i="18"/>
  <c r="C51" i="17"/>
  <c r="N17" i="18"/>
  <c r="I105" i="6"/>
  <c r="D12" i="13"/>
  <c r="D72" i="13"/>
  <c r="C144" i="13"/>
  <c r="H138" i="18"/>
  <c r="H146" i="18"/>
  <c r="I62" i="17"/>
  <c r="H157" i="18"/>
  <c r="D116" i="18"/>
  <c r="N119" i="18"/>
  <c r="E213" i="6"/>
  <c r="F106" i="17"/>
  <c r="D208" i="20"/>
  <c r="T114" i="6"/>
  <c r="D204" i="18"/>
  <c r="C53" i="17"/>
  <c r="O191" i="6"/>
  <c r="H199" i="18"/>
  <c r="Y97" i="6"/>
  <c r="F30" i="20"/>
  <c r="E165" i="17"/>
  <c r="D169" i="20"/>
  <c r="F22" i="17"/>
  <c r="E128" i="16"/>
  <c r="T186" i="6"/>
  <c r="C197" i="17"/>
  <c r="C196" i="17"/>
  <c r="F106" i="20"/>
  <c r="V87" i="6"/>
  <c r="D72" i="17"/>
  <c r="C66" i="18"/>
  <c r="V168" i="6"/>
  <c r="D137" i="16"/>
  <c r="C156" i="18"/>
  <c r="H17" i="18"/>
  <c r="C117" i="13"/>
  <c r="M150" i="6"/>
  <c r="S195" i="6"/>
  <c r="F171" i="20"/>
  <c r="D68" i="17"/>
  <c r="D44" i="13"/>
  <c r="D160" i="18"/>
  <c r="N132" i="18"/>
  <c r="D173" i="13"/>
  <c r="C119" i="20"/>
  <c r="C166" i="16"/>
  <c r="E162" i="18"/>
  <c r="C157" i="17"/>
  <c r="E170" i="20"/>
  <c r="M177" i="6"/>
  <c r="C116" i="17"/>
  <c r="F94" i="13"/>
  <c r="H156" i="18"/>
  <c r="D173" i="18"/>
  <c r="N63" i="18"/>
  <c r="D92" i="13"/>
  <c r="N61" i="18"/>
  <c r="F131" i="17"/>
  <c r="F103" i="20"/>
  <c r="C91" i="16"/>
  <c r="I125" i="17"/>
  <c r="C44" i="20"/>
  <c r="E28" i="17"/>
  <c r="D152" i="20"/>
  <c r="Y99" i="6"/>
  <c r="E150" i="17"/>
  <c r="D161" i="18"/>
  <c r="E78" i="6"/>
  <c r="D134" i="17"/>
  <c r="O108" i="6"/>
  <c r="F43" i="17"/>
  <c r="D60" i="18"/>
  <c r="C85" i="20"/>
  <c r="F186" i="20"/>
  <c r="I191" i="17"/>
  <c r="D51" i="17"/>
  <c r="E186" i="20"/>
  <c r="E19" i="13"/>
  <c r="C109" i="16"/>
  <c r="J114" i="6"/>
  <c r="C12" i="13"/>
  <c r="I172" i="17"/>
  <c r="Y72" i="6"/>
  <c r="C199" i="16"/>
  <c r="D31" i="16"/>
  <c r="F94" i="17"/>
  <c r="F138" i="13"/>
  <c r="D103" i="18"/>
  <c r="C64" i="16"/>
  <c r="C143" i="18"/>
  <c r="E47" i="17"/>
  <c r="N16" i="18"/>
  <c r="E150" i="18"/>
  <c r="D87" i="13"/>
  <c r="Y112" i="6"/>
  <c r="C43" i="17"/>
  <c r="D112" i="16"/>
  <c r="D104" i="16"/>
  <c r="E20" i="17"/>
  <c r="E196" i="13"/>
  <c r="C92" i="17"/>
  <c r="C146" i="17"/>
  <c r="C37" i="18"/>
  <c r="D184" i="18"/>
  <c r="E68" i="16"/>
  <c r="D76" i="16"/>
  <c r="D199" i="18"/>
  <c r="D74" i="16"/>
  <c r="D45" i="17"/>
  <c r="C49" i="18"/>
  <c r="C131" i="13"/>
  <c r="E194" i="17"/>
  <c r="O61" i="6"/>
  <c r="C15" i="20"/>
  <c r="C62" i="17"/>
  <c r="Y157" i="6"/>
  <c r="Y85" i="6"/>
  <c r="E204" i="16"/>
  <c r="D79" i="13"/>
  <c r="C206" i="17"/>
  <c r="D147" i="20"/>
  <c r="C89" i="18"/>
  <c r="C23" i="20"/>
  <c r="E75" i="17"/>
  <c r="I26" i="17"/>
  <c r="E23" i="17"/>
  <c r="F70" i="17"/>
  <c r="E108" i="13"/>
  <c r="D42" i="6"/>
  <c r="E127" i="18"/>
  <c r="D139" i="17"/>
  <c r="D139" i="13"/>
  <c r="N143" i="18"/>
  <c r="E76" i="20"/>
  <c r="D159" i="13"/>
  <c r="E150" i="20"/>
  <c r="H15" i="6"/>
  <c r="W213" i="6"/>
  <c r="X150" i="6"/>
  <c r="D178" i="17"/>
  <c r="I15" i="6"/>
  <c r="E115" i="16"/>
  <c r="F140" i="17"/>
  <c r="E51" i="6"/>
  <c r="C105" i="20"/>
  <c r="D37" i="16"/>
  <c r="D197" i="13"/>
  <c r="C70" i="13"/>
  <c r="E41" i="16"/>
  <c r="D100" i="16"/>
  <c r="D16" i="13"/>
  <c r="C160" i="18"/>
  <c r="C87" i="6"/>
  <c r="O58" i="6"/>
  <c r="C67" i="18"/>
  <c r="D59" i="13"/>
  <c r="I109" i="17"/>
  <c r="Y44" i="6"/>
  <c r="E119" i="20"/>
  <c r="Y206" i="6"/>
  <c r="E65" i="13"/>
  <c r="C64" i="20"/>
  <c r="E34" i="16"/>
  <c r="T150" i="6"/>
  <c r="D74" i="18"/>
  <c r="D134" i="13"/>
  <c r="C189" i="18"/>
  <c r="U6" i="6"/>
  <c r="F77" i="20"/>
  <c r="D208" i="17"/>
  <c r="C25" i="20"/>
  <c r="D32" i="16"/>
  <c r="D120" i="20"/>
  <c r="C69" i="13"/>
  <c r="E66" i="13"/>
  <c r="H195" i="6"/>
  <c r="V33" i="6"/>
  <c r="Y166" i="6"/>
  <c r="H114" i="18"/>
  <c r="C203" i="17"/>
  <c r="E152" i="16"/>
  <c r="E112" i="13"/>
  <c r="E89" i="18"/>
  <c r="E122" i="13"/>
  <c r="C58" i="16"/>
  <c r="C190" i="17"/>
  <c r="F198" i="13"/>
  <c r="D183" i="20"/>
  <c r="N33" i="18"/>
  <c r="D97" i="20"/>
  <c r="D127" i="17"/>
  <c r="Y103" i="6"/>
  <c r="C151" i="17"/>
  <c r="Q114" i="6"/>
  <c r="Y9" i="6"/>
  <c r="E58" i="13"/>
  <c r="E54" i="13"/>
  <c r="O109" i="6"/>
  <c r="D92" i="18"/>
  <c r="N159" i="18"/>
  <c r="D193" i="17"/>
  <c r="F14" i="13"/>
  <c r="B87" i="6"/>
  <c r="N50" i="18"/>
  <c r="T168" i="6"/>
  <c r="E149" i="20"/>
  <c r="D88" i="17"/>
  <c r="E153" i="18"/>
  <c r="D70" i="17"/>
  <c r="E176" i="20"/>
  <c r="O101" i="6"/>
  <c r="E93" i="18"/>
  <c r="D168" i="13"/>
  <c r="E103" i="13"/>
  <c r="C195" i="16"/>
  <c r="E174" i="16"/>
  <c r="E206" i="16"/>
  <c r="D12" i="16"/>
  <c r="D18" i="20"/>
  <c r="D97" i="17"/>
  <c r="D39" i="13"/>
  <c r="C31" i="20"/>
  <c r="D114" i="20"/>
  <c r="F86" i="17"/>
  <c r="N43" i="18"/>
  <c r="C49" i="17"/>
  <c r="E77" i="20"/>
  <c r="E107" i="16"/>
  <c r="N156" i="18"/>
  <c r="I139" i="17"/>
  <c r="O65" i="6"/>
  <c r="D144" i="13"/>
  <c r="V195" i="6"/>
  <c r="E126" i="18"/>
  <c r="R168" i="6"/>
  <c r="H90" i="18"/>
  <c r="O142" i="6"/>
  <c r="C178" i="20"/>
  <c r="F130" i="20"/>
  <c r="D194" i="16"/>
  <c r="E44" i="17"/>
  <c r="I86" i="17"/>
  <c r="O119" i="6"/>
  <c r="C36" i="18"/>
  <c r="F183" i="13"/>
  <c r="D50" i="20"/>
  <c r="E137" i="16"/>
  <c r="D56" i="16"/>
  <c r="F141" i="17"/>
  <c r="C200" i="16"/>
  <c r="I44" i="17"/>
  <c r="E208" i="20"/>
  <c r="N151" i="18"/>
  <c r="O74" i="6"/>
  <c r="E80" i="16"/>
  <c r="O148" i="6"/>
  <c r="C119" i="13"/>
  <c r="O208" i="6"/>
  <c r="N107" i="18"/>
  <c r="C167" i="17"/>
  <c r="E103" i="18"/>
  <c r="D29" i="20"/>
  <c r="C108" i="13"/>
  <c r="C25" i="16"/>
  <c r="F184" i="20"/>
  <c r="E57" i="18"/>
  <c r="H151" i="18"/>
  <c r="C22" i="13"/>
  <c r="J105" i="6"/>
  <c r="N15" i="18"/>
  <c r="D19" i="16"/>
  <c r="F209" i="13"/>
  <c r="O100" i="6"/>
  <c r="C65" i="17"/>
  <c r="E136" i="16"/>
  <c r="O175" i="6"/>
  <c r="C144" i="17"/>
  <c r="F213" i="6"/>
  <c r="C18" i="16"/>
  <c r="Q231" i="6"/>
  <c r="D109" i="18"/>
  <c r="Y90" i="6"/>
  <c r="I169" i="17"/>
  <c r="O107" i="6"/>
  <c r="D211" i="16"/>
  <c r="F18" i="13"/>
  <c r="F77" i="13"/>
  <c r="F102" i="13"/>
  <c r="C39" i="17"/>
  <c r="N148" i="18"/>
  <c r="C34" i="13"/>
  <c r="F209" i="20"/>
  <c r="E90" i="13"/>
  <c r="F139" i="17"/>
  <c r="E175" i="20"/>
  <c r="F163" i="13"/>
  <c r="F169" i="20"/>
  <c r="F157" i="17"/>
  <c r="N12" i="18"/>
  <c r="E171" i="20"/>
  <c r="D93" i="20"/>
  <c r="C19" i="16"/>
  <c r="C90" i="17"/>
  <c r="D175" i="16"/>
  <c r="R177" i="6"/>
  <c r="C113" i="13"/>
  <c r="D161" i="13"/>
  <c r="D142" i="17"/>
  <c r="H140" i="18"/>
  <c r="D207" i="13"/>
  <c r="D138" i="18"/>
  <c r="E119" i="17"/>
  <c r="H95" i="18"/>
  <c r="I39" i="17"/>
  <c r="C100" i="13"/>
  <c r="E157" i="13"/>
  <c r="F104" i="13"/>
  <c r="E55" i="17"/>
  <c r="J69" i="6"/>
  <c r="G150" i="6"/>
  <c r="C30" i="20"/>
  <c r="D119" i="20"/>
  <c r="C27" i="17"/>
  <c r="D172" i="13"/>
  <c r="C162" i="18"/>
  <c r="D200" i="20"/>
  <c r="E25" i="20"/>
  <c r="F81" i="17"/>
  <c r="D151" i="17"/>
  <c r="C88" i="17"/>
  <c r="Y58" i="6"/>
  <c r="C120" i="13"/>
  <c r="D12" i="20"/>
  <c r="N62" i="18"/>
  <c r="C103" i="20"/>
  <c r="F74" i="13"/>
  <c r="C79" i="17"/>
  <c r="F44" i="13"/>
  <c r="E64" i="18"/>
  <c r="C98" i="17"/>
  <c r="X51" i="6"/>
  <c r="I145" i="17"/>
  <c r="H52" i="18"/>
  <c r="D21" i="13"/>
  <c r="O178" i="6"/>
  <c r="E148" i="17"/>
  <c r="D24" i="18"/>
  <c r="E133" i="13"/>
  <c r="D34" i="17"/>
  <c r="C17" i="13"/>
  <c r="E167" i="18"/>
  <c r="E141" i="17"/>
  <c r="D85" i="13"/>
  <c r="D147" i="16"/>
  <c r="C65" i="13"/>
  <c r="G6" i="6"/>
  <c r="D121" i="16"/>
  <c r="E68" i="13"/>
  <c r="F64" i="17"/>
  <c r="N27" i="18"/>
  <c r="E189" i="18"/>
  <c r="E142" i="18"/>
  <c r="E139" i="20"/>
  <c r="X159" i="6"/>
  <c r="O26" i="6"/>
  <c r="C186" i="17"/>
  <c r="E84" i="20"/>
  <c r="T24" i="6"/>
  <c r="C46" i="17"/>
  <c r="E133" i="20"/>
  <c r="D204" i="17"/>
  <c r="N142" i="18"/>
  <c r="H126" i="18"/>
  <c r="E54" i="17"/>
  <c r="C184" i="16"/>
  <c r="N155" i="18"/>
  <c r="E208" i="17"/>
  <c r="E129" i="13"/>
  <c r="D136" i="17"/>
  <c r="D86" i="16"/>
  <c r="E203" i="13"/>
  <c r="D38" i="20"/>
  <c r="E43" i="16"/>
  <c r="E173" i="18"/>
  <c r="C152" i="17"/>
  <c r="E93" i="20"/>
  <c r="C35" i="13"/>
  <c r="E80" i="13"/>
  <c r="I164" i="17"/>
  <c r="D99" i="18"/>
  <c r="N129" i="18"/>
  <c r="F173" i="20"/>
  <c r="D171" i="18"/>
  <c r="O36" i="6"/>
  <c r="E159" i="6"/>
  <c r="E158" i="17"/>
  <c r="I42" i="6"/>
  <c r="C93" i="17"/>
  <c r="Y76" i="6"/>
  <c r="E48" i="13"/>
  <c r="E87" i="18"/>
  <c r="W42" i="6"/>
  <c r="C186" i="16"/>
  <c r="C199" i="13"/>
  <c r="L213" i="6"/>
  <c r="F119" i="17"/>
  <c r="I54" i="17"/>
  <c r="D122" i="16"/>
  <c r="F92" i="13"/>
  <c r="H26" i="18"/>
  <c r="D69" i="13"/>
  <c r="D181" i="18"/>
  <c r="H132" i="6"/>
  <c r="E160" i="17"/>
  <c r="D31" i="18"/>
  <c r="C86" i="20"/>
  <c r="C92" i="18"/>
  <c r="H42" i="6"/>
  <c r="F119" i="13"/>
  <c r="C85" i="17"/>
  <c r="I24" i="17"/>
  <c r="E128" i="20"/>
  <c r="C194" i="13"/>
  <c r="F98" i="20"/>
  <c r="F146" i="13"/>
  <c r="D22" i="20"/>
  <c r="E200" i="20"/>
  <c r="C21" i="18"/>
  <c r="O216" i="6"/>
  <c r="C187" i="17"/>
  <c r="F17" i="17"/>
  <c r="F79" i="13"/>
  <c r="E140" i="16"/>
  <c r="C97" i="18"/>
  <c r="C62" i="16"/>
  <c r="I160" i="17"/>
  <c r="R222" i="6"/>
  <c r="E79" i="18"/>
  <c r="D57" i="17"/>
  <c r="E33" i="6"/>
  <c r="C68" i="20"/>
  <c r="D163" i="17"/>
  <c r="E125" i="20"/>
  <c r="C49" i="20"/>
  <c r="E21" i="16"/>
  <c r="F84" i="20"/>
  <c r="D186" i="16"/>
  <c r="I198" i="17"/>
  <c r="E112" i="20"/>
  <c r="E143" i="18"/>
  <c r="C23" i="13"/>
  <c r="F204" i="13"/>
  <c r="E113" i="16"/>
  <c r="N114" i="18"/>
  <c r="F132" i="13"/>
  <c r="I102" i="17"/>
  <c r="C116" i="18"/>
  <c r="E139" i="13"/>
  <c r="I35" i="17"/>
  <c r="C206" i="20"/>
  <c r="D198" i="13"/>
  <c r="O70" i="6"/>
  <c r="E204" i="17"/>
  <c r="E195" i="20"/>
  <c r="C100" i="20"/>
  <c r="L33" i="6"/>
  <c r="D107" i="16"/>
  <c r="G195" i="6"/>
  <c r="H99" i="18"/>
  <c r="F195" i="13"/>
  <c r="K186" i="6"/>
  <c r="S168" i="6"/>
  <c r="I118" i="17"/>
  <c r="H15" i="18"/>
  <c r="F46" i="13"/>
  <c r="D41" i="13"/>
  <c r="C130" i="18"/>
  <c r="O190" i="6"/>
  <c r="O128" i="6"/>
  <c r="C32" i="17"/>
  <c r="E16" i="20"/>
  <c r="E81" i="16"/>
  <c r="S114" i="6"/>
  <c r="Q204" i="6"/>
  <c r="C111" i="20"/>
  <c r="N167" i="18"/>
  <c r="D55" i="16"/>
  <c r="D57" i="16"/>
  <c r="D210" i="20"/>
  <c r="E22" i="20"/>
  <c r="D62" i="16"/>
  <c r="E65" i="17"/>
  <c r="O18" i="6"/>
  <c r="D41" i="18"/>
  <c r="F13" i="13"/>
  <c r="E103" i="17"/>
  <c r="E13" i="16"/>
  <c r="I163" i="17"/>
  <c r="H29" i="18"/>
  <c r="F210" i="20"/>
  <c r="F89" i="20"/>
  <c r="D37" i="17"/>
  <c r="D193" i="16"/>
  <c r="E56" i="17"/>
  <c r="E192" i="16"/>
  <c r="C114" i="6"/>
  <c r="H43" i="18"/>
  <c r="I181" i="17"/>
  <c r="C162" i="17"/>
  <c r="H111" i="18"/>
  <c r="V114" i="6"/>
  <c r="F55" i="17"/>
  <c r="F33" i="20"/>
  <c r="N42" i="6"/>
  <c r="E25" i="17"/>
  <c r="C85" i="13"/>
  <c r="E117" i="16"/>
  <c r="E123" i="18"/>
  <c r="D6" i="6"/>
  <c r="W51" i="6"/>
  <c r="C15" i="18"/>
  <c r="D20" i="18"/>
  <c r="C52" i="18"/>
  <c r="E196" i="18"/>
  <c r="E118" i="17"/>
  <c r="X222" i="6"/>
  <c r="H153" i="18"/>
  <c r="E68" i="17"/>
  <c r="R195" i="6"/>
  <c r="O9" i="6"/>
  <c r="E190" i="18"/>
  <c r="E179" i="13"/>
  <c r="C55" i="20"/>
  <c r="E41" i="17"/>
  <c r="F23" i="20"/>
  <c r="D176" i="13"/>
  <c r="D121" i="13"/>
  <c r="D187" i="20"/>
  <c r="C50" i="20"/>
  <c r="N66" i="18"/>
  <c r="O35" i="6"/>
  <c r="O173" i="6"/>
  <c r="I103" i="17"/>
  <c r="F125" i="17"/>
  <c r="D206" i="16"/>
  <c r="F102" i="17"/>
  <c r="N122" i="18"/>
  <c r="E111" i="20"/>
  <c r="F136" i="17"/>
  <c r="L6" i="6"/>
  <c r="K132" i="6"/>
  <c r="F71" i="20"/>
  <c r="D88" i="13"/>
  <c r="F131" i="20"/>
  <c r="E167" i="16"/>
  <c r="F114" i="13"/>
  <c r="Y64" i="6"/>
  <c r="F37" i="13"/>
  <c r="D112" i="20"/>
  <c r="O27" i="6"/>
  <c r="E15" i="17"/>
  <c r="D165" i="13"/>
  <c r="D66" i="17"/>
  <c r="E176" i="13"/>
  <c r="D155" i="17"/>
  <c r="H66" i="18"/>
  <c r="C191" i="20"/>
  <c r="N26" i="18"/>
  <c r="H142" i="18"/>
  <c r="D52" i="20"/>
  <c r="E32" i="20"/>
  <c r="C26" i="20"/>
  <c r="C49" i="16"/>
  <c r="D170" i="17"/>
  <c r="D49" i="17"/>
  <c r="C113" i="18"/>
  <c r="H71" i="18"/>
  <c r="E85" i="16"/>
  <c r="Y20" i="6"/>
  <c r="C183" i="17"/>
  <c r="C92" i="16"/>
  <c r="C124" i="17"/>
  <c r="E43" i="13"/>
  <c r="C38" i="20"/>
  <c r="F56" i="20"/>
  <c r="F16" i="20"/>
  <c r="D83" i="20"/>
  <c r="C188" i="16"/>
  <c r="C82" i="20"/>
  <c r="E54" i="16"/>
  <c r="F83" i="17"/>
  <c r="K60" i="6"/>
  <c r="E30" i="16"/>
  <c r="R105" i="6"/>
  <c r="I50" i="17"/>
  <c r="D191" i="18"/>
  <c r="E39" i="17"/>
  <c r="F157" i="13"/>
  <c r="N176" i="18"/>
  <c r="J33" i="6"/>
  <c r="E60" i="18"/>
  <c r="B6" i="6"/>
  <c r="H135" i="18"/>
  <c r="F88" i="17"/>
  <c r="H60" i="18"/>
  <c r="E64" i="16"/>
  <c r="D199" i="13"/>
  <c r="Y38" i="6"/>
  <c r="E31" i="17"/>
  <c r="E197" i="18"/>
  <c r="C169" i="17"/>
  <c r="J78" i="6"/>
  <c r="F145" i="17"/>
  <c r="C180" i="17"/>
  <c r="D194" i="20"/>
  <c r="N173" i="18"/>
  <c r="Y70" i="6"/>
  <c r="F140" i="13"/>
  <c r="D75" i="18"/>
  <c r="C136" i="13"/>
  <c r="I127" i="17"/>
  <c r="C84" i="17"/>
  <c r="E111" i="18"/>
  <c r="C174" i="18"/>
  <c r="C43" i="16"/>
  <c r="D77" i="20"/>
  <c r="F125" i="20"/>
  <c r="C204" i="17"/>
  <c r="C60" i="18"/>
  <c r="C46" i="18"/>
  <c r="E72" i="18"/>
  <c r="E10" i="13"/>
  <c r="E101" i="20"/>
  <c r="C148" i="13"/>
  <c r="C80" i="18"/>
  <c r="F100" i="20"/>
  <c r="C131" i="16"/>
  <c r="T123" i="6"/>
  <c r="C114" i="16"/>
  <c r="C163" i="16"/>
  <c r="F80" i="20"/>
  <c r="E27" i="20"/>
  <c r="C74" i="20"/>
  <c r="H124" i="18"/>
  <c r="C127" i="18"/>
  <c r="D115" i="16"/>
  <c r="V15" i="6"/>
  <c r="C51" i="16"/>
  <c r="D87" i="16"/>
  <c r="D14" i="16"/>
  <c r="F140" i="20"/>
  <c r="D167" i="17"/>
  <c r="N83" i="18"/>
  <c r="N203" i="18"/>
  <c r="D111" i="20"/>
  <c r="E51" i="13"/>
  <c r="C25" i="17"/>
  <c r="N133" i="18"/>
  <c r="C106" i="17"/>
  <c r="I92" i="17"/>
  <c r="R42" i="6"/>
  <c r="C200" i="20"/>
  <c r="H18" i="18"/>
  <c r="I159" i="6"/>
  <c r="D18" i="17"/>
  <c r="F184" i="13"/>
  <c r="C147" i="13"/>
  <c r="C188" i="17"/>
  <c r="D51" i="18"/>
  <c r="E105" i="13"/>
  <c r="C193" i="18"/>
  <c r="C45" i="13"/>
  <c r="O118" i="6"/>
  <c r="C87" i="20"/>
  <c r="N120" i="18"/>
  <c r="C23" i="17"/>
  <c r="F6" i="6"/>
  <c r="E38" i="16"/>
  <c r="E168" i="13"/>
  <c r="D164" i="18"/>
  <c r="E117" i="18"/>
  <c r="C122" i="18"/>
  <c r="N29" i="18"/>
  <c r="F24" i="13"/>
  <c r="V141" i="6"/>
  <c r="E189" i="16"/>
  <c r="T42" i="6"/>
  <c r="I75" i="17"/>
  <c r="D202" i="16"/>
  <c r="N159" i="6"/>
  <c r="C125" i="20"/>
  <c r="D117" i="18"/>
  <c r="E18" i="17"/>
  <c r="Q87" i="6"/>
  <c r="D152" i="18"/>
  <c r="C67" i="20"/>
  <c r="D186" i="13"/>
  <c r="E72" i="20"/>
  <c r="D110" i="13"/>
  <c r="C82" i="13"/>
  <c r="Y46" i="6"/>
  <c r="D42" i="17"/>
  <c r="F109" i="17"/>
  <c r="I88" i="17"/>
  <c r="I87" i="6"/>
  <c r="D129" i="20"/>
  <c r="E71" i="16"/>
  <c r="C190" i="20"/>
  <c r="E114" i="20"/>
  <c r="N112" i="18"/>
  <c r="E177" i="16"/>
  <c r="F151" i="20"/>
  <c r="D231" i="6"/>
  <c r="O38" i="6"/>
  <c r="E154" i="18"/>
  <c r="F73" i="13"/>
  <c r="E166" i="18"/>
  <c r="E31" i="13"/>
  <c r="D11" i="13"/>
  <c r="V69" i="6"/>
  <c r="V231" i="6"/>
  <c r="D54" i="16"/>
  <c r="X15" i="6"/>
  <c r="Y108" i="6"/>
  <c r="C133" i="18"/>
  <c r="I80" i="17"/>
  <c r="F96" i="13"/>
  <c r="T51" i="6"/>
  <c r="D84" i="13"/>
  <c r="D209" i="16"/>
  <c r="E52" i="20"/>
  <c r="E143" i="16"/>
  <c r="F38" i="13"/>
  <c r="C146" i="18"/>
  <c r="D199" i="16"/>
  <c r="E35" i="13"/>
  <c r="F73" i="20"/>
  <c r="I192" i="17"/>
  <c r="C180" i="18"/>
  <c r="C119" i="18"/>
  <c r="I101" i="17"/>
  <c r="C36" i="16"/>
  <c r="C159" i="6"/>
  <c r="Y89" i="6"/>
  <c r="C45" i="20"/>
  <c r="C76" i="16"/>
  <c r="C21" i="20"/>
  <c r="D198" i="18"/>
  <c r="D137" i="18"/>
  <c r="N23" i="18"/>
  <c r="H14" i="18"/>
  <c r="O181" i="6"/>
  <c r="D198" i="17"/>
  <c r="E175" i="16"/>
  <c r="F46" i="20"/>
  <c r="O91" i="6"/>
  <c r="C132" i="18"/>
  <c r="E193" i="13"/>
  <c r="C126" i="20"/>
  <c r="O155" i="6"/>
  <c r="N138" i="18"/>
  <c r="F149" i="20"/>
  <c r="Y124" i="6"/>
  <c r="H84" i="18"/>
  <c r="F42" i="20"/>
  <c r="D93" i="17"/>
  <c r="E131" i="20"/>
  <c r="F91" i="20"/>
  <c r="D135" i="18"/>
  <c r="E79" i="16"/>
  <c r="C79" i="13"/>
  <c r="F23" i="13"/>
  <c r="D86" i="13"/>
  <c r="F154" i="17"/>
  <c r="D81" i="17"/>
  <c r="C159" i="16"/>
  <c r="G69" i="6"/>
  <c r="Y205" i="6"/>
  <c r="H24" i="18"/>
  <c r="E52" i="17"/>
  <c r="C180" i="16"/>
  <c r="N87" i="6"/>
  <c r="N124" i="18"/>
  <c r="I40" i="17"/>
  <c r="N103" i="18"/>
  <c r="H94" i="18"/>
  <c r="D134" i="20"/>
  <c r="D124" i="17"/>
  <c r="D19" i="13"/>
  <c r="C150" i="13"/>
  <c r="E97" i="17"/>
  <c r="F52" i="17"/>
  <c r="N96" i="18"/>
  <c r="C78" i="13"/>
  <c r="D143" i="20"/>
  <c r="Y155" i="6"/>
  <c r="H20" i="18"/>
  <c r="U141" i="6"/>
  <c r="N36" i="18"/>
  <c r="O16" i="6"/>
  <c r="F207" i="13"/>
  <c r="C127" i="20"/>
  <c r="E202" i="20"/>
  <c r="M96" i="6"/>
  <c r="F148" i="13"/>
  <c r="J24" i="6"/>
  <c r="D189" i="16"/>
  <c r="E104" i="20"/>
  <c r="D26" i="20"/>
  <c r="C155" i="20"/>
  <c r="F62" i="20"/>
  <c r="E199" i="17"/>
  <c r="C33" i="6"/>
  <c r="C169" i="18"/>
  <c r="C146" i="13"/>
  <c r="D67" i="16"/>
  <c r="F35" i="13"/>
  <c r="P177" i="6"/>
  <c r="F69" i="13"/>
  <c r="C12" i="17"/>
  <c r="E149" i="13"/>
  <c r="V105" i="6"/>
  <c r="D150" i="13"/>
  <c r="H178" i="18"/>
  <c r="D211" i="20"/>
  <c r="D183" i="13"/>
  <c r="C107" i="20"/>
  <c r="H51" i="6"/>
  <c r="E168" i="20"/>
  <c r="F183" i="17"/>
  <c r="P168" i="6"/>
  <c r="F40" i="17"/>
  <c r="L186" i="6"/>
  <c r="C61" i="16"/>
  <c r="E15" i="6"/>
  <c r="E127" i="16"/>
  <c r="F49" i="20"/>
  <c r="C130" i="13"/>
  <c r="C177" i="18"/>
  <c r="E193" i="16"/>
  <c r="C136" i="20"/>
  <c r="Y91" i="6"/>
  <c r="Y135" i="6"/>
  <c r="M51" i="6"/>
  <c r="F127" i="20"/>
  <c r="E121" i="16"/>
  <c r="H77" i="18"/>
  <c r="E175" i="13"/>
  <c r="P105" i="6"/>
  <c r="U78" i="6"/>
  <c r="D102" i="16"/>
  <c r="I193" i="17"/>
  <c r="D165" i="17"/>
  <c r="C165" i="16"/>
  <c r="C129" i="16"/>
  <c r="E24" i="20"/>
  <c r="C158" i="16"/>
  <c r="F146" i="17"/>
  <c r="F21" i="20"/>
  <c r="X141" i="6"/>
  <c r="D203" i="18"/>
  <c r="D97" i="18"/>
  <c r="E205" i="17"/>
  <c r="E211" i="16"/>
  <c r="F50" i="20"/>
  <c r="D63" i="20"/>
  <c r="N166" i="18"/>
  <c r="D146" i="17"/>
  <c r="I42" i="17"/>
  <c r="D205" i="17"/>
  <c r="D199" i="17"/>
  <c r="G78" i="6"/>
  <c r="H150" i="18"/>
  <c r="E135" i="20"/>
  <c r="N78" i="6"/>
  <c r="D78" i="17"/>
  <c r="C205" i="16"/>
  <c r="D204" i="13"/>
  <c r="N186" i="18"/>
  <c r="F65" i="20"/>
  <c r="C91" i="20"/>
  <c r="D80" i="20"/>
  <c r="C145" i="18"/>
  <c r="F87" i="6"/>
  <c r="E129" i="17"/>
  <c r="D35" i="13"/>
  <c r="F170" i="13"/>
  <c r="C41" i="16"/>
  <c r="D48" i="17"/>
  <c r="E96" i="13"/>
  <c r="C69" i="6"/>
  <c r="C176" i="13"/>
  <c r="I52" i="17"/>
  <c r="E159" i="16"/>
  <c r="Y142" i="6"/>
  <c r="D93" i="13"/>
  <c r="P123" i="6"/>
  <c r="I133" i="17"/>
  <c r="E136" i="17"/>
  <c r="D111" i="13"/>
  <c r="E38" i="17"/>
  <c r="E160" i="16"/>
  <c r="O20" i="6"/>
  <c r="C122" i="16"/>
  <c r="C149" i="17"/>
  <c r="W186" i="6"/>
  <c r="D111" i="17"/>
  <c r="I183" i="17"/>
  <c r="F156" i="13"/>
  <c r="Q78" i="6"/>
  <c r="D57" i="18"/>
  <c r="D49" i="16"/>
  <c r="F15" i="20"/>
  <c r="E148" i="13"/>
  <c r="F21" i="13"/>
  <c r="C179" i="16"/>
  <c r="E179" i="16"/>
  <c r="C35" i="20"/>
  <c r="C64" i="18"/>
  <c r="E59" i="17"/>
  <c r="I100" i="17"/>
  <c r="R159" i="6"/>
  <c r="E205" i="16"/>
  <c r="E183" i="13"/>
  <c r="C118" i="18"/>
  <c r="F187" i="20"/>
  <c r="E64" i="17"/>
  <c r="F99" i="20"/>
  <c r="H134" i="18"/>
  <c r="F147" i="13"/>
  <c r="E135" i="13"/>
  <c r="F161" i="17"/>
  <c r="I12" i="17"/>
  <c r="H47" i="18"/>
  <c r="I121" i="17"/>
  <c r="W195" i="6"/>
  <c r="E146" i="17"/>
  <c r="C78" i="6"/>
  <c r="E113" i="13"/>
  <c r="F52" i="20"/>
  <c r="E163" i="20"/>
  <c r="C199" i="17"/>
  <c r="E107" i="17"/>
  <c r="Y216" i="6"/>
  <c r="C153" i="18"/>
  <c r="B222" i="6"/>
  <c r="E53" i="20"/>
  <c r="D154" i="13"/>
  <c r="O67" i="6"/>
  <c r="F27" i="17"/>
  <c r="I105" i="17"/>
  <c r="D173" i="20"/>
  <c r="E52" i="16"/>
  <c r="D161" i="20"/>
  <c r="C115" i="17"/>
  <c r="C95" i="16"/>
  <c r="E143" i="13"/>
  <c r="O170" i="6"/>
  <c r="D129" i="13"/>
  <c r="F105" i="17"/>
  <c r="C91" i="17"/>
  <c r="N163" i="18"/>
  <c r="H186" i="6"/>
  <c r="N35" i="18"/>
  <c r="D196" i="16"/>
  <c r="H55" i="18"/>
  <c r="E165" i="20"/>
  <c r="K204" i="6"/>
  <c r="K78" i="6"/>
  <c r="D50" i="16"/>
  <c r="I111" i="17"/>
  <c r="E170" i="18"/>
  <c r="E142" i="13"/>
  <c r="D200" i="17"/>
  <c r="D84" i="17"/>
  <c r="Y25" i="6"/>
  <c r="F29" i="13"/>
  <c r="C190" i="16"/>
  <c r="N140" i="18"/>
  <c r="D30" i="18"/>
  <c r="D60" i="20"/>
  <c r="O43" i="6"/>
  <c r="D20" i="20"/>
  <c r="B33" i="6"/>
  <c r="D127" i="20"/>
  <c r="C203" i="20"/>
  <c r="F141" i="20"/>
  <c r="H180" i="18"/>
  <c r="D14" i="20"/>
  <c r="C104" i="17"/>
  <c r="C116" i="16"/>
  <c r="H33" i="18"/>
  <c r="D210" i="16"/>
  <c r="D63" i="16"/>
  <c r="I18" i="17"/>
  <c r="D101" i="17"/>
  <c r="D65" i="16"/>
  <c r="D29" i="13"/>
  <c r="D113" i="17"/>
  <c r="N25" i="18"/>
  <c r="C188" i="18"/>
  <c r="E106" i="18"/>
  <c r="E198" i="13"/>
  <c r="D109" i="20"/>
  <c r="F39" i="13"/>
  <c r="I167" i="17"/>
  <c r="C170" i="20"/>
  <c r="K159" i="6"/>
  <c r="D163" i="18"/>
  <c r="Y215" i="6"/>
  <c r="X195" i="6"/>
  <c r="E76" i="13"/>
  <c r="C202" i="20"/>
  <c r="E192" i="17"/>
  <c r="D27" i="20"/>
  <c r="Y52" i="6"/>
  <c r="D194" i="17"/>
  <c r="Y145" i="6"/>
  <c r="E187" i="18"/>
  <c r="E29" i="18"/>
  <c r="I147" i="17"/>
  <c r="O63" i="6"/>
  <c r="F45" i="20"/>
  <c r="F128" i="20"/>
  <c r="E180" i="17"/>
  <c r="D89" i="13"/>
  <c r="N162" i="18"/>
  <c r="P114" i="6"/>
  <c r="D86" i="17"/>
  <c r="D32" i="13"/>
  <c r="E190" i="20"/>
  <c r="C178" i="13"/>
  <c r="F155" i="20"/>
  <c r="J195" i="6"/>
  <c r="D128" i="17"/>
  <c r="C34" i="17"/>
  <c r="D123" i="17"/>
  <c r="D148" i="17"/>
  <c r="D171" i="16"/>
  <c r="Y181" i="6"/>
  <c r="N198" i="18"/>
  <c r="E65" i="20"/>
  <c r="N28" i="18"/>
  <c r="C37" i="13"/>
  <c r="C126" i="17"/>
  <c r="D83" i="17"/>
  <c r="F169" i="13"/>
  <c r="D60" i="16"/>
  <c r="U96" i="6"/>
  <c r="E145" i="13"/>
  <c r="D98" i="20"/>
  <c r="I144" i="17"/>
  <c r="E37" i="17"/>
  <c r="F151" i="13"/>
  <c r="D149" i="18"/>
  <c r="C187" i="18"/>
  <c r="N32" i="18"/>
  <c r="C76" i="20"/>
  <c r="F52" i="13"/>
  <c r="D110" i="18"/>
  <c r="B114" i="6"/>
  <c r="F16" i="13"/>
  <c r="D53" i="16"/>
  <c r="C185" i="16"/>
  <c r="E140" i="13"/>
  <c r="I194" i="17"/>
  <c r="E147" i="16"/>
  <c r="J51" i="6"/>
  <c r="E128" i="18"/>
  <c r="N97" i="18"/>
  <c r="E120" i="18"/>
  <c r="F28" i="20"/>
  <c r="D178" i="13"/>
  <c r="E105" i="17"/>
  <c r="C45" i="18"/>
  <c r="E37" i="16"/>
  <c r="E96" i="6"/>
  <c r="D66" i="13"/>
  <c r="C100" i="17"/>
  <c r="F173" i="17"/>
  <c r="F145" i="13"/>
  <c r="H74" i="18"/>
  <c r="F88" i="20"/>
  <c r="D134" i="18"/>
  <c r="N84" i="18"/>
  <c r="N132" i="6"/>
  <c r="F160" i="17"/>
  <c r="H69" i="6"/>
  <c r="D47" i="16"/>
  <c r="F126" i="17"/>
  <c r="F209" i="17"/>
  <c r="E155" i="16"/>
  <c r="D13" i="13"/>
  <c r="I141" i="17"/>
  <c r="E95" i="16"/>
  <c r="N99" i="18"/>
  <c r="R114" i="6"/>
  <c r="E207" i="13"/>
  <c r="H181" i="18"/>
  <c r="F97" i="17"/>
  <c r="F166" i="20"/>
  <c r="I166" i="17"/>
  <c r="E40" i="13"/>
  <c r="E202" i="13"/>
  <c r="C41" i="17"/>
  <c r="F23" i="17"/>
  <c r="I161" i="17"/>
  <c r="C184" i="17"/>
  <c r="C19" i="18"/>
  <c r="E191" i="17"/>
  <c r="K15" i="6"/>
  <c r="C126" i="18"/>
  <c r="E105" i="18"/>
  <c r="D43" i="20"/>
  <c r="D22" i="16"/>
  <c r="E95" i="20"/>
  <c r="Y153" i="6"/>
  <c r="O152" i="6"/>
  <c r="H105" i="18"/>
  <c r="E129" i="16"/>
  <c r="C133" i="20"/>
  <c r="C206" i="13"/>
  <c r="V186" i="6"/>
  <c r="E169" i="13"/>
  <c r="F71" i="17"/>
  <c r="F95" i="17"/>
  <c r="I28" i="17"/>
  <c r="Y109" i="6"/>
  <c r="E95" i="13"/>
  <c r="H86" i="18"/>
  <c r="Y223" i="6"/>
  <c r="D193" i="18"/>
  <c r="D70" i="18"/>
  <c r="D130" i="20"/>
  <c r="F78" i="6"/>
  <c r="E90" i="16"/>
  <c r="I188" i="17"/>
  <c r="F172" i="13"/>
  <c r="D150" i="16"/>
  <c r="D170" i="18"/>
  <c r="O137" i="6"/>
  <c r="F19" i="13"/>
  <c r="C76" i="18"/>
  <c r="E89" i="20"/>
  <c r="F198" i="20"/>
  <c r="E100" i="13"/>
  <c r="F188" i="17"/>
  <c r="E73" i="13"/>
  <c r="D21" i="16"/>
  <c r="C183" i="13"/>
  <c r="D53" i="17"/>
  <c r="D145" i="20"/>
  <c r="I199" i="17"/>
  <c r="N191" i="18"/>
  <c r="E64" i="20"/>
  <c r="E98" i="16"/>
  <c r="C142" i="18"/>
  <c r="D136" i="13"/>
  <c r="D176" i="17"/>
  <c r="D116" i="13"/>
  <c r="C102" i="17"/>
  <c r="F108" i="17"/>
  <c r="F53" i="20"/>
  <c r="H183" i="18"/>
  <c r="S159" i="6"/>
  <c r="O83" i="6"/>
  <c r="D106" i="18"/>
  <c r="O7" i="6"/>
  <c r="C78" i="20"/>
  <c r="E87" i="6"/>
  <c r="E172" i="17"/>
  <c r="V132" i="6"/>
  <c r="C20" i="13"/>
  <c r="D177" i="18"/>
  <c r="Q105" i="6"/>
  <c r="F132" i="20"/>
  <c r="E12" i="13"/>
  <c r="C99" i="20"/>
  <c r="I123" i="17"/>
  <c r="D190" i="17"/>
  <c r="F122" i="13"/>
  <c r="C209" i="13"/>
  <c r="C157" i="18"/>
  <c r="U159" i="6"/>
  <c r="O72" i="6"/>
  <c r="D63" i="13"/>
  <c r="C66" i="16"/>
  <c r="E132" i="17"/>
  <c r="H91" i="18"/>
  <c r="D24" i="17"/>
  <c r="D15" i="18"/>
  <c r="D104" i="17"/>
  <c r="C139" i="20"/>
  <c r="C136" i="16"/>
  <c r="D172" i="17"/>
  <c r="D154" i="20"/>
  <c r="H159" i="18"/>
  <c r="N93" i="18"/>
  <c r="D123" i="20"/>
  <c r="E170" i="16"/>
  <c r="D131" i="18"/>
  <c r="C208" i="13"/>
  <c r="I45" i="17"/>
  <c r="C131" i="20"/>
  <c r="C98" i="20"/>
  <c r="F67" i="20"/>
  <c r="D96" i="6"/>
  <c r="C205" i="20"/>
  <c r="F152" i="17"/>
  <c r="B186" i="6"/>
  <c r="H175" i="18"/>
  <c r="D70" i="20"/>
  <c r="C139" i="18"/>
  <c r="C194" i="20"/>
  <c r="E76" i="18"/>
  <c r="N181" i="18"/>
  <c r="E194" i="20"/>
  <c r="D118" i="17"/>
  <c r="E132" i="20"/>
  <c r="C164" i="13"/>
  <c r="C165" i="17"/>
  <c r="H155" i="18"/>
  <c r="T105" i="6"/>
  <c r="D19" i="17"/>
  <c r="N95" i="18"/>
  <c r="C101" i="13"/>
  <c r="N150" i="18"/>
  <c r="N105" i="6"/>
  <c r="D64" i="17"/>
  <c r="E174" i="20"/>
  <c r="D117" i="13"/>
  <c r="C222" i="6"/>
  <c r="F118" i="20"/>
  <c r="E83" i="13"/>
  <c r="D180" i="13"/>
  <c r="D37" i="18"/>
  <c r="E62" i="17"/>
  <c r="C207" i="17"/>
  <c r="C114" i="17"/>
  <c r="I190" i="17"/>
  <c r="C165" i="18"/>
  <c r="E132" i="18"/>
  <c r="C167" i="20"/>
  <c r="E16" i="16"/>
  <c r="C154" i="17"/>
  <c r="E49" i="17"/>
  <c r="E13" i="18"/>
  <c r="C195" i="18"/>
  <c r="E160" i="18"/>
  <c r="F165" i="20"/>
  <c r="E33" i="20"/>
  <c r="E211" i="20"/>
  <c r="E61" i="18"/>
  <c r="F57" i="17"/>
  <c r="F20" i="20"/>
  <c r="N175" i="18"/>
  <c r="H93" i="18"/>
  <c r="G141" i="6"/>
  <c r="N57" i="18"/>
  <c r="E197" i="17"/>
  <c r="Y10" i="6"/>
  <c r="J213" i="6"/>
  <c r="D182" i="20"/>
  <c r="N192" i="18"/>
  <c r="C156" i="13"/>
  <c r="C38" i="13"/>
  <c r="E99" i="17"/>
  <c r="E75" i="20"/>
  <c r="D25" i="16"/>
  <c r="D146" i="16"/>
  <c r="E88" i="13"/>
  <c r="E112" i="17"/>
  <c r="E204" i="18"/>
  <c r="O200" i="6"/>
  <c r="K105" i="6"/>
  <c r="E25" i="16"/>
  <c r="F107" i="20"/>
  <c r="E129" i="20"/>
  <c r="C34" i="18"/>
  <c r="C17" i="18"/>
  <c r="H185" i="18"/>
  <c r="C87" i="17"/>
  <c r="F124" i="17"/>
  <c r="D57" i="20"/>
  <c r="Y164" i="6"/>
  <c r="N109" i="18"/>
  <c r="E157" i="17"/>
  <c r="I83" i="17"/>
  <c r="C107" i="13"/>
  <c r="U168" i="6"/>
  <c r="H101" i="18"/>
  <c r="D22" i="17"/>
  <c r="F208" i="17"/>
  <c r="C161" i="16"/>
  <c r="C10" i="13"/>
  <c r="L114" i="6"/>
  <c r="O199" i="6"/>
  <c r="I240" i="6"/>
  <c r="V24" i="6"/>
  <c r="C50" i="13"/>
  <c r="E145" i="20"/>
  <c r="E106" i="16"/>
  <c r="D98" i="16"/>
  <c r="T231" i="6"/>
  <c r="E168" i="18"/>
  <c r="C54" i="13"/>
  <c r="X132" i="6"/>
  <c r="E22" i="17"/>
  <c r="E19" i="18"/>
  <c r="E164" i="17"/>
  <c r="E188" i="20"/>
  <c r="F83" i="20"/>
  <c r="E20" i="18"/>
  <c r="E208" i="16"/>
  <c r="C101" i="18"/>
  <c r="D179" i="13"/>
  <c r="D200" i="13"/>
  <c r="D112" i="13"/>
  <c r="F192" i="13"/>
  <c r="E108" i="17"/>
  <c r="C11" i="17"/>
  <c r="C130" i="16"/>
  <c r="H88" i="18"/>
  <c r="C138" i="20"/>
  <c r="D32" i="18"/>
  <c r="F186" i="13"/>
  <c r="H105" i="6"/>
  <c r="E81" i="20"/>
  <c r="F121" i="13"/>
  <c r="C210" i="16"/>
  <c r="C94" i="13"/>
  <c r="S51" i="6"/>
  <c r="S87" i="6"/>
  <c r="H159" i="6"/>
  <c r="E131" i="17"/>
  <c r="F103" i="17"/>
  <c r="D45" i="16"/>
  <c r="C42" i="13"/>
  <c r="D33" i="13"/>
  <c r="C116" i="13"/>
  <c r="F150" i="6"/>
  <c r="C150" i="6"/>
  <c r="C41" i="18"/>
  <c r="D170" i="13"/>
  <c r="U204" i="6"/>
  <c r="C168" i="20"/>
  <c r="F69" i="17"/>
  <c r="D79" i="18"/>
  <c r="C19" i="17"/>
  <c r="C231" i="6"/>
  <c r="D79" i="17"/>
  <c r="D55" i="18"/>
  <c r="D180" i="18"/>
  <c r="C55" i="13"/>
  <c r="C166" i="13"/>
  <c r="D174" i="13"/>
  <c r="C56" i="13"/>
  <c r="I87" i="17"/>
  <c r="E43" i="17"/>
  <c r="D149" i="17"/>
  <c r="Q6" i="6"/>
  <c r="D14" i="18"/>
  <c r="E96" i="18"/>
  <c r="F59" i="20"/>
  <c r="H190" i="18"/>
  <c r="I79" i="17"/>
  <c r="C210" i="17"/>
  <c r="E114" i="16"/>
  <c r="N88" i="18"/>
  <c r="D92" i="16"/>
  <c r="E87" i="17"/>
  <c r="F55" i="20"/>
  <c r="D201" i="16"/>
  <c r="N139" i="18"/>
  <c r="F187" i="13"/>
  <c r="C159" i="17"/>
  <c r="I96" i="17"/>
  <c r="E192" i="13"/>
  <c r="O121" i="6"/>
  <c r="D68" i="20"/>
  <c r="C40" i="16"/>
  <c r="H45" i="18"/>
  <c r="C52" i="13"/>
  <c r="E13" i="13"/>
  <c r="E94" i="16"/>
  <c r="D76" i="13"/>
  <c r="D191" i="13"/>
  <c r="E57" i="17"/>
  <c r="C127" i="16"/>
  <c r="Y8" i="6"/>
  <c r="F87" i="17"/>
  <c r="O79" i="6"/>
  <c r="C99" i="13"/>
  <c r="E195" i="17"/>
  <c r="I231" i="6"/>
  <c r="D169" i="16"/>
  <c r="C151" i="20"/>
  <c r="C83" i="16"/>
  <c r="H113" i="18"/>
  <c r="D66" i="18"/>
  <c r="I149" i="17"/>
  <c r="O180" i="6"/>
  <c r="K168" i="6"/>
  <c r="C164" i="16"/>
  <c r="E94" i="13"/>
  <c r="F26" i="13"/>
  <c r="Y88" i="6"/>
  <c r="C86" i="16"/>
  <c r="H137" i="18"/>
  <c r="D75" i="13"/>
  <c r="D89" i="16"/>
  <c r="O151" i="6"/>
  <c r="E141" i="6"/>
  <c r="I204" i="6"/>
  <c r="O182" i="6"/>
  <c r="D172" i="20"/>
  <c r="L87" i="6"/>
  <c r="E97" i="13"/>
  <c r="T87" i="6"/>
  <c r="E76" i="17"/>
  <c r="N240" i="6"/>
  <c r="C191" i="16"/>
  <c r="C172" i="18"/>
  <c r="I165" i="17"/>
  <c r="K114" i="6"/>
  <c r="N18" i="18"/>
  <c r="O218" i="6"/>
  <c r="Y211" i="6"/>
  <c r="D96" i="16"/>
  <c r="E82" i="16"/>
  <c r="F87" i="20"/>
  <c r="F194" i="17"/>
  <c r="D22" i="13"/>
  <c r="C62" i="13"/>
  <c r="E117" i="13"/>
  <c r="C154" i="16"/>
  <c r="C32" i="13"/>
  <c r="E137" i="17"/>
  <c r="D196" i="13"/>
  <c r="C121" i="16"/>
  <c r="D91" i="13"/>
  <c r="H170" i="18"/>
  <c r="I206" i="17"/>
  <c r="C121" i="20"/>
  <c r="C72" i="20"/>
  <c r="F120" i="13"/>
  <c r="E111" i="17"/>
  <c r="I25" i="17"/>
  <c r="D136" i="16"/>
  <c r="C147" i="20"/>
  <c r="H56" i="18"/>
  <c r="F135" i="13"/>
  <c r="E164" i="13"/>
  <c r="E92" i="13"/>
  <c r="N34" i="18"/>
  <c r="E161" i="16"/>
  <c r="D113" i="16"/>
  <c r="E122" i="17"/>
  <c r="N197" i="18"/>
  <c r="C205" i="18"/>
  <c r="F200" i="17"/>
  <c r="C174" i="16"/>
  <c r="C154" i="13"/>
  <c r="F142" i="13"/>
  <c r="F182" i="20"/>
  <c r="C185" i="18"/>
  <c r="C117" i="20"/>
  <c r="D87" i="17"/>
  <c r="F82" i="17"/>
  <c r="I43" i="17"/>
  <c r="D194" i="18"/>
  <c r="E84" i="18"/>
  <c r="E15" i="13"/>
  <c r="Y71" i="6"/>
  <c r="O188" i="6"/>
  <c r="N196" i="18"/>
  <c r="F126" i="13"/>
  <c r="F25" i="17"/>
  <c r="P222" i="6"/>
  <c r="D156" i="16"/>
  <c r="C99" i="18"/>
  <c r="D166" i="16"/>
  <c r="C197" i="20"/>
  <c r="D31" i="13"/>
  <c r="F17" i="20"/>
  <c r="E128" i="13"/>
  <c r="E188" i="13"/>
  <c r="M195" i="6"/>
  <c r="I210" i="17"/>
  <c r="D116" i="16"/>
  <c r="C53" i="20"/>
  <c r="E160" i="13"/>
  <c r="E165" i="18"/>
  <c r="C60" i="20"/>
  <c r="D61" i="18"/>
  <c r="M33" i="6"/>
  <c r="C125" i="13"/>
  <c r="C22" i="18"/>
  <c r="D84" i="20"/>
  <c r="E25" i="13"/>
  <c r="T177" i="6"/>
  <c r="C173" i="17"/>
  <c r="J222" i="6"/>
  <c r="C200" i="18"/>
  <c r="C108" i="16"/>
  <c r="C74" i="13"/>
  <c r="F40" i="20"/>
  <c r="C184" i="20"/>
  <c r="O37" i="6"/>
  <c r="D100" i="18"/>
  <c r="C140" i="20"/>
  <c r="D125" i="18"/>
  <c r="N205" i="18"/>
  <c r="H222" i="6"/>
  <c r="F97" i="20"/>
  <c r="F112" i="17"/>
  <c r="H189" i="18"/>
  <c r="E53" i="13"/>
  <c r="O224" i="6"/>
  <c r="F98" i="17"/>
  <c r="H40" i="18"/>
  <c r="D142" i="16"/>
  <c r="C88" i="18"/>
  <c r="E133" i="16"/>
  <c r="C70" i="17"/>
  <c r="N200" i="18"/>
  <c r="H23" i="18"/>
  <c r="E66" i="17"/>
  <c r="C73" i="20"/>
  <c r="D122" i="18"/>
  <c r="F199" i="13"/>
  <c r="C168" i="6"/>
  <c r="O184" i="6"/>
  <c r="P132" i="6"/>
  <c r="T15" i="6"/>
  <c r="E180" i="18"/>
  <c r="I175" i="17"/>
  <c r="E83" i="18"/>
  <c r="E206" i="17"/>
  <c r="G168" i="6"/>
  <c r="O157" i="6"/>
  <c r="D168" i="6"/>
  <c r="N55" i="18"/>
  <c r="D187" i="16"/>
  <c r="F79" i="20"/>
  <c r="E74" i="16"/>
  <c r="E203" i="18"/>
  <c r="X105" i="6"/>
  <c r="D49" i="13"/>
  <c r="E116" i="13"/>
  <c r="E172" i="16"/>
  <c r="G96" i="6"/>
  <c r="C107" i="18"/>
  <c r="Y11" i="6"/>
  <c r="E198" i="20"/>
  <c r="F168" i="20"/>
  <c r="H121" i="18"/>
  <c r="D27" i="13"/>
  <c r="F152" i="13"/>
  <c r="H96" i="18"/>
  <c r="D101" i="18"/>
  <c r="D72" i="20"/>
  <c r="F25" i="13"/>
  <c r="E63" i="16"/>
  <c r="C87" i="18"/>
  <c r="F193" i="17"/>
  <c r="C183" i="18"/>
  <c r="F21" i="17"/>
  <c r="F25" i="20"/>
  <c r="E69" i="18"/>
  <c r="H24" i="6"/>
  <c r="D78" i="6"/>
  <c r="W132" i="6"/>
  <c r="E83" i="17"/>
  <c r="C150" i="18"/>
  <c r="C12" i="18"/>
  <c r="F164" i="20"/>
  <c r="Y118" i="6"/>
  <c r="H164" i="18"/>
  <c r="C59" i="16"/>
  <c r="Y217" i="6"/>
  <c r="N160" i="18"/>
  <c r="E42" i="18"/>
  <c r="N130" i="18"/>
  <c r="D42" i="20"/>
  <c r="N126" i="18"/>
  <c r="F144" i="13"/>
  <c r="E170" i="13"/>
  <c r="K150" i="6"/>
  <c r="F69" i="6"/>
  <c r="C126" i="16"/>
  <c r="C102" i="18"/>
  <c r="D177" i="6"/>
  <c r="D61" i="13"/>
  <c r="W204" i="6"/>
  <c r="H128" i="18"/>
  <c r="D178" i="16"/>
  <c r="O64" i="6"/>
  <c r="F114" i="17"/>
  <c r="C175" i="18"/>
  <c r="E144" i="20"/>
  <c r="D82" i="18"/>
  <c r="N87" i="18"/>
  <c r="C151" i="13"/>
  <c r="N70" i="18"/>
  <c r="N204" i="6"/>
  <c r="F156" i="17"/>
  <c r="E190" i="13"/>
  <c r="I129" i="17"/>
  <c r="G177" i="6"/>
  <c r="C109" i="17"/>
  <c r="E91" i="20"/>
  <c r="F89" i="13"/>
  <c r="Y29" i="6"/>
  <c r="D136" i="18"/>
  <c r="C71" i="17"/>
  <c r="D28" i="18"/>
  <c r="C44" i="17"/>
  <c r="E73" i="20"/>
  <c r="H182" i="18"/>
  <c r="D116" i="20"/>
  <c r="D98" i="18"/>
  <c r="E55" i="20"/>
  <c r="E178" i="16"/>
  <c r="E153" i="20"/>
  <c r="E31" i="20"/>
  <c r="D70" i="13"/>
  <c r="C78" i="16"/>
  <c r="D195" i="6"/>
  <c r="F86" i="13"/>
  <c r="C57" i="17"/>
  <c r="E132" i="16"/>
  <c r="N53" i="18"/>
  <c r="N102" i="18"/>
  <c r="L141" i="6"/>
  <c r="C158" i="17"/>
  <c r="D15" i="20"/>
  <c r="N199" i="18"/>
  <c r="C187" i="20"/>
  <c r="E177" i="13"/>
  <c r="D191" i="16"/>
  <c r="I6" i="6"/>
  <c r="L60" i="6"/>
  <c r="F43" i="13"/>
  <c r="D168" i="20"/>
  <c r="P87" i="6"/>
  <c r="C81" i="20"/>
  <c r="P15" i="6"/>
  <c r="D115" i="20"/>
  <c r="D109" i="16"/>
  <c r="C32" i="20"/>
  <c r="E142" i="17"/>
  <c r="E131" i="16"/>
  <c r="E110" i="13"/>
  <c r="C207" i="13"/>
  <c r="N75" i="18"/>
  <c r="U213" i="6"/>
  <c r="N67" i="18"/>
  <c r="O198" i="6"/>
  <c r="C128" i="13"/>
  <c r="C97" i="13"/>
  <c r="P51" i="6"/>
  <c r="E178" i="17"/>
  <c r="D41" i="20"/>
  <c r="E182" i="17"/>
  <c r="E38" i="18"/>
  <c r="D213" i="6"/>
  <c r="I177" i="6"/>
  <c r="D240" i="6"/>
  <c r="O10" i="6"/>
  <c r="F46" i="17"/>
  <c r="I110" i="17"/>
  <c r="K195" i="6"/>
  <c r="D13" i="17"/>
  <c r="E26" i="20"/>
  <c r="D183" i="18"/>
  <c r="I195" i="6"/>
  <c r="F168" i="6"/>
  <c r="E75" i="16"/>
  <c r="I195" i="17"/>
  <c r="H125" i="18"/>
  <c r="C203" i="18"/>
  <c r="I187" i="17"/>
  <c r="C16" i="17"/>
  <c r="D89" i="20"/>
  <c r="D48" i="20"/>
  <c r="E201" i="18"/>
  <c r="E40" i="16"/>
  <c r="E87" i="16"/>
  <c r="E50" i="18"/>
  <c r="I61" i="17"/>
  <c r="O133" i="6"/>
  <c r="N41" i="18"/>
  <c r="E81" i="13"/>
  <c r="M168" i="6"/>
  <c r="D62" i="13"/>
  <c r="E99" i="18"/>
  <c r="E67" i="20"/>
  <c r="X24" i="6"/>
  <c r="D38" i="16"/>
  <c r="F51" i="6"/>
  <c r="E44" i="16"/>
  <c r="U123" i="6"/>
  <c r="Y40" i="6"/>
  <c r="C21" i="13"/>
  <c r="C141" i="6"/>
  <c r="C188" i="13"/>
  <c r="D114" i="13"/>
  <c r="I205" i="17"/>
  <c r="E168" i="17"/>
  <c r="F48" i="13"/>
  <c r="D131" i="13"/>
  <c r="C75" i="20"/>
  <c r="D12" i="18"/>
  <c r="H141" i="18"/>
  <c r="U114" i="6"/>
  <c r="C59" i="18"/>
  <c r="D44" i="16"/>
  <c r="F190" i="20"/>
  <c r="B195" i="6"/>
  <c r="D170" i="16"/>
  <c r="O143" i="6"/>
  <c r="I57" i="17"/>
  <c r="C88" i="13"/>
  <c r="H168" i="18"/>
  <c r="E57" i="16"/>
  <c r="F132" i="6"/>
  <c r="F193" i="13"/>
  <c r="N106" i="18"/>
  <c r="O179" i="6"/>
  <c r="I71" i="17"/>
  <c r="E202" i="17"/>
  <c r="C51" i="6"/>
  <c r="J141" i="6"/>
  <c r="C47" i="17"/>
  <c r="C28" i="18"/>
  <c r="X60" i="6"/>
  <c r="E189" i="20"/>
  <c r="C158" i="20"/>
  <c r="C14" i="20"/>
  <c r="Y175" i="6"/>
  <c r="D68" i="13"/>
  <c r="F135" i="20"/>
  <c r="C132" i="13"/>
  <c r="E12" i="16"/>
  <c r="D162" i="13"/>
  <c r="C183" i="20"/>
  <c r="E186" i="6"/>
  <c r="F173" i="13"/>
  <c r="X78" i="6"/>
  <c r="F58" i="13"/>
  <c r="E134" i="20"/>
  <c r="E109" i="16"/>
  <c r="E120" i="17"/>
  <c r="E144" i="16"/>
  <c r="I122" i="17"/>
  <c r="C188" i="20"/>
  <c r="F123" i="17"/>
  <c r="C63" i="13"/>
  <c r="X204" i="6"/>
  <c r="E23" i="16"/>
  <c r="F188" i="13"/>
  <c r="L132" i="6"/>
  <c r="N105" i="18"/>
  <c r="C204" i="18"/>
  <c r="D94" i="13"/>
  <c r="R69" i="6"/>
  <c r="E46" i="18"/>
  <c r="E106" i="20"/>
  <c r="D143" i="18"/>
  <c r="C33" i="17"/>
  <c r="F40" i="13"/>
  <c r="F96" i="6"/>
  <c r="X42" i="6"/>
  <c r="F168" i="17"/>
  <c r="Y190" i="6"/>
  <c r="E35" i="16"/>
  <c r="F188" i="20"/>
  <c r="H82" i="18"/>
  <c r="E92" i="18"/>
  <c r="E26" i="16"/>
  <c r="E117" i="20"/>
  <c r="F39" i="20"/>
  <c r="D15" i="16"/>
  <c r="O29" i="6"/>
  <c r="Y209" i="6"/>
  <c r="F206" i="17"/>
  <c r="O139" i="6"/>
  <c r="N68" i="18"/>
  <c r="E55" i="13"/>
  <c r="I114" i="17"/>
  <c r="E59" i="16"/>
  <c r="E17" i="18"/>
  <c r="I141" i="6"/>
  <c r="E190" i="16"/>
  <c r="E192" i="18"/>
  <c r="S231" i="6"/>
  <c r="F41" i="13"/>
  <c r="N195" i="6"/>
  <c r="S60" i="6"/>
  <c r="E205" i="13"/>
  <c r="C145" i="17"/>
  <c r="E84" i="13"/>
  <c r="C178" i="18"/>
  <c r="Y17" i="6"/>
  <c r="I185" i="17"/>
  <c r="E231" i="6"/>
  <c r="D163" i="20"/>
  <c r="C176" i="18"/>
  <c r="E81" i="18"/>
  <c r="F159" i="20"/>
  <c r="B240" i="6"/>
  <c r="F128" i="17"/>
  <c r="D36" i="20"/>
  <c r="I34" i="17"/>
  <c r="F64" i="20"/>
  <c r="I33" i="6"/>
  <c r="D145" i="18"/>
  <c r="D128" i="18"/>
  <c r="E72" i="16"/>
  <c r="I162" i="17"/>
  <c r="D34" i="13"/>
  <c r="E110" i="20"/>
  <c r="I112" i="17"/>
  <c r="D202" i="17"/>
  <c r="O52" i="6"/>
  <c r="E89" i="13"/>
  <c r="E155" i="13"/>
  <c r="E182" i="16"/>
  <c r="E36" i="20"/>
  <c r="F72" i="13"/>
  <c r="E195" i="16"/>
  <c r="E63" i="20"/>
  <c r="E34" i="13"/>
  <c r="C182" i="18"/>
  <c r="I36" i="17"/>
  <c r="D158" i="18"/>
  <c r="O110" i="6"/>
  <c r="G51" i="6"/>
  <c r="F43" i="20"/>
  <c r="C48" i="20"/>
  <c r="E209" i="20"/>
  <c r="I189" i="17"/>
  <c r="F24" i="17"/>
  <c r="E26" i="13"/>
  <c r="C57" i="13"/>
  <c r="E134" i="13"/>
  <c r="Y94" i="6"/>
  <c r="D75" i="16"/>
  <c r="F32" i="13"/>
  <c r="N108" i="18"/>
  <c r="N177" i="6"/>
  <c r="B150" i="6"/>
  <c r="C89" i="13"/>
  <c r="F117" i="20"/>
  <c r="D151" i="16"/>
  <c r="I116" i="17"/>
  <c r="I136" i="17"/>
  <c r="O88" i="6"/>
  <c r="C152" i="20"/>
  <c r="D122" i="13"/>
  <c r="D197" i="20"/>
  <c r="H72" i="18"/>
  <c r="J60" i="6"/>
  <c r="E144" i="17"/>
  <c r="F42" i="13"/>
  <c r="E120" i="13"/>
  <c r="F176" i="13"/>
  <c r="N222" i="6"/>
  <c r="D81" i="20"/>
  <c r="C77" i="18"/>
  <c r="F177" i="6"/>
  <c r="I114" i="6"/>
  <c r="C95" i="20"/>
  <c r="N136" i="18"/>
  <c r="C51" i="13"/>
  <c r="C174" i="13"/>
  <c r="F201" i="20"/>
  <c r="E123" i="6"/>
  <c r="C135" i="13"/>
  <c r="I117" i="17"/>
  <c r="C39" i="20"/>
  <c r="D119" i="17"/>
  <c r="D177" i="13"/>
  <c r="I119" i="17"/>
  <c r="N56" i="18"/>
  <c r="Y225" i="6"/>
  <c r="E59" i="18"/>
  <c r="N44" i="18"/>
  <c r="D171" i="13"/>
  <c r="E124" i="13"/>
  <c r="C158" i="13"/>
  <c r="C70" i="16"/>
  <c r="N78" i="18"/>
  <c r="E44" i="20"/>
  <c r="X87" i="6"/>
  <c r="D84" i="18"/>
  <c r="C155" i="16"/>
  <c r="L222" i="6"/>
  <c r="E132" i="13"/>
  <c r="I60" i="6"/>
  <c r="C81" i="18"/>
  <c r="C51" i="18"/>
  <c r="E173" i="20"/>
  <c r="E47" i="13"/>
  <c r="F33" i="17"/>
  <c r="D69" i="18"/>
  <c r="N24" i="18"/>
  <c r="D51" i="13"/>
  <c r="D143" i="17"/>
  <c r="D125" i="13"/>
  <c r="E130" i="17"/>
  <c r="I53" i="17"/>
  <c r="Q60" i="6"/>
  <c r="E206" i="20"/>
  <c r="E63" i="13"/>
  <c r="F14" i="17"/>
  <c r="E189" i="17"/>
  <c r="C192" i="18"/>
  <c r="D102" i="13"/>
  <c r="C186" i="20"/>
  <c r="I155" i="17"/>
  <c r="F157" i="20"/>
  <c r="Y67" i="6"/>
  <c r="S177" i="6"/>
  <c r="N206" i="18"/>
  <c r="D61" i="20"/>
  <c r="O172" i="6"/>
  <c r="D168" i="17"/>
  <c r="D43" i="17"/>
  <c r="C56" i="17"/>
  <c r="E136" i="13"/>
  <c r="N86" i="18"/>
  <c r="N201" i="18"/>
  <c r="M240" i="6"/>
  <c r="I168" i="6"/>
  <c r="E139" i="18"/>
  <c r="E30" i="20"/>
  <c r="D117" i="17"/>
  <c r="N91" i="18"/>
  <c r="D120" i="18"/>
  <c r="E186" i="13"/>
  <c r="C134" i="20"/>
  <c r="C157" i="20"/>
  <c r="Y43" i="6"/>
  <c r="F144" i="20"/>
  <c r="N77" i="18"/>
  <c r="F107" i="17"/>
  <c r="C115" i="16"/>
  <c r="E35" i="20"/>
  <c r="C76" i="17"/>
  <c r="O197" i="6"/>
  <c r="F18" i="17"/>
  <c r="E110" i="16"/>
  <c r="I77" i="17"/>
  <c r="Y117" i="6"/>
  <c r="D42" i="13"/>
  <c r="E97" i="16"/>
  <c r="N135" i="18"/>
  <c r="N146" i="18"/>
  <c r="E108" i="20"/>
  <c r="E133" i="18"/>
  <c r="D205" i="13"/>
  <c r="F135" i="17"/>
  <c r="E167" i="13"/>
  <c r="D110" i="17"/>
  <c r="C106" i="20"/>
  <c r="W231" i="6"/>
  <c r="D171" i="20"/>
  <c r="B168" i="6"/>
  <c r="D83" i="13"/>
  <c r="C50" i="16"/>
  <c r="E143" i="20"/>
  <c r="C22" i="16"/>
  <c r="F151" i="17"/>
  <c r="F191" i="13"/>
  <c r="I153" i="17"/>
  <c r="C189" i="20"/>
  <c r="D53" i="18"/>
  <c r="D82" i="16"/>
  <c r="D134" i="16"/>
  <c r="D49" i="18"/>
  <c r="D118" i="18"/>
  <c r="N172" i="18"/>
  <c r="H44" i="18"/>
  <c r="D32" i="20"/>
  <c r="C106" i="18"/>
  <c r="H32" i="18"/>
  <c r="D193" i="13"/>
  <c r="C203" i="16"/>
  <c r="E114" i="18"/>
  <c r="H16" i="18"/>
  <c r="E22" i="18"/>
  <c r="D13" i="20"/>
  <c r="E137" i="18"/>
  <c r="D99" i="17"/>
  <c r="E97" i="20"/>
  <c r="F130" i="13"/>
  <c r="X96" i="6"/>
  <c r="D131" i="20"/>
  <c r="E35" i="17"/>
  <c r="C187" i="13"/>
  <c r="E128" i="17"/>
  <c r="E209" i="17"/>
  <c r="C123" i="13"/>
  <c r="E108" i="18"/>
  <c r="E146" i="18"/>
  <c r="D55" i="20"/>
  <c r="C183" i="16"/>
  <c r="C75" i="16"/>
  <c r="F30" i="17"/>
  <c r="C83" i="18"/>
  <c r="D205" i="20"/>
  <c r="Y107" i="6"/>
  <c r="D180" i="16"/>
  <c r="E207" i="17"/>
  <c r="D141" i="6"/>
  <c r="C165" i="13"/>
  <c r="D133" i="20"/>
  <c r="D33" i="18"/>
  <c r="C42" i="18"/>
  <c r="I64" i="17"/>
  <c r="F105" i="20"/>
  <c r="I48" i="17"/>
  <c r="V222" i="6"/>
  <c r="D55" i="13"/>
  <c r="Y232" i="6"/>
  <c r="C58" i="13"/>
  <c r="D204" i="6"/>
  <c r="F179" i="20"/>
  <c r="E87" i="13"/>
  <c r="D179" i="20"/>
  <c r="E188" i="16"/>
  <c r="N90" i="18"/>
  <c r="D198" i="20"/>
  <c r="C94" i="20"/>
  <c r="C153" i="16"/>
  <c r="C36" i="17"/>
  <c r="F186" i="17"/>
  <c r="C139" i="17"/>
  <c r="D142" i="20"/>
  <c r="D202" i="18"/>
  <c r="D100" i="13"/>
  <c r="N194" i="18"/>
  <c r="C89" i="17"/>
  <c r="H31" i="18"/>
  <c r="C81" i="17"/>
  <c r="E124" i="16"/>
  <c r="E26" i="18"/>
  <c r="C63" i="20"/>
  <c r="E102" i="18"/>
  <c r="E157" i="16"/>
  <c r="D145" i="17"/>
  <c r="D189" i="18"/>
  <c r="F108" i="13"/>
  <c r="F67" i="13"/>
  <c r="G105" i="6"/>
  <c r="C63" i="16"/>
  <c r="C178" i="17"/>
  <c r="F231" i="6"/>
  <c r="D65" i="13"/>
  <c r="E135" i="18"/>
  <c r="D15" i="6"/>
  <c r="F45" i="13"/>
  <c r="D120" i="13"/>
  <c r="E61" i="17"/>
  <c r="Q159" i="6"/>
  <c r="E60" i="20"/>
  <c r="X114" i="6"/>
  <c r="E50" i="20"/>
  <c r="F38" i="17"/>
  <c r="E119" i="13"/>
  <c r="C195" i="17"/>
  <c r="I204" i="17"/>
  <c r="E101" i="18"/>
  <c r="N202" i="18"/>
  <c r="D47" i="17"/>
  <c r="E34" i="18"/>
  <c r="E204" i="13"/>
  <c r="H81" i="18"/>
  <c r="D182" i="18"/>
  <c r="E18" i="20"/>
  <c r="J231" i="6"/>
  <c r="C54" i="20"/>
  <c r="Y202" i="6"/>
  <c r="V51" i="6"/>
  <c r="C14" i="16"/>
  <c r="F103" i="13"/>
  <c r="N31" i="18"/>
  <c r="N154" i="18"/>
  <c r="C110" i="18"/>
  <c r="D104" i="13"/>
  <c r="E40" i="20"/>
  <c r="E105" i="16"/>
  <c r="E107" i="20"/>
  <c r="F146" i="20"/>
  <c r="O76" i="6"/>
  <c r="N189" i="18"/>
  <c r="D122" i="20"/>
  <c r="N125" i="18"/>
  <c r="C123" i="20"/>
  <c r="E97" i="18"/>
  <c r="D35" i="17"/>
  <c r="D68" i="18"/>
  <c r="D192" i="18"/>
  <c r="B159" i="6"/>
  <c r="C15" i="16"/>
  <c r="D13" i="16"/>
  <c r="C47" i="16"/>
  <c r="Y173" i="6"/>
  <c r="N15" i="6"/>
  <c r="C171" i="18"/>
  <c r="C142" i="17"/>
  <c r="D200" i="18"/>
  <c r="N141" i="6"/>
  <c r="I123" i="6"/>
  <c r="O196" i="6"/>
  <c r="D135" i="17"/>
  <c r="E142" i="20"/>
  <c r="F31" i="17"/>
  <c r="D107" i="20"/>
  <c r="D38" i="17"/>
  <c r="I213" i="6"/>
  <c r="C25" i="13"/>
  <c r="D168" i="18"/>
  <c r="E85" i="17"/>
  <c r="E49" i="18"/>
  <c r="E199" i="13"/>
  <c r="C52" i="20"/>
  <c r="D110" i="16"/>
  <c r="N152" i="18"/>
  <c r="V60" i="6"/>
  <c r="C108" i="20"/>
  <c r="E154" i="16"/>
  <c r="D129" i="18"/>
  <c r="E108" i="16"/>
  <c r="Y171" i="6"/>
  <c r="X168" i="6"/>
  <c r="C113" i="16"/>
  <c r="C90" i="13"/>
  <c r="C148" i="16"/>
  <c r="E67" i="18"/>
  <c r="C78" i="17"/>
  <c r="B69" i="6"/>
  <c r="F102" i="20"/>
  <c r="F206" i="13"/>
  <c r="Q123" i="6"/>
  <c r="E114" i="6"/>
  <c r="N111" i="18"/>
  <c r="C105" i="16"/>
  <c r="N46" i="18"/>
  <c r="C124" i="16"/>
  <c r="C86" i="13"/>
  <c r="N170" i="18"/>
  <c r="D157" i="13"/>
  <c r="E143" i="17"/>
  <c r="C104" i="16"/>
  <c r="E198" i="17"/>
  <c r="D18" i="18"/>
  <c r="F32" i="17"/>
  <c r="P213" i="6"/>
  <c r="C135" i="16"/>
  <c r="F208" i="20"/>
  <c r="E196" i="20"/>
  <c r="F114" i="6"/>
  <c r="F99" i="17"/>
  <c r="C19" i="13"/>
  <c r="J204" i="6"/>
  <c r="V6" i="6"/>
  <c r="M204" i="6"/>
  <c r="E12" i="20"/>
  <c r="D167" i="16"/>
  <c r="N96" i="6"/>
  <c r="C114" i="20"/>
  <c r="E80" i="20"/>
  <c r="C80" i="16"/>
  <c r="E204" i="20"/>
  <c r="D181" i="20"/>
  <c r="E145" i="17"/>
  <c r="D20" i="16"/>
  <c r="F122" i="17"/>
  <c r="E184" i="20"/>
  <c r="C20" i="16"/>
  <c r="C161" i="20"/>
  <c r="F210" i="17"/>
  <c r="H73" i="18"/>
  <c r="G213" i="6"/>
  <c r="D95" i="13"/>
  <c r="D140" i="18"/>
  <c r="E64" i="13"/>
  <c r="E27" i="16"/>
  <c r="F84" i="17"/>
  <c r="D84" i="16"/>
  <c r="C101" i="17"/>
  <c r="G249" i="6"/>
  <c r="E96" i="17"/>
  <c r="O242" i="6"/>
  <c r="D156" i="17"/>
  <c r="O232" i="6"/>
  <c r="D36" i="16"/>
  <c r="I222" i="6"/>
  <c r="D64" i="13"/>
  <c r="F31" i="13"/>
  <c r="E58" i="16"/>
  <c r="Y139" i="6"/>
  <c r="O214" i="6"/>
  <c r="E114" i="13"/>
  <c r="N115" i="18"/>
  <c r="F93" i="17"/>
  <c r="D47" i="20"/>
  <c r="F57" i="13"/>
  <c r="E122" i="18"/>
  <c r="D56" i="18"/>
  <c r="E71" i="17"/>
  <c r="N42" i="18"/>
  <c r="N60" i="18"/>
  <c r="D34" i="16"/>
  <c r="C159" i="20"/>
  <c r="N184" i="18"/>
  <c r="E95" i="17"/>
  <c r="E166" i="20"/>
  <c r="C112" i="20"/>
  <c r="F69" i="20"/>
  <c r="C91" i="18"/>
  <c r="D76" i="20"/>
  <c r="C87" i="13"/>
  <c r="J249" i="6"/>
  <c r="F194" i="20"/>
  <c r="C43" i="18"/>
  <c r="F50" i="17"/>
  <c r="Y74" i="6"/>
  <c r="D65" i="20"/>
  <c r="D53" i="20"/>
  <c r="E210" i="16"/>
  <c r="C103" i="18"/>
  <c r="F115" i="20"/>
  <c r="F115" i="13"/>
  <c r="F161" i="13"/>
  <c r="E138" i="18"/>
  <c r="I56" i="17"/>
  <c r="C197" i="16"/>
  <c r="E14" i="18"/>
  <c r="H96" i="6"/>
  <c r="D109" i="17"/>
  <c r="Y180" i="6"/>
  <c r="H103" i="18"/>
  <c r="E205" i="18"/>
  <c r="F62" i="17"/>
  <c r="D144" i="20"/>
  <c r="F195" i="6"/>
  <c r="O146" i="6"/>
  <c r="F136" i="20"/>
  <c r="J240" i="6"/>
  <c r="E31" i="18"/>
  <c r="O250" i="6"/>
  <c r="L231" i="6"/>
  <c r="D17" i="20"/>
  <c r="F85" i="13"/>
  <c r="E102" i="20"/>
  <c r="E103" i="20"/>
  <c r="T132" i="6"/>
  <c r="E204" i="6"/>
  <c r="I174" i="17"/>
  <c r="E200" i="18"/>
  <c r="F129" i="20"/>
  <c r="M15" i="6"/>
  <c r="O106" i="6"/>
  <c r="V177" i="6"/>
  <c r="R213" i="6"/>
  <c r="V213" i="6"/>
  <c r="U150" i="6"/>
  <c r="D59" i="18"/>
  <c r="B213" i="6"/>
  <c r="O82" i="6"/>
  <c r="M213" i="6"/>
  <c r="E55" i="16"/>
  <c r="Y197" i="6"/>
  <c r="D97" i="16"/>
  <c r="D40" i="18"/>
  <c r="E50" i="16"/>
  <c r="D103" i="16"/>
  <c r="F184" i="17"/>
  <c r="C126" i="13"/>
  <c r="E172" i="13"/>
  <c r="Y199" i="6"/>
  <c r="V240" i="6"/>
  <c r="F113" i="13"/>
  <c r="F59" i="17"/>
  <c r="N180" i="18"/>
  <c r="U132" i="6"/>
  <c r="O53" i="6"/>
  <c r="V204" i="6"/>
  <c r="C73" i="16"/>
  <c r="C141" i="13"/>
  <c r="V159" i="6"/>
  <c r="N177" i="18"/>
  <c r="O202" i="6"/>
  <c r="E98" i="20"/>
  <c r="D160" i="13"/>
  <c r="E84" i="16"/>
  <c r="E116" i="20"/>
  <c r="D93" i="16"/>
  <c r="T195" i="6"/>
  <c r="F74" i="17"/>
  <c r="D114" i="18"/>
  <c r="N188" i="18"/>
  <c r="E95" i="18"/>
  <c r="E11" i="13"/>
  <c r="F75" i="20"/>
  <c r="D45" i="18"/>
  <c r="E150" i="6"/>
  <c r="E99" i="20"/>
  <c r="Y125" i="6"/>
  <c r="D66" i="16"/>
  <c r="F190" i="17"/>
  <c r="H204" i="6"/>
  <c r="E152" i="20"/>
  <c r="E39" i="18"/>
  <c r="E60" i="13"/>
  <c r="C164" i="17"/>
  <c r="D204" i="16"/>
  <c r="H75" i="18"/>
  <c r="F204" i="6"/>
  <c r="I176" i="17"/>
  <c r="D98" i="17"/>
  <c r="C103" i="13"/>
  <c r="Y98" i="6"/>
  <c r="H85" i="18"/>
  <c r="E59" i="13"/>
  <c r="I170" i="17"/>
  <c r="E187" i="16"/>
  <c r="F160" i="20"/>
  <c r="E122" i="16"/>
  <c r="C160" i="13"/>
  <c r="C149" i="20"/>
  <c r="C35" i="16"/>
  <c r="F195" i="17"/>
  <c r="F81" i="13"/>
  <c r="Y200" i="6"/>
  <c r="C99" i="17"/>
  <c r="T222" i="6"/>
  <c r="O209" i="6"/>
  <c r="E91" i="13"/>
  <c r="F192" i="17"/>
  <c r="C109" i="20"/>
  <c r="W123" i="6"/>
  <c r="K87" i="6"/>
  <c r="I186" i="6"/>
  <c r="C249" i="6"/>
  <c r="O227" i="6"/>
  <c r="N249" i="6"/>
  <c r="G258" i="6"/>
  <c r="U258" i="6"/>
  <c r="Q258" i="6"/>
  <c r="V258" i="6"/>
  <c r="D151" i="13"/>
  <c r="F105" i="13"/>
  <c r="F189" i="20"/>
  <c r="C69" i="18"/>
  <c r="D94" i="17"/>
  <c r="F77" i="17"/>
  <c r="D23" i="18"/>
  <c r="C53" i="16"/>
  <c r="D141" i="16"/>
  <c r="C204" i="6"/>
  <c r="C20" i="18"/>
  <c r="Y234" i="6"/>
  <c r="C111" i="18"/>
  <c r="E102" i="16"/>
  <c r="H187" i="18"/>
  <c r="O193" i="6"/>
  <c r="O220" i="6"/>
  <c r="O235" i="6"/>
  <c r="Y259" i="6"/>
  <c r="S258" i="6"/>
  <c r="J258" i="6"/>
  <c r="W258" i="6"/>
  <c r="H213" i="6"/>
  <c r="S150" i="6"/>
  <c r="E88" i="16"/>
  <c r="E115" i="17"/>
  <c r="H231" i="6"/>
  <c r="C205" i="17"/>
  <c r="V150" i="6"/>
  <c r="R204" i="6"/>
  <c r="C75" i="18"/>
  <c r="D17" i="17"/>
  <c r="E124" i="20"/>
  <c r="C34" i="16"/>
  <c r="D80" i="18"/>
  <c r="O241" i="6"/>
  <c r="W60" i="6"/>
  <c r="I249" i="6"/>
  <c r="E47" i="18"/>
  <c r="C161" i="17"/>
  <c r="K33" i="6"/>
  <c r="C206" i="18"/>
  <c r="E141" i="13"/>
  <c r="F202" i="13"/>
  <c r="C152" i="13"/>
  <c r="D39" i="16"/>
  <c r="C16" i="16"/>
  <c r="F53" i="13"/>
  <c r="C148" i="18"/>
  <c r="H70" i="18"/>
  <c r="C166" i="18"/>
  <c r="N79" i="18"/>
  <c r="E52" i="18"/>
  <c r="N185" i="18"/>
  <c r="F59" i="13"/>
  <c r="N80" i="18"/>
  <c r="F100" i="17"/>
  <c r="T204" i="6"/>
  <c r="F189" i="13"/>
  <c r="C44" i="18"/>
  <c r="F28" i="17"/>
  <c r="E33" i="18"/>
  <c r="D176" i="16"/>
  <c r="G186" i="6"/>
  <c r="Y19" i="6"/>
  <c r="F158" i="20"/>
  <c r="F121" i="20"/>
  <c r="E106" i="17"/>
  <c r="C172" i="16"/>
  <c r="D26" i="16"/>
  <c r="H65" i="18"/>
  <c r="E162" i="13"/>
  <c r="I113" i="17"/>
  <c r="E18" i="16"/>
  <c r="V2" i="6"/>
  <c r="N118" i="18"/>
  <c r="D206" i="13"/>
  <c r="W141" i="6"/>
  <c r="D77" i="17"/>
  <c r="D120" i="17"/>
  <c r="O17" i="6"/>
  <c r="D139" i="18"/>
  <c r="D79" i="20"/>
  <c r="C72" i="16"/>
  <c r="D186" i="18"/>
  <c r="E160" i="20"/>
  <c r="W24" i="6"/>
  <c r="G231" i="6"/>
  <c r="C114" i="18"/>
  <c r="C54" i="16"/>
  <c r="E82" i="18"/>
  <c r="C197" i="13"/>
  <c r="F127" i="13"/>
  <c r="D50" i="17"/>
  <c r="E85" i="18"/>
  <c r="P195" i="6"/>
  <c r="E171" i="13"/>
  <c r="F182" i="17"/>
  <c r="W240" i="6"/>
  <c r="B42" i="6"/>
  <c r="D137" i="17"/>
  <c r="I94" i="17"/>
  <c r="E137" i="20"/>
  <c r="F76" i="20"/>
  <c r="D188" i="18"/>
  <c r="F189" i="17"/>
  <c r="C127" i="13"/>
  <c r="F126" i="20"/>
  <c r="F12" i="17"/>
  <c r="G132" i="6"/>
  <c r="S240" i="6"/>
  <c r="C71" i="20"/>
  <c r="C77" i="13"/>
  <c r="F58" i="20"/>
  <c r="O126" i="6"/>
  <c r="C94" i="17"/>
  <c r="D197" i="17"/>
  <c r="E161" i="13"/>
  <c r="D162" i="17"/>
  <c r="C159" i="13"/>
  <c r="C38" i="16"/>
  <c r="C240" i="6"/>
  <c r="T240" i="6"/>
  <c r="C197" i="18"/>
  <c r="E54" i="18"/>
  <c r="P231" i="6"/>
  <c r="D209" i="13"/>
  <c r="E184" i="18"/>
  <c r="D188" i="17"/>
  <c r="D58" i="13"/>
  <c r="Y172" i="6"/>
  <c r="Y250" i="6"/>
  <c r="E249" i="6"/>
  <c r="R249" i="6"/>
  <c r="O229" i="6"/>
  <c r="H258" i="6"/>
  <c r="O251" i="6"/>
  <c r="F258" i="6"/>
  <c r="D117" i="16"/>
  <c r="U222" i="6"/>
  <c r="E31" i="16"/>
  <c r="H131" i="18"/>
  <c r="Y144" i="6"/>
  <c r="Y207" i="6"/>
  <c r="D130" i="17"/>
  <c r="C202" i="13"/>
  <c r="Y226" i="6"/>
  <c r="Y218" i="6"/>
  <c r="E94" i="20"/>
  <c r="F207" i="17"/>
  <c r="E102" i="13"/>
  <c r="E33" i="17"/>
  <c r="C23" i="16"/>
  <c r="C213" i="6"/>
  <c r="E17" i="17"/>
  <c r="E118" i="13"/>
  <c r="E136" i="18"/>
  <c r="C31" i="17"/>
  <c r="I65" i="17"/>
  <c r="E154" i="13"/>
  <c r="C192" i="13"/>
  <c r="D222" i="6"/>
  <c r="C81" i="16"/>
  <c r="O226" i="6"/>
  <c r="B249" i="6"/>
  <c r="M258" i="6"/>
  <c r="O244" i="6"/>
  <c r="Y242" i="6"/>
  <c r="E258" i="6"/>
  <c r="N149" i="18"/>
  <c r="C30" i="16"/>
  <c r="H22" i="18"/>
  <c r="O166" i="6"/>
  <c r="N161" i="18"/>
  <c r="X213" i="6"/>
  <c r="K6" i="6"/>
  <c r="D19" i="20"/>
  <c r="Q141" i="6"/>
  <c r="D80" i="13"/>
  <c r="Y63" i="6"/>
  <c r="Y184" i="6"/>
  <c r="C83" i="13"/>
  <c r="E187" i="13"/>
  <c r="E33" i="13"/>
  <c r="D121" i="20"/>
  <c r="E138" i="17"/>
  <c r="P204" i="6"/>
  <c r="D31" i="20"/>
  <c r="C65" i="20"/>
  <c r="F134" i="20"/>
  <c r="D24" i="16"/>
  <c r="C130" i="20"/>
  <c r="M249" i="6"/>
  <c r="Y251" i="6"/>
  <c r="C102" i="16"/>
  <c r="E127" i="17"/>
  <c r="N71" i="18"/>
  <c r="L249" i="6"/>
  <c r="O211" i="6"/>
  <c r="I186" i="17"/>
  <c r="C166" i="17"/>
  <c r="E80" i="18"/>
  <c r="H12" i="18"/>
  <c r="H152" i="18"/>
  <c r="Y37" i="6"/>
  <c r="E32" i="13"/>
  <c r="D92" i="20"/>
  <c r="H160" i="18"/>
  <c r="F196" i="17"/>
  <c r="C93" i="18"/>
  <c r="O205" i="6"/>
  <c r="F26" i="17"/>
  <c r="C79" i="16"/>
  <c r="Y73" i="6"/>
  <c r="C93" i="13"/>
  <c r="E171" i="17"/>
  <c r="D54" i="17"/>
  <c r="D94" i="16"/>
  <c r="D147" i="13"/>
  <c r="F141" i="13"/>
  <c r="D28" i="13"/>
  <c r="M186" i="6"/>
  <c r="Y241" i="6"/>
  <c r="F93" i="20"/>
  <c r="Y189" i="6"/>
  <c r="F159" i="6"/>
  <c r="E146" i="16"/>
  <c r="E12" i="17"/>
  <c r="D34" i="18"/>
  <c r="C89" i="20"/>
  <c r="O98" i="6"/>
  <c r="E165" i="16"/>
  <c r="C24" i="6"/>
  <c r="F167" i="13"/>
  <c r="E38" i="20"/>
  <c r="C124" i="18"/>
  <c r="C98" i="16"/>
  <c r="D67" i="13"/>
  <c r="C154" i="20"/>
  <c r="C114" i="13"/>
  <c r="O206" i="6"/>
  <c r="K231" i="6"/>
  <c r="E120" i="16"/>
  <c r="D53" i="13"/>
  <c r="E15" i="20"/>
  <c r="B177" i="6"/>
  <c r="N65" i="18"/>
  <c r="F117" i="17"/>
  <c r="U186" i="6"/>
  <c r="N40" i="18"/>
  <c r="D21" i="17"/>
  <c r="F240" i="6"/>
  <c r="O243" i="6"/>
  <c r="E71" i="13"/>
  <c r="C82" i="18"/>
  <c r="Q195" i="6"/>
  <c r="E159" i="13"/>
  <c r="D42" i="16"/>
  <c r="E82" i="17"/>
  <c r="F200" i="13"/>
  <c r="H39" i="18"/>
  <c r="N82" i="18"/>
  <c r="E73" i="17"/>
  <c r="N110" i="18"/>
  <c r="U231" i="6"/>
  <c r="F16" i="17"/>
  <c r="E39" i="16"/>
  <c r="E175" i="17"/>
  <c r="E62" i="13"/>
  <c r="D138" i="13"/>
  <c r="O163" i="6"/>
  <c r="F205" i="13"/>
  <c r="H59" i="18"/>
  <c r="F70" i="20"/>
  <c r="I107" i="17"/>
  <c r="K42" i="6"/>
  <c r="P186" i="6"/>
  <c r="D29" i="17"/>
  <c r="O217" i="6"/>
  <c r="E147" i="13"/>
  <c r="C64" i="17"/>
  <c r="H143" i="18"/>
  <c r="C93" i="16"/>
  <c r="O90" i="6"/>
  <c r="C96" i="17"/>
  <c r="F167" i="20"/>
  <c r="D180" i="20"/>
  <c r="E45" i="18"/>
  <c r="N168" i="18"/>
  <c r="E173" i="16"/>
  <c r="O45" i="6"/>
  <c r="C111" i="16"/>
  <c r="V96" i="6"/>
  <c r="C117" i="18"/>
  <c r="C198" i="18"/>
  <c r="H25" i="18"/>
  <c r="D22" i="18"/>
  <c r="N231" i="6"/>
  <c r="C39" i="18"/>
  <c r="D135" i="13"/>
  <c r="H127" i="18"/>
  <c r="F11" i="17"/>
  <c r="C192" i="17"/>
  <c r="C128" i="16"/>
  <c r="E21" i="17"/>
  <c r="E102" i="17"/>
  <c r="E153" i="16"/>
  <c r="C125" i="18"/>
  <c r="D91" i="17"/>
  <c r="U24" i="6"/>
  <c r="D149" i="13"/>
  <c r="C112" i="18"/>
  <c r="E78" i="16"/>
  <c r="C133" i="16"/>
  <c r="C123" i="18"/>
  <c r="N213" i="6"/>
  <c r="E26" i="17"/>
  <c r="F202" i="20"/>
  <c r="I58" i="17"/>
  <c r="E156" i="16"/>
  <c r="F20" i="13"/>
  <c r="F24" i="6"/>
  <c r="C23" i="18"/>
  <c r="J15" i="6"/>
  <c r="D96" i="17"/>
  <c r="F105" i="6"/>
  <c r="D195" i="20"/>
  <c r="C61" i="17"/>
  <c r="C135" i="18"/>
  <c r="C77" i="20"/>
  <c r="H167" i="18"/>
  <c r="D146" i="20"/>
  <c r="E19" i="20"/>
  <c r="E27" i="13"/>
  <c r="C16" i="18"/>
  <c r="F62" i="13"/>
  <c r="E200" i="16"/>
  <c r="B231" i="6"/>
  <c r="F139" i="13"/>
  <c r="N69" i="18"/>
  <c r="D114" i="6"/>
  <c r="E197" i="13"/>
  <c r="F155" i="13"/>
  <c r="I180" i="17"/>
  <c r="I142" i="17"/>
  <c r="W249" i="6"/>
  <c r="E24" i="18"/>
  <c r="Y229" i="6"/>
  <c r="T258" i="6"/>
  <c r="Y227" i="6"/>
  <c r="F82" i="13"/>
  <c r="E21" i="20"/>
  <c r="M222" i="6"/>
  <c r="E16" i="18"/>
  <c r="I68" i="17"/>
  <c r="L195" i="6"/>
  <c r="D151" i="18"/>
  <c r="W159" i="6"/>
  <c r="K249" i="6"/>
  <c r="D55" i="17"/>
  <c r="F174" i="13"/>
  <c r="T249" i="6"/>
  <c r="K240" i="6"/>
  <c r="V249" i="6"/>
  <c r="C100" i="16"/>
  <c r="D205" i="16"/>
  <c r="C24" i="17"/>
  <c r="D158" i="16"/>
  <c r="O117" i="6"/>
  <c r="D74" i="20"/>
  <c r="C107" i="17"/>
  <c r="N117" i="18"/>
  <c r="C26" i="16"/>
  <c r="D203" i="13"/>
  <c r="J123" i="6"/>
  <c r="W222" i="6"/>
  <c r="H100" i="18"/>
  <c r="F92" i="17"/>
  <c r="D78" i="18"/>
  <c r="P159" i="6"/>
  <c r="E185" i="13"/>
  <c r="D157" i="18"/>
  <c r="D182" i="17"/>
  <c r="D172" i="18"/>
  <c r="D35" i="16"/>
  <c r="Q240" i="6"/>
  <c r="D39" i="17"/>
  <c r="E69" i="17"/>
  <c r="S15" i="6"/>
  <c r="H107" i="18"/>
  <c r="Y193" i="6"/>
  <c r="E49" i="13"/>
  <c r="C173" i="18"/>
  <c r="F147" i="20"/>
  <c r="L69" i="6"/>
  <c r="C182" i="20"/>
  <c r="J186" i="6"/>
  <c r="E47" i="20"/>
  <c r="D132" i="20"/>
  <c r="D60" i="13"/>
  <c r="E135" i="17"/>
  <c r="D43" i="18"/>
  <c r="D85" i="18"/>
  <c r="R51" i="6"/>
  <c r="U240" i="6"/>
  <c r="F208" i="13"/>
  <c r="C181" i="16"/>
  <c r="D149" i="16"/>
  <c r="N193" i="18"/>
  <c r="H64" i="18"/>
  <c r="C59" i="20"/>
  <c r="F149" i="17"/>
  <c r="H133" i="18"/>
  <c r="U195" i="6"/>
  <c r="C24" i="18"/>
  <c r="Y233" i="6"/>
  <c r="C46" i="20"/>
  <c r="C22" i="17"/>
  <c r="C125" i="16"/>
  <c r="C167" i="13"/>
  <c r="F197" i="17"/>
  <c r="H38" i="18"/>
  <c r="F205" i="17"/>
  <c r="C77" i="16"/>
  <c r="Y170" i="6"/>
  <c r="D210" i="17"/>
  <c r="D105" i="20"/>
  <c r="M114" i="6"/>
  <c r="I208" i="17"/>
  <c r="E23" i="18"/>
  <c r="D119" i="18"/>
  <c r="F22" i="13"/>
  <c r="C142" i="13"/>
  <c r="L96" i="6"/>
  <c r="E191" i="20"/>
  <c r="E116" i="18"/>
  <c r="O207" i="6"/>
  <c r="I85" i="17"/>
  <c r="C123" i="17"/>
  <c r="C195" i="6"/>
  <c r="E40" i="18"/>
  <c r="Y127" i="6"/>
  <c r="C176" i="17"/>
  <c r="Q222" i="6"/>
  <c r="F124" i="13"/>
  <c r="C13" i="16"/>
  <c r="C96" i="13"/>
  <c r="D186" i="6"/>
  <c r="E13" i="17"/>
  <c r="F111" i="13"/>
  <c r="I120" i="17"/>
  <c r="C44" i="13"/>
  <c r="F198" i="17"/>
  <c r="H240" i="6"/>
  <c r="G240" i="6"/>
  <c r="P249" i="6"/>
  <c r="Y235" i="6"/>
  <c r="Y243" i="6"/>
  <c r="N258" i="6"/>
  <c r="O259" i="6"/>
  <c r="C258" i="6"/>
  <c r="X258" i="6"/>
  <c r="F132" i="17"/>
  <c r="C165" i="20"/>
  <c r="C60" i="13"/>
  <c r="F86" i="20"/>
  <c r="E72" i="17"/>
  <c r="F56" i="17"/>
  <c r="I66" i="17"/>
  <c r="C134" i="17"/>
  <c r="Y179" i="6"/>
  <c r="C97" i="16"/>
  <c r="E191" i="13"/>
  <c r="C103" i="17"/>
  <c r="F137" i="20"/>
  <c r="C141" i="18"/>
  <c r="D126" i="17"/>
  <c r="C175" i="17"/>
  <c r="C177" i="6"/>
  <c r="D157" i="20"/>
  <c r="D203" i="20"/>
  <c r="F35" i="20"/>
  <c r="I258" i="6"/>
  <c r="P258" i="6"/>
  <c r="C28" i="20"/>
  <c r="C162" i="20"/>
  <c r="D89" i="18"/>
  <c r="E45" i="20"/>
  <c r="E69" i="20"/>
  <c r="F143" i="17"/>
  <c r="C135" i="20"/>
  <c r="O124" i="6"/>
  <c r="E126" i="13"/>
  <c r="Y22" i="6"/>
  <c r="D60" i="6"/>
  <c r="D33" i="20"/>
  <c r="C195" i="20"/>
  <c r="C162" i="16"/>
  <c r="D208" i="13"/>
  <c r="F192" i="20"/>
  <c r="F54" i="17"/>
  <c r="F60" i="17"/>
  <c r="C21" i="16"/>
  <c r="F203" i="13"/>
  <c r="E144" i="18"/>
  <c r="S213" i="6"/>
  <c r="C171" i="20"/>
  <c r="N168" i="6"/>
  <c r="E151" i="17"/>
  <c r="R258" i="6"/>
  <c r="Y252" i="6"/>
  <c r="E17" i="20"/>
  <c r="O233" i="6"/>
  <c r="Y220" i="6"/>
  <c r="E181" i="18"/>
  <c r="F249" i="6"/>
  <c r="H57" i="18"/>
  <c r="X231" i="6"/>
  <c r="E173" i="17"/>
  <c r="N182" i="18"/>
  <c r="C195" i="13"/>
  <c r="F45" i="17"/>
  <c r="S204" i="6"/>
  <c r="D107" i="18"/>
  <c r="Y208" i="6"/>
  <c r="E28" i="18"/>
  <c r="E131" i="13"/>
  <c r="Q213" i="6"/>
  <c r="C123" i="16"/>
  <c r="F203" i="20"/>
  <c r="C150" i="16"/>
  <c r="C69" i="20"/>
  <c r="S222" i="6"/>
  <c r="D100" i="20"/>
  <c r="U15" i="6"/>
  <c r="O144" i="6"/>
  <c r="D54" i="20"/>
  <c r="E240" i="6"/>
  <c r="X240" i="6"/>
  <c r="N144" i="18"/>
  <c r="N38" i="18"/>
  <c r="F72" i="20"/>
  <c r="C35" i="18"/>
  <c r="D25" i="13"/>
  <c r="I154" i="17"/>
  <c r="H249" i="6"/>
  <c r="C37" i="16"/>
  <c r="C31" i="13"/>
  <c r="F112" i="13"/>
  <c r="E112" i="18"/>
  <c r="F100" i="13"/>
  <c r="C144" i="20"/>
  <c r="D190" i="16"/>
  <c r="D179" i="16"/>
  <c r="O135" i="6"/>
  <c r="C144" i="18"/>
  <c r="D162" i="20"/>
  <c r="C137" i="16"/>
  <c r="C84" i="16"/>
  <c r="G204" i="6"/>
  <c r="P60" i="6"/>
  <c r="C142" i="16"/>
  <c r="F115" i="17"/>
  <c r="E155" i="18"/>
  <c r="Y191" i="6"/>
  <c r="H197" i="18"/>
  <c r="E144" i="13"/>
  <c r="O234" i="6"/>
  <c r="H114" i="6"/>
  <c r="C24" i="20"/>
  <c r="E43" i="18"/>
  <c r="Y26" i="6"/>
  <c r="K213" i="6"/>
  <c r="Y224" i="6"/>
  <c r="N47" i="18"/>
  <c r="Y62" i="6"/>
  <c r="F68" i="17"/>
  <c r="E123" i="16"/>
  <c r="E140" i="18"/>
  <c r="C96" i="6"/>
  <c r="H19" i="18"/>
  <c r="E163" i="17"/>
  <c r="D40" i="13"/>
  <c r="F48" i="17"/>
  <c r="H195" i="18"/>
  <c r="P150" i="6"/>
  <c r="D42" i="18"/>
  <c r="H176" i="18"/>
  <c r="C128" i="18"/>
  <c r="I37" i="17"/>
  <c r="Y182" i="6"/>
  <c r="C201" i="20"/>
  <c r="C173" i="16"/>
  <c r="E66" i="20"/>
  <c r="T69" i="6"/>
  <c r="I203" i="17"/>
  <c r="B24" i="6"/>
  <c r="C27" i="16"/>
  <c r="R24" i="6"/>
  <c r="F153" i="13"/>
  <c r="Y188" i="6"/>
  <c r="D190" i="18"/>
  <c r="F222" i="6"/>
  <c r="C169" i="20"/>
  <c r="D20" i="17"/>
  <c r="L240" i="6"/>
  <c r="E207" i="20"/>
  <c r="S249" i="6"/>
  <c r="Q249" i="6"/>
  <c r="X249" i="6"/>
  <c r="K258" i="6"/>
  <c r="L258" i="6"/>
  <c r="Y244" i="6"/>
  <c r="O236" i="6"/>
  <c r="D109" i="13"/>
  <c r="C33" i="13"/>
  <c r="C15" i="13"/>
  <c r="O189" i="6"/>
  <c r="I184" i="17"/>
  <c r="F83" i="13"/>
  <c r="C96" i="18"/>
  <c r="O125" i="6"/>
  <c r="I137" i="17"/>
  <c r="D37" i="20"/>
  <c r="C167" i="18"/>
  <c r="D166" i="13"/>
  <c r="C204" i="16"/>
  <c r="W96" i="6"/>
  <c r="E181" i="20"/>
  <c r="D38" i="13"/>
  <c r="F144" i="17"/>
  <c r="S186" i="6"/>
  <c r="D249" i="6"/>
  <c r="U249" i="6"/>
  <c r="D258" i="6"/>
  <c r="Y236" i="6"/>
  <c r="R240" i="6"/>
  <c r="M231" i="6"/>
  <c r="D35" i="18"/>
  <c r="D198" i="16"/>
  <c r="M60" i="6"/>
  <c r="E176" i="18"/>
  <c r="C156" i="16"/>
  <c r="Y196" i="6"/>
  <c r="E162" i="20"/>
  <c r="F176" i="17"/>
  <c r="E109" i="20"/>
  <c r="C120" i="18"/>
  <c r="Y65" i="6"/>
  <c r="C141" i="16"/>
  <c r="D160" i="16"/>
  <c r="O215" i="6"/>
  <c r="F139" i="20"/>
  <c r="E98" i="17"/>
  <c r="I134" i="17"/>
  <c r="F181" i="20"/>
  <c r="E51" i="16"/>
  <c r="I138" i="17"/>
  <c r="C91" i="13"/>
  <c r="D81" i="13"/>
  <c r="E164" i="20"/>
  <c r="D141" i="13"/>
  <c r="K222" i="6"/>
  <c r="P240" i="6"/>
  <c r="O252" i="6"/>
  <c r="B258" i="6"/>
  <c r="Q267" i="6"/>
  <c r="W267" i="6"/>
  <c r="S267" i="6"/>
  <c r="Y253" i="6"/>
  <c r="E267" i="6"/>
  <c r="X267" i="6"/>
  <c r="D267" i="6"/>
  <c r="U267" i="6"/>
  <c r="M267" i="6"/>
  <c r="T267" i="6"/>
  <c r="C267" i="6"/>
  <c r="Y238" i="6"/>
  <c r="F267" i="6"/>
  <c r="P267" i="6"/>
  <c r="G267" i="6"/>
  <c r="N267" i="6"/>
  <c r="J267" i="6"/>
  <c r="V267" i="6"/>
  <c r="K267" i="6"/>
  <c r="R267" i="6"/>
  <c r="Y245" i="6"/>
  <c r="O268" i="6"/>
  <c r="O238" i="6"/>
  <c r="Y261" i="6"/>
  <c r="O245" i="6"/>
  <c r="O253" i="6"/>
  <c r="O261" i="6"/>
  <c r="O260" i="6"/>
  <c r="L267" i="6"/>
  <c r="Y268" i="6"/>
  <c r="Y260" i="6"/>
  <c r="B267" i="6"/>
  <c r="H267" i="6"/>
  <c r="I267" i="6"/>
  <c r="J176" i="18" l="1"/>
  <c r="J195" i="18"/>
  <c r="J19" i="18"/>
  <c r="J197" i="18"/>
  <c r="J57" i="18"/>
  <c r="J38" i="18"/>
  <c r="J133" i="18"/>
  <c r="J64" i="18"/>
  <c r="J107" i="18"/>
  <c r="J100" i="18"/>
  <c r="J167" i="18"/>
  <c r="J127" i="18"/>
  <c r="J25" i="18"/>
  <c r="J143" i="18"/>
  <c r="J59" i="18"/>
  <c r="J39" i="18"/>
  <c r="J160" i="18"/>
  <c r="J152" i="18"/>
  <c r="J12" i="18"/>
  <c r="J22" i="18"/>
  <c r="J131" i="18"/>
  <c r="J65" i="18"/>
  <c r="J70" i="18"/>
  <c r="J187" i="18"/>
  <c r="J85" i="18"/>
  <c r="J75" i="18"/>
  <c r="J103" i="18"/>
  <c r="J73" i="18"/>
  <c r="J81" i="18"/>
  <c r="J31" i="18"/>
  <c r="J16" i="18"/>
  <c r="J32" i="18"/>
  <c r="J44" i="18"/>
  <c r="J72" i="18"/>
  <c r="J82" i="18"/>
  <c r="J168" i="18"/>
  <c r="J141" i="18"/>
  <c r="J125" i="18"/>
  <c r="J182" i="18"/>
  <c r="J128" i="18"/>
  <c r="J164" i="18"/>
  <c r="J96" i="18"/>
  <c r="J121" i="18"/>
  <c r="J23" i="18"/>
  <c r="J40" i="18"/>
  <c r="J189" i="18"/>
  <c r="J56" i="18"/>
  <c r="J170" i="18"/>
  <c r="J137" i="18"/>
  <c r="J113" i="18"/>
  <c r="J45" i="18"/>
  <c r="J190" i="18"/>
  <c r="J88" i="18"/>
  <c r="J101" i="18"/>
  <c r="J185" i="18"/>
  <c r="J93" i="18"/>
  <c r="J155" i="18"/>
  <c r="J175" i="18"/>
  <c r="J159" i="18"/>
  <c r="J91" i="18"/>
  <c r="J183" i="18"/>
  <c r="J86" i="18"/>
  <c r="J105" i="18"/>
  <c r="J181" i="18"/>
  <c r="J74" i="18"/>
  <c r="J33" i="18"/>
  <c r="J180" i="18"/>
  <c r="J55" i="18"/>
  <c r="J47" i="18"/>
  <c r="J134" i="18"/>
  <c r="J150" i="18"/>
  <c r="J77" i="18"/>
  <c r="J178" i="18"/>
  <c r="J20" i="18"/>
  <c r="J94" i="18"/>
  <c r="J24" i="18"/>
  <c r="J84" i="18"/>
  <c r="J14" i="18"/>
  <c r="J18" i="18"/>
  <c r="J124" i="18"/>
  <c r="J60" i="18"/>
  <c r="J135" i="18"/>
  <c r="J71" i="18"/>
  <c r="J142" i="18"/>
  <c r="J66" i="18"/>
  <c r="J153" i="18"/>
  <c r="J111" i="18"/>
  <c r="J43" i="18"/>
  <c r="J29" i="18"/>
  <c r="J15" i="18"/>
  <c r="J99" i="18"/>
  <c r="J26" i="18"/>
  <c r="J126" i="18"/>
  <c r="J52" i="18"/>
  <c r="J95" i="18"/>
  <c r="J140" i="18"/>
  <c r="J151" i="18"/>
  <c r="J90" i="18"/>
  <c r="J114" i="18"/>
  <c r="J156" i="18"/>
  <c r="J17" i="18"/>
  <c r="J199" i="18"/>
  <c r="J157" i="18"/>
  <c r="J146" i="18"/>
  <c r="J138" i="18"/>
  <c r="J184" i="18"/>
  <c r="J78" i="18"/>
  <c r="J186" i="18"/>
  <c r="J13" i="18"/>
  <c r="J80" i="18"/>
  <c r="J62" i="18"/>
  <c r="J46" i="18"/>
  <c r="J28" i="18"/>
  <c r="J117" i="18"/>
  <c r="J145" i="18"/>
  <c r="J188" i="18"/>
  <c r="J53" i="18"/>
  <c r="J202" i="18"/>
  <c r="J203" i="18"/>
  <c r="J149" i="18"/>
  <c r="J76" i="18"/>
  <c r="J42" i="18"/>
  <c r="J147" i="18"/>
  <c r="J58" i="18"/>
  <c r="J179" i="18"/>
  <c r="J198" i="18"/>
  <c r="J104" i="18"/>
  <c r="J63" i="18"/>
  <c r="J49" i="18"/>
  <c r="J194" i="18"/>
  <c r="J177" i="18"/>
  <c r="J174" i="18"/>
  <c r="J51" i="18"/>
  <c r="J109" i="18"/>
  <c r="J123" i="18"/>
  <c r="J61" i="18"/>
  <c r="J166" i="18"/>
  <c r="J191" i="18"/>
  <c r="J87" i="18"/>
  <c r="J89" i="18"/>
  <c r="J21" i="18"/>
  <c r="J118" i="18"/>
  <c r="J172" i="18"/>
  <c r="J92" i="18"/>
  <c r="J108" i="18"/>
  <c r="J106" i="18"/>
  <c r="J200" i="18"/>
  <c r="J192" i="18"/>
  <c r="J30" i="18"/>
  <c r="J79" i="18"/>
  <c r="J144" i="18"/>
  <c r="J115" i="18"/>
  <c r="J196" i="18"/>
  <c r="J54" i="18"/>
  <c r="J169" i="18"/>
  <c r="J68" i="18"/>
  <c r="J201" i="18"/>
  <c r="J27" i="18"/>
  <c r="J34" i="18"/>
  <c r="J37" i="18"/>
  <c r="J161" i="18"/>
  <c r="J83" i="18"/>
  <c r="J206" i="18"/>
  <c r="J110" i="18"/>
  <c r="J69" i="18"/>
  <c r="J36" i="18"/>
  <c r="J162" i="18"/>
  <c r="J139" i="18"/>
  <c r="J148" i="18"/>
  <c r="J173" i="18"/>
  <c r="J193" i="18"/>
  <c r="J171" i="18"/>
  <c r="J67" i="18"/>
  <c r="J205" i="18"/>
  <c r="J112" i="18"/>
  <c r="J35" i="18"/>
  <c r="J48" i="18"/>
  <c r="J122" i="18"/>
  <c r="J41" i="18"/>
  <c r="J158" i="18"/>
  <c r="J154" i="18"/>
  <c r="J102" i="18"/>
  <c r="J120" i="18"/>
  <c r="J132" i="18"/>
  <c r="J98" i="18"/>
  <c r="J136" i="18"/>
  <c r="J116" i="18"/>
  <c r="J50" i="18"/>
  <c r="J165" i="18"/>
  <c r="J163" i="18"/>
  <c r="J129" i="18"/>
  <c r="J204" i="18"/>
  <c r="J97" i="18"/>
  <c r="J119" i="18"/>
  <c r="J130" i="18"/>
  <c r="A262" i="6"/>
  <c r="A270" i="6"/>
  <c r="A254" i="6"/>
  <c r="A255" i="6" s="1"/>
  <c r="A256" i="6" s="1"/>
  <c r="A285" i="6"/>
  <c r="A277" i="6"/>
  <c r="A278" i="6" s="1"/>
  <c r="E276" i="6"/>
  <c r="V276" i="6"/>
  <c r="B276" i="6"/>
  <c r="O247" i="6"/>
  <c r="Y262" i="6"/>
  <c r="O262" i="6"/>
  <c r="D276" i="6"/>
  <c r="S276" i="6"/>
  <c r="H276" i="6"/>
  <c r="L276" i="6"/>
  <c r="O270" i="6"/>
  <c r="G276" i="6"/>
  <c r="J276" i="6"/>
  <c r="Q276" i="6"/>
  <c r="Y247" i="6"/>
  <c r="I276" i="6"/>
  <c r="O277" i="6"/>
  <c r="Y277" i="6"/>
  <c r="Y269" i="6"/>
  <c r="C276" i="6"/>
  <c r="T276" i="6"/>
  <c r="Y270" i="6"/>
  <c r="M276" i="6"/>
  <c r="W276" i="6"/>
  <c r="U276" i="6"/>
  <c r="O254" i="6"/>
  <c r="F276" i="6"/>
  <c r="Y254" i="6"/>
  <c r="N276" i="6"/>
  <c r="R276" i="6"/>
  <c r="K276" i="6"/>
  <c r="P276" i="6"/>
  <c r="O269" i="6"/>
  <c r="X276" i="6"/>
  <c r="A271" i="6" l="1"/>
  <c r="A279" i="6"/>
  <c r="A294" i="6"/>
  <c r="A286" i="6"/>
  <c r="A287" i="6" s="1"/>
  <c r="A263" i="6"/>
  <c r="A264" i="6" s="1"/>
  <c r="A265" i="6" s="1"/>
  <c r="R285" i="6"/>
  <c r="U285" i="6"/>
  <c r="Y256" i="6"/>
  <c r="G285" i="6"/>
  <c r="F285" i="6"/>
  <c r="Y279" i="6"/>
  <c r="M285" i="6"/>
  <c r="O278" i="6"/>
  <c r="H285" i="6"/>
  <c r="P285" i="6"/>
  <c r="E285" i="6"/>
  <c r="Y278" i="6"/>
  <c r="T285" i="6"/>
  <c r="I285" i="6"/>
  <c r="O263" i="6"/>
  <c r="X285" i="6"/>
  <c r="L285" i="6"/>
  <c r="O286" i="6"/>
  <c r="Y263" i="6"/>
  <c r="W285" i="6"/>
  <c r="S285" i="6"/>
  <c r="D285" i="6"/>
  <c r="O271" i="6"/>
  <c r="J285" i="6"/>
  <c r="O279" i="6"/>
  <c r="B285" i="6"/>
  <c r="Y286" i="6"/>
  <c r="Q285" i="6"/>
  <c r="V285" i="6"/>
  <c r="N285" i="6"/>
  <c r="C285" i="6"/>
  <c r="K285" i="6"/>
  <c r="O256" i="6"/>
  <c r="Y271" i="6"/>
  <c r="A280" i="6" l="1"/>
  <c r="A288" i="6"/>
  <c r="A303" i="6"/>
  <c r="A295" i="6"/>
  <c r="A296" i="6" s="1"/>
  <c r="A272" i="6"/>
  <c r="A273" i="6" s="1"/>
  <c r="A274" i="6" s="1"/>
  <c r="O265" i="6"/>
  <c r="E294" i="6"/>
  <c r="J294" i="6"/>
  <c r="W294" i="6"/>
  <c r="O295" i="6"/>
  <c r="H294" i="6"/>
  <c r="V294" i="6"/>
  <c r="T294" i="6"/>
  <c r="K294" i="6"/>
  <c r="Q294" i="6"/>
  <c r="L294" i="6"/>
  <c r="Y280" i="6"/>
  <c r="F294" i="6"/>
  <c r="C294" i="6"/>
  <c r="R294" i="6"/>
  <c r="S294" i="6"/>
  <c r="Y265" i="6"/>
  <c r="M294" i="6"/>
  <c r="Y287" i="6"/>
  <c r="D294" i="6"/>
  <c r="X294" i="6"/>
  <c r="O288" i="6"/>
  <c r="O272" i="6"/>
  <c r="I294" i="6"/>
  <c r="B294" i="6"/>
  <c r="Y295" i="6"/>
  <c r="Y272" i="6"/>
  <c r="Y288" i="6"/>
  <c r="G294" i="6"/>
  <c r="N294" i="6"/>
  <c r="U294" i="6"/>
  <c r="P294" i="6"/>
  <c r="O280" i="6"/>
  <c r="O287" i="6"/>
  <c r="A297" i="6" l="1"/>
  <c r="A289" i="6"/>
  <c r="A312" i="6"/>
  <c r="A304" i="6"/>
  <c r="A305" i="6" s="1"/>
  <c r="A281" i="6"/>
  <c r="A282" i="6" s="1"/>
  <c r="A283" i="6" s="1"/>
  <c r="O289" i="6"/>
  <c r="W303" i="6"/>
  <c r="Y297" i="6"/>
  <c r="B303" i="6"/>
  <c r="U303" i="6"/>
  <c r="Q303" i="6"/>
  <c r="Y289" i="6"/>
  <c r="Y274" i="6"/>
  <c r="D303" i="6"/>
  <c r="Y281" i="6"/>
  <c r="G303" i="6"/>
  <c r="S303" i="6"/>
  <c r="X303" i="6"/>
  <c r="I303" i="6"/>
  <c r="K303" i="6"/>
  <c r="O274" i="6"/>
  <c r="Y296" i="6"/>
  <c r="V303" i="6"/>
  <c r="Y304" i="6"/>
  <c r="C303" i="6"/>
  <c r="M303" i="6"/>
  <c r="T303" i="6"/>
  <c r="P303" i="6"/>
  <c r="H303" i="6"/>
  <c r="O281" i="6"/>
  <c r="O304" i="6"/>
  <c r="R303" i="6"/>
  <c r="J303" i="6"/>
  <c r="L303" i="6"/>
  <c r="E303" i="6"/>
  <c r="N303" i="6"/>
  <c r="O296" i="6"/>
  <c r="O297" i="6"/>
  <c r="F303" i="6"/>
  <c r="A306" i="6" l="1"/>
  <c r="A290" i="6"/>
  <c r="A291" i="6" s="1"/>
  <c r="A292" i="6" s="1"/>
  <c r="A321" i="6"/>
  <c r="A313" i="6"/>
  <c r="A314" i="6" s="1"/>
  <c r="A298" i="6"/>
  <c r="P312" i="6"/>
  <c r="I312" i="6"/>
  <c r="O290" i="6"/>
  <c r="O313" i="6"/>
  <c r="F312" i="6"/>
  <c r="K312" i="6"/>
  <c r="S312" i="6"/>
  <c r="X312" i="6"/>
  <c r="J312" i="6"/>
  <c r="Y313" i="6"/>
  <c r="Y298" i="6"/>
  <c r="O306" i="6"/>
  <c r="O305" i="6"/>
  <c r="N312" i="6"/>
  <c r="L312" i="6"/>
  <c r="C312" i="6"/>
  <c r="V312" i="6"/>
  <c r="E312" i="6"/>
  <c r="Y306" i="6"/>
  <c r="M312" i="6"/>
  <c r="G312" i="6"/>
  <c r="R312" i="6"/>
  <c r="Y290" i="6"/>
  <c r="O298" i="6"/>
  <c r="W312" i="6"/>
  <c r="Y305" i="6"/>
  <c r="H312" i="6"/>
  <c r="Y283" i="6"/>
  <c r="U312" i="6"/>
  <c r="D312" i="6"/>
  <c r="O283" i="6"/>
  <c r="B312" i="6"/>
  <c r="Q312" i="6"/>
  <c r="T312" i="6"/>
  <c r="A315" i="6" l="1"/>
  <c r="A330" i="6"/>
  <c r="A322" i="6"/>
  <c r="A323" i="6" s="1"/>
  <c r="A299" i="6"/>
  <c r="A300" i="6" s="1"/>
  <c r="A301" i="6" s="1"/>
  <c r="A307" i="6"/>
  <c r="E321" i="6"/>
  <c r="J321" i="6"/>
  <c r="Y299" i="6"/>
  <c r="Y315" i="6"/>
  <c r="F321" i="6"/>
  <c r="K321" i="6"/>
  <c r="O299" i="6"/>
  <c r="O314" i="6"/>
  <c r="T321" i="6"/>
  <c r="O292" i="6"/>
  <c r="Y314" i="6"/>
  <c r="G321" i="6"/>
  <c r="I321" i="6"/>
  <c r="B321" i="6"/>
  <c r="Y307" i="6"/>
  <c r="R321" i="6"/>
  <c r="O322" i="6"/>
  <c r="X321" i="6"/>
  <c r="H321" i="6"/>
  <c r="Y292" i="6"/>
  <c r="V321" i="6"/>
  <c r="N321" i="6"/>
  <c r="L321" i="6"/>
  <c r="M321" i="6"/>
  <c r="Q321" i="6"/>
  <c r="P321" i="6"/>
  <c r="W321" i="6"/>
  <c r="O307" i="6"/>
  <c r="D321" i="6"/>
  <c r="C321" i="6"/>
  <c r="S321" i="6"/>
  <c r="Y322" i="6"/>
  <c r="U321" i="6"/>
  <c r="O315" i="6"/>
  <c r="A324" i="6" l="1"/>
  <c r="A339" i="6"/>
  <c r="A331" i="6"/>
  <c r="A332" i="6" s="1"/>
  <c r="A308" i="6"/>
  <c r="A309" i="6" s="1"/>
  <c r="A310" i="6" s="1"/>
  <c r="A316" i="6"/>
  <c r="K330" i="6"/>
  <c r="X330" i="6"/>
  <c r="O301" i="6"/>
  <c r="O308" i="6"/>
  <c r="P330" i="6"/>
  <c r="Y331" i="6"/>
  <c r="H330" i="6"/>
  <c r="B330" i="6"/>
  <c r="G330" i="6"/>
  <c r="N330" i="6"/>
  <c r="I330" i="6"/>
  <c r="V330" i="6"/>
  <c r="J330" i="6"/>
  <c r="O324" i="6"/>
  <c r="O331" i="6"/>
  <c r="O323" i="6"/>
  <c r="F330" i="6"/>
  <c r="C330" i="6"/>
  <c r="Y316" i="6"/>
  <c r="O316" i="6"/>
  <c r="W330" i="6"/>
  <c r="Y323" i="6"/>
  <c r="S330" i="6"/>
  <c r="L330" i="6"/>
  <c r="T330" i="6"/>
  <c r="Y324" i="6"/>
  <c r="E330" i="6"/>
  <c r="Y301" i="6"/>
  <c r="U330" i="6"/>
  <c r="Q330" i="6"/>
  <c r="Y308" i="6"/>
  <c r="R330" i="6"/>
  <c r="D330" i="6"/>
  <c r="M330" i="6"/>
  <c r="A348" i="6" l="1"/>
  <c r="A340" i="6"/>
  <c r="A341" i="6" s="1"/>
  <c r="A317" i="6"/>
  <c r="A318" i="6" s="1"/>
  <c r="A319" i="6" s="1"/>
  <c r="A333" i="6"/>
  <c r="A325" i="6"/>
  <c r="J339" i="6"/>
  <c r="B339" i="6"/>
  <c r="Q339" i="6"/>
  <c r="Y310" i="6"/>
  <c r="Y325" i="6"/>
  <c r="Y340" i="6"/>
  <c r="O310" i="6"/>
  <c r="G339" i="6"/>
  <c r="W339" i="6"/>
  <c r="O340" i="6"/>
  <c r="K339" i="6"/>
  <c r="U339" i="6"/>
  <c r="M339" i="6"/>
  <c r="V339" i="6"/>
  <c r="F339" i="6"/>
  <c r="P339" i="6"/>
  <c r="Y317" i="6"/>
  <c r="H339" i="6"/>
  <c r="D339" i="6"/>
  <c r="C339" i="6"/>
  <c r="O332" i="6"/>
  <c r="E339" i="6"/>
  <c r="O325" i="6"/>
  <c r="O317" i="6"/>
  <c r="Y332" i="6"/>
  <c r="I339" i="6"/>
  <c r="T339" i="6"/>
  <c r="L339" i="6"/>
  <c r="R339" i="6"/>
  <c r="Y333" i="6"/>
  <c r="S339" i="6"/>
  <c r="N339" i="6"/>
  <c r="O333" i="6"/>
  <c r="X339" i="6"/>
  <c r="A334" i="6" l="1"/>
  <c r="A342" i="6"/>
  <c r="A326" i="6"/>
  <c r="A327" i="6" s="1"/>
  <c r="A328" i="6" s="1"/>
  <c r="A357" i="6"/>
  <c r="A349" i="6"/>
  <c r="A350" i="6" s="1"/>
  <c r="K348" i="6"/>
  <c r="G348" i="6"/>
  <c r="B348" i="6"/>
  <c r="Y349" i="6"/>
  <c r="F348" i="6"/>
  <c r="I348" i="6"/>
  <c r="Q348" i="6"/>
  <c r="Y326" i="6"/>
  <c r="U348" i="6"/>
  <c r="V348" i="6"/>
  <c r="D348" i="6"/>
  <c r="J348" i="6"/>
  <c r="E348" i="6"/>
  <c r="O334" i="6"/>
  <c r="O342" i="6"/>
  <c r="O341" i="6"/>
  <c r="S348" i="6"/>
  <c r="L348" i="6"/>
  <c r="Y319" i="6"/>
  <c r="O319" i="6"/>
  <c r="W348" i="6"/>
  <c r="N348" i="6"/>
  <c r="C348" i="6"/>
  <c r="M348" i="6"/>
  <c r="R348" i="6"/>
  <c r="T348" i="6"/>
  <c r="Y334" i="6"/>
  <c r="O326" i="6"/>
  <c r="P348" i="6"/>
  <c r="X348" i="6"/>
  <c r="Y342" i="6"/>
  <c r="O349" i="6"/>
  <c r="Y341" i="6"/>
  <c r="H348" i="6"/>
  <c r="A343" i="6" l="1"/>
  <c r="A351" i="6"/>
  <c r="A358" i="6"/>
  <c r="A359" i="6" s="1"/>
  <c r="A366" i="6"/>
  <c r="A335" i="6"/>
  <c r="A336" i="6" s="1"/>
  <c r="A337" i="6" s="1"/>
  <c r="Y335" i="6"/>
  <c r="O350" i="6"/>
  <c r="K357" i="6"/>
  <c r="Q357" i="6"/>
  <c r="F357" i="6"/>
  <c r="N357" i="6"/>
  <c r="Y358" i="6"/>
  <c r="D357" i="6"/>
  <c r="C357" i="6"/>
  <c r="O351" i="6"/>
  <c r="Y350" i="6"/>
  <c r="O335" i="6"/>
  <c r="B357" i="6"/>
  <c r="Y328" i="6"/>
  <c r="I357" i="6"/>
  <c r="U357" i="6"/>
  <c r="J357" i="6"/>
  <c r="L357" i="6"/>
  <c r="E357" i="6"/>
  <c r="Y343" i="6"/>
  <c r="Y351" i="6"/>
  <c r="M357" i="6"/>
  <c r="O328" i="6"/>
  <c r="P357" i="6"/>
  <c r="V357" i="6"/>
  <c r="O343" i="6"/>
  <c r="H357" i="6"/>
  <c r="O358" i="6"/>
  <c r="X357" i="6"/>
  <c r="R357" i="6"/>
  <c r="W357" i="6"/>
  <c r="S357" i="6"/>
  <c r="G357" i="6"/>
  <c r="T357" i="6"/>
  <c r="A352" i="6" l="1"/>
  <c r="A375" i="6"/>
  <c r="A367" i="6"/>
  <c r="A368" i="6" s="1"/>
  <c r="A360" i="6"/>
  <c r="A344" i="6"/>
  <c r="A345" i="6" s="1"/>
  <c r="A346" i="6" s="1"/>
  <c r="O360" i="6"/>
  <c r="Q366" i="6"/>
  <c r="Y367" i="6"/>
  <c r="Y352" i="6"/>
  <c r="L366" i="6"/>
  <c r="O359" i="6"/>
  <c r="D366" i="6"/>
  <c r="B366" i="6"/>
  <c r="V366" i="6"/>
  <c r="O367" i="6"/>
  <c r="T366" i="6"/>
  <c r="Y359" i="6"/>
  <c r="E366" i="6"/>
  <c r="N366" i="6"/>
  <c r="X366" i="6"/>
  <c r="O337" i="6"/>
  <c r="Y344" i="6"/>
  <c r="R366" i="6"/>
  <c r="S366" i="6"/>
  <c r="F366" i="6"/>
  <c r="P366" i="6"/>
  <c r="U366" i="6"/>
  <c r="M366" i="6"/>
  <c r="O352" i="6"/>
  <c r="G366" i="6"/>
  <c r="I366" i="6"/>
  <c r="K366" i="6"/>
  <c r="C366" i="6"/>
  <c r="Y360" i="6"/>
  <c r="O344" i="6"/>
  <c r="J366" i="6"/>
  <c r="W366" i="6"/>
  <c r="H366" i="6"/>
  <c r="Y337" i="6"/>
  <c r="A361" i="6" l="1"/>
  <c r="A384" i="6"/>
  <c r="A376" i="6"/>
  <c r="A377" i="6" s="1"/>
  <c r="A369" i="6"/>
  <c r="A353" i="6"/>
  <c r="A354" i="6" s="1"/>
  <c r="A355" i="6" s="1"/>
  <c r="Y361" i="6"/>
  <c r="O361" i="6"/>
  <c r="E375" i="6"/>
  <c r="D375" i="6"/>
  <c r="R375" i="6"/>
  <c r="Y369" i="6"/>
  <c r="Q375" i="6"/>
  <c r="W375" i="6"/>
  <c r="Y368" i="6"/>
  <c r="U375" i="6"/>
  <c r="P375" i="6"/>
  <c r="I375" i="6"/>
  <c r="N375" i="6"/>
  <c r="Y376" i="6"/>
  <c r="H375" i="6"/>
  <c r="C375" i="6"/>
  <c r="Y353" i="6"/>
  <c r="O346" i="6"/>
  <c r="M375" i="6"/>
  <c r="Y346" i="6"/>
  <c r="G375" i="6"/>
  <c r="S375" i="6"/>
  <c r="O368" i="6"/>
  <c r="F375" i="6"/>
  <c r="J375" i="6"/>
  <c r="X375" i="6"/>
  <c r="O376" i="6"/>
  <c r="V375" i="6"/>
  <c r="O369" i="6"/>
  <c r="T375" i="6"/>
  <c r="L375" i="6"/>
  <c r="B375" i="6"/>
  <c r="K375" i="6"/>
  <c r="O353" i="6"/>
  <c r="A370" i="6" l="1"/>
  <c r="A393" i="6"/>
  <c r="A385" i="6"/>
  <c r="A386" i="6" s="1"/>
  <c r="A378" i="6"/>
  <c r="A362" i="6"/>
  <c r="A363" i="6" s="1"/>
  <c r="A364" i="6" s="1"/>
  <c r="H384" i="6"/>
  <c r="C384" i="6"/>
  <c r="Y362" i="6"/>
  <c r="B384" i="6"/>
  <c r="Y385" i="6"/>
  <c r="U384" i="6"/>
  <c r="T384" i="6"/>
  <c r="O377" i="6"/>
  <c r="R384" i="6"/>
  <c r="Y377" i="6"/>
  <c r="Y370" i="6"/>
  <c r="W384" i="6"/>
  <c r="F384" i="6"/>
  <c r="P384" i="6"/>
  <c r="V384" i="6"/>
  <c r="Q384" i="6"/>
  <c r="O362" i="6"/>
  <c r="D384" i="6"/>
  <c r="X384" i="6"/>
  <c r="S384" i="6"/>
  <c r="J384" i="6"/>
  <c r="N384" i="6"/>
  <c r="E384" i="6"/>
  <c r="O355" i="6"/>
  <c r="Y355" i="6"/>
  <c r="K384" i="6"/>
  <c r="I384" i="6"/>
  <c r="M384" i="6"/>
  <c r="O385" i="6"/>
  <c r="O370" i="6"/>
  <c r="L384" i="6"/>
  <c r="Y378" i="6"/>
  <c r="O378" i="6"/>
  <c r="G384" i="6"/>
  <c r="A379" i="6" l="1"/>
  <c r="A402" i="6"/>
  <c r="A394" i="6"/>
  <c r="A395" i="6" s="1"/>
  <c r="A387" i="6"/>
  <c r="A371" i="6"/>
  <c r="A372" i="6" s="1"/>
  <c r="A373" i="6" s="1"/>
  <c r="I393" i="6"/>
  <c r="O386" i="6"/>
  <c r="R393" i="6"/>
  <c r="L393" i="6"/>
  <c r="O387" i="6"/>
  <c r="H393" i="6"/>
  <c r="C393" i="6"/>
  <c r="U393" i="6"/>
  <c r="X393" i="6"/>
  <c r="G393" i="6"/>
  <c r="T393" i="6"/>
  <c r="Y371" i="6"/>
  <c r="N393" i="6"/>
  <c r="P393" i="6"/>
  <c r="V393" i="6"/>
  <c r="M393" i="6"/>
  <c r="Y387" i="6"/>
  <c r="Y386" i="6"/>
  <c r="J393" i="6"/>
  <c r="Q393" i="6"/>
  <c r="F393" i="6"/>
  <c r="E393" i="6"/>
  <c r="O394" i="6"/>
  <c r="O371" i="6"/>
  <c r="W393" i="6"/>
  <c r="B393" i="6"/>
  <c r="Y394" i="6"/>
  <c r="D393" i="6"/>
  <c r="K393" i="6"/>
  <c r="O379" i="6"/>
  <c r="Y364" i="6"/>
  <c r="O364" i="6"/>
  <c r="Y379" i="6"/>
  <c r="S393" i="6"/>
  <c r="A388" i="6" l="1"/>
  <c r="A411" i="6"/>
  <c r="A403" i="6"/>
  <c r="A404" i="6" s="1"/>
  <c r="A396" i="6"/>
  <c r="A380" i="6"/>
  <c r="A381" i="6" s="1"/>
  <c r="A382" i="6" s="1"/>
  <c r="D402" i="6"/>
  <c r="Y380" i="6"/>
  <c r="B402" i="6"/>
  <c r="I402" i="6"/>
  <c r="Y403" i="6"/>
  <c r="O403" i="6"/>
  <c r="V402" i="6"/>
  <c r="F402" i="6"/>
  <c r="C402" i="6"/>
  <c r="T402" i="6"/>
  <c r="X402" i="6"/>
  <c r="Y395" i="6"/>
  <c r="G402" i="6"/>
  <c r="O396" i="6"/>
  <c r="R402" i="6"/>
  <c r="O373" i="6"/>
  <c r="Y373" i="6"/>
  <c r="E402" i="6"/>
  <c r="W402" i="6"/>
  <c r="Y396" i="6"/>
  <c r="P402" i="6"/>
  <c r="S402" i="6"/>
  <c r="M402" i="6"/>
  <c r="J402" i="6"/>
  <c r="O388" i="6"/>
  <c r="O395" i="6"/>
  <c r="N402" i="6"/>
  <c r="K402" i="6"/>
  <c r="U402" i="6"/>
  <c r="Y388" i="6"/>
  <c r="H402" i="6"/>
  <c r="O380" i="6"/>
  <c r="Q402" i="6"/>
  <c r="L402" i="6"/>
  <c r="A397" i="6" l="1"/>
  <c r="A412" i="6"/>
  <c r="A413" i="6" s="1"/>
  <c r="A420" i="6"/>
  <c r="A405" i="6"/>
  <c r="A389" i="6"/>
  <c r="A390" i="6" s="1"/>
  <c r="A391" i="6" s="1"/>
  <c r="R411" i="6"/>
  <c r="T411" i="6"/>
  <c r="K411" i="6"/>
  <c r="W411" i="6"/>
  <c r="H411" i="6"/>
  <c r="B411" i="6"/>
  <c r="E411" i="6"/>
  <c r="O382" i="6"/>
  <c r="O389" i="6"/>
  <c r="O412" i="6"/>
  <c r="Y412" i="6"/>
  <c r="O405" i="6"/>
  <c r="Y397" i="6"/>
  <c r="O404" i="6"/>
  <c r="P411" i="6"/>
  <c r="F411" i="6"/>
  <c r="M411" i="6"/>
  <c r="S411" i="6"/>
  <c r="Q411" i="6"/>
  <c r="U411" i="6"/>
  <c r="L411" i="6"/>
  <c r="Y382" i="6"/>
  <c r="G411" i="6"/>
  <c r="V411" i="6"/>
  <c r="I411" i="6"/>
  <c r="J411" i="6"/>
  <c r="O397" i="6"/>
  <c r="C411" i="6"/>
  <c r="D411" i="6"/>
  <c r="Y389" i="6"/>
  <c r="N411" i="6"/>
  <c r="Y404" i="6"/>
  <c r="Y405" i="6"/>
  <c r="X411" i="6"/>
  <c r="A406" i="6" l="1"/>
  <c r="A414" i="6"/>
  <c r="A429" i="6"/>
  <c r="A421" i="6"/>
  <c r="A422" i="6" s="1"/>
  <c r="A398" i="6"/>
  <c r="A399" i="6" s="1"/>
  <c r="A400" i="6" s="1"/>
  <c r="B420" i="6"/>
  <c r="C420" i="6"/>
  <c r="D420" i="6"/>
  <c r="O414" i="6"/>
  <c r="Y413" i="6"/>
  <c r="L420" i="6"/>
  <c r="U420" i="6"/>
  <c r="M420" i="6"/>
  <c r="P420" i="6"/>
  <c r="O413" i="6"/>
  <c r="I420" i="6"/>
  <c r="O406" i="6"/>
  <c r="Y391" i="6"/>
  <c r="G420" i="6"/>
  <c r="S420" i="6"/>
  <c r="N420" i="6"/>
  <c r="Y398" i="6"/>
  <c r="E420" i="6"/>
  <c r="J420" i="6"/>
  <c r="O391" i="6"/>
  <c r="F420" i="6"/>
  <c r="Q420" i="6"/>
  <c r="O398" i="6"/>
  <c r="K420" i="6"/>
  <c r="R420" i="6"/>
  <c r="V420" i="6"/>
  <c r="W420" i="6"/>
  <c r="Y414" i="6"/>
  <c r="O421" i="6"/>
  <c r="Y406" i="6"/>
  <c r="Y421" i="6"/>
  <c r="H420" i="6"/>
  <c r="X420" i="6"/>
  <c r="T420" i="6"/>
  <c r="A423" i="6" l="1"/>
  <c r="A415" i="6"/>
  <c r="A438" i="6"/>
  <c r="A430" i="6"/>
  <c r="A431" i="6" s="1"/>
  <c r="A407" i="6"/>
  <c r="A408" i="6" s="1"/>
  <c r="A409" i="6" s="1"/>
  <c r="W429" i="6"/>
  <c r="S429" i="6"/>
  <c r="O423" i="6"/>
  <c r="D429" i="6"/>
  <c r="Y407" i="6"/>
  <c r="Y415" i="6"/>
  <c r="P429" i="6"/>
  <c r="L429" i="6"/>
  <c r="Q429" i="6"/>
  <c r="O430" i="6"/>
  <c r="T429" i="6"/>
  <c r="N429" i="6"/>
  <c r="Y422" i="6"/>
  <c r="K429" i="6"/>
  <c r="O415" i="6"/>
  <c r="M429" i="6"/>
  <c r="H429" i="6"/>
  <c r="B429" i="6"/>
  <c r="J429" i="6"/>
  <c r="Y400" i="6"/>
  <c r="U429" i="6"/>
  <c r="V429" i="6"/>
  <c r="Y430" i="6"/>
  <c r="X429" i="6"/>
  <c r="C429" i="6"/>
  <c r="O407" i="6"/>
  <c r="E429" i="6"/>
  <c r="I429" i="6"/>
  <c r="Y423" i="6"/>
  <c r="O422" i="6"/>
  <c r="O400" i="6"/>
  <c r="R429" i="6"/>
  <c r="F429" i="6"/>
  <c r="G429" i="6"/>
  <c r="A432" i="6" l="1"/>
  <c r="A416" i="6"/>
  <c r="A417" i="6" s="1"/>
  <c r="A418" i="6" s="1"/>
  <c r="A447" i="6"/>
  <c r="A439" i="6"/>
  <c r="A440" i="6" s="1"/>
  <c r="A424" i="6"/>
  <c r="M438" i="6"/>
  <c r="I438" i="6"/>
  <c r="K438" i="6"/>
  <c r="O432" i="6"/>
  <c r="B438" i="6"/>
  <c r="X438" i="6"/>
  <c r="P438" i="6"/>
  <c r="T438" i="6"/>
  <c r="Y424" i="6"/>
  <c r="J438" i="6"/>
  <c r="O431" i="6"/>
  <c r="Y432" i="6"/>
  <c r="Y416" i="6"/>
  <c r="O424" i="6"/>
  <c r="V438" i="6"/>
  <c r="U438" i="6"/>
  <c r="L438" i="6"/>
  <c r="W438" i="6"/>
  <c r="Y439" i="6"/>
  <c r="C438" i="6"/>
  <c r="N438" i="6"/>
  <c r="Y431" i="6"/>
  <c r="H438" i="6"/>
  <c r="O409" i="6"/>
  <c r="Y409" i="6"/>
  <c r="G438" i="6"/>
  <c r="Q438" i="6"/>
  <c r="O439" i="6"/>
  <c r="E438" i="6"/>
  <c r="R438" i="6"/>
  <c r="S438" i="6"/>
  <c r="D438" i="6"/>
  <c r="O416" i="6"/>
  <c r="F438" i="6"/>
  <c r="A441" i="6" l="1"/>
  <c r="A456" i="6"/>
  <c r="A448" i="6"/>
  <c r="A449" i="6" s="1"/>
  <c r="A425" i="6"/>
  <c r="A426" i="6" s="1"/>
  <c r="A427" i="6" s="1"/>
  <c r="A433" i="6"/>
  <c r="O418" i="6"/>
  <c r="X447" i="6"/>
  <c r="Q447" i="6"/>
  <c r="J447" i="6"/>
  <c r="Y418" i="6"/>
  <c r="O440" i="6"/>
  <c r="O448" i="6"/>
  <c r="M447" i="6"/>
  <c r="O441" i="6"/>
  <c r="Y425" i="6"/>
  <c r="Y440" i="6"/>
  <c r="O433" i="6"/>
  <c r="W447" i="6"/>
  <c r="V447" i="6"/>
  <c r="R447" i="6"/>
  <c r="K447" i="6"/>
  <c r="Y433" i="6"/>
  <c r="G447" i="6"/>
  <c r="Y448" i="6"/>
  <c r="F447" i="6"/>
  <c r="H447" i="6"/>
  <c r="D447" i="6"/>
  <c r="L447" i="6"/>
  <c r="T447" i="6"/>
  <c r="O425" i="6"/>
  <c r="S447" i="6"/>
  <c r="U447" i="6"/>
  <c r="B447" i="6"/>
  <c r="N447" i="6"/>
  <c r="C447" i="6"/>
  <c r="I447" i="6"/>
  <c r="P447" i="6"/>
  <c r="E447" i="6"/>
  <c r="Y441" i="6"/>
  <c r="A450" i="6" l="1"/>
  <c r="A465" i="6"/>
  <c r="A457" i="6"/>
  <c r="A458" i="6" s="1"/>
  <c r="A434" i="6"/>
  <c r="A435" i="6" s="1"/>
  <c r="A436" i="6" s="1"/>
  <c r="A442" i="6"/>
  <c r="O450" i="6"/>
  <c r="P456" i="6"/>
  <c r="O449" i="6"/>
  <c r="U456" i="6"/>
  <c r="O442" i="6"/>
  <c r="F456" i="6"/>
  <c r="D456" i="6"/>
  <c r="V456" i="6"/>
  <c r="L456" i="6"/>
  <c r="C456" i="6"/>
  <c r="J456" i="6"/>
  <c r="N456" i="6"/>
  <c r="R456" i="6"/>
  <c r="S456" i="6"/>
  <c r="T456" i="6"/>
  <c r="W456" i="6"/>
  <c r="H456" i="6"/>
  <c r="M456" i="6"/>
  <c r="Y427" i="6"/>
  <c r="B456" i="6"/>
  <c r="X456" i="6"/>
  <c r="Y450" i="6"/>
  <c r="O427" i="6"/>
  <c r="Y442" i="6"/>
  <c r="E456" i="6"/>
  <c r="I456" i="6"/>
  <c r="O457" i="6"/>
  <c r="O434" i="6"/>
  <c r="Q456" i="6"/>
  <c r="Y434" i="6"/>
  <c r="K456" i="6"/>
  <c r="Y457" i="6"/>
  <c r="G456" i="6"/>
  <c r="Y449" i="6"/>
  <c r="A459" i="6" l="1"/>
  <c r="A474" i="6"/>
  <c r="A466" i="6"/>
  <c r="A467" i="6" s="1"/>
  <c r="A443" i="6"/>
  <c r="A444" i="6" s="1"/>
  <c r="A445" i="6" s="1"/>
  <c r="A451" i="6"/>
  <c r="T465" i="6"/>
  <c r="V465" i="6"/>
  <c r="O451" i="6"/>
  <c r="Y451" i="6"/>
  <c r="L465" i="6"/>
  <c r="O459" i="6"/>
  <c r="O458" i="6"/>
  <c r="P465" i="6"/>
  <c r="G465" i="6"/>
  <c r="Y436" i="6"/>
  <c r="W465" i="6"/>
  <c r="D465" i="6"/>
  <c r="Y458" i="6"/>
  <c r="J465" i="6"/>
  <c r="Y466" i="6"/>
  <c r="O436" i="6"/>
  <c r="O466" i="6"/>
  <c r="N465" i="6"/>
  <c r="R465" i="6"/>
  <c r="X465" i="6"/>
  <c r="K465" i="6"/>
  <c r="M465" i="6"/>
  <c r="Q465" i="6"/>
  <c r="O443" i="6"/>
  <c r="Y443" i="6"/>
  <c r="F465" i="6"/>
  <c r="H465" i="6"/>
  <c r="C465" i="6"/>
  <c r="U465" i="6"/>
  <c r="E465" i="6"/>
  <c r="S465" i="6"/>
  <c r="Y459" i="6"/>
  <c r="I465" i="6"/>
  <c r="B465" i="6"/>
  <c r="A468" i="6" l="1"/>
  <c r="A483" i="6"/>
  <c r="A475" i="6"/>
  <c r="A476" i="6" s="1"/>
  <c r="A452" i="6"/>
  <c r="A453" i="6" s="1"/>
  <c r="A454" i="6" s="1"/>
  <c r="A460" i="6"/>
  <c r="T474" i="6"/>
  <c r="J474" i="6"/>
  <c r="O467" i="6"/>
  <c r="Y460" i="6"/>
  <c r="L474" i="6"/>
  <c r="P474" i="6"/>
  <c r="O475" i="6"/>
  <c r="M474" i="6"/>
  <c r="O445" i="6"/>
  <c r="R474" i="6"/>
  <c r="W474" i="6"/>
  <c r="O460" i="6"/>
  <c r="B474" i="6"/>
  <c r="I474" i="6"/>
  <c r="D474" i="6"/>
  <c r="O468" i="6"/>
  <c r="X474" i="6"/>
  <c r="S474" i="6"/>
  <c r="O452" i="6"/>
  <c r="N474" i="6"/>
  <c r="G474" i="6"/>
  <c r="Y468" i="6"/>
  <c r="Y467" i="6"/>
  <c r="Q474" i="6"/>
  <c r="K474" i="6"/>
  <c r="C474" i="6"/>
  <c r="E474" i="6"/>
  <c r="U474" i="6"/>
  <c r="Y452" i="6"/>
  <c r="V474" i="6"/>
  <c r="Y445" i="6"/>
  <c r="H474" i="6"/>
  <c r="Y475" i="6"/>
  <c r="F474" i="6"/>
  <c r="A477" i="6" l="1"/>
  <c r="A492" i="6"/>
  <c r="A484" i="6"/>
  <c r="A485" i="6" s="1"/>
  <c r="A461" i="6"/>
  <c r="A462" i="6" s="1"/>
  <c r="A463" i="6" s="1"/>
  <c r="A469" i="6"/>
  <c r="O461" i="6"/>
  <c r="Y484" i="6"/>
  <c r="Y454" i="6"/>
  <c r="O477" i="6"/>
  <c r="O469" i="6"/>
  <c r="R483" i="6"/>
  <c r="Y476" i="6"/>
  <c r="M483" i="6"/>
  <c r="U483" i="6"/>
  <c r="L483" i="6"/>
  <c r="Y477" i="6"/>
  <c r="E483" i="6"/>
  <c r="X483" i="6"/>
  <c r="G483" i="6"/>
  <c r="H483" i="6"/>
  <c r="K483" i="6"/>
  <c r="S483" i="6"/>
  <c r="O454" i="6"/>
  <c r="N483" i="6"/>
  <c r="Y461" i="6"/>
  <c r="Y469" i="6"/>
  <c r="J483" i="6"/>
  <c r="W483" i="6"/>
  <c r="C483" i="6"/>
  <c r="T483" i="6"/>
  <c r="O484" i="6"/>
  <c r="B483" i="6"/>
  <c r="D483" i="6"/>
  <c r="Q483" i="6"/>
  <c r="I483" i="6"/>
  <c r="F483" i="6"/>
  <c r="O476" i="6"/>
  <c r="P483" i="6"/>
  <c r="V483" i="6"/>
  <c r="A501" i="6" l="1"/>
  <c r="A493" i="6"/>
  <c r="A494" i="6" s="1"/>
  <c r="A470" i="6"/>
  <c r="A471" i="6" s="1"/>
  <c r="A472" i="6" s="1"/>
  <c r="A486" i="6"/>
  <c r="A478" i="6"/>
  <c r="U492" i="6"/>
  <c r="Y486" i="6"/>
  <c r="O485" i="6"/>
  <c r="O486" i="6"/>
  <c r="H492" i="6"/>
  <c r="Y485" i="6"/>
  <c r="O493" i="6"/>
  <c r="O478" i="6"/>
  <c r="R492" i="6"/>
  <c r="J492" i="6"/>
  <c r="O463" i="6"/>
  <c r="T492" i="6"/>
  <c r="F492" i="6"/>
  <c r="M492" i="6"/>
  <c r="K492" i="6"/>
  <c r="Y463" i="6"/>
  <c r="N492" i="6"/>
  <c r="L492" i="6"/>
  <c r="W492" i="6"/>
  <c r="Q492" i="6"/>
  <c r="I492" i="6"/>
  <c r="P492" i="6"/>
  <c r="Y470" i="6"/>
  <c r="Y493" i="6"/>
  <c r="Y478" i="6"/>
  <c r="O470" i="6"/>
  <c r="C492" i="6"/>
  <c r="D492" i="6"/>
  <c r="X492" i="6"/>
  <c r="E492" i="6"/>
  <c r="S492" i="6"/>
  <c r="G492" i="6"/>
  <c r="V492" i="6"/>
  <c r="B492" i="6"/>
  <c r="A487" i="6" l="1"/>
  <c r="A495" i="6"/>
  <c r="A479" i="6"/>
  <c r="A480" i="6" s="1"/>
  <c r="A481" i="6" s="1"/>
  <c r="A510" i="6"/>
  <c r="A502" i="6"/>
  <c r="A503" i="6" s="1"/>
  <c r="O494" i="6"/>
  <c r="T501" i="6"/>
  <c r="O472" i="6"/>
  <c r="J501" i="6"/>
  <c r="K501" i="6"/>
  <c r="Y494" i="6"/>
  <c r="N501" i="6"/>
  <c r="S501" i="6"/>
  <c r="Y487" i="6"/>
  <c r="O479" i="6"/>
  <c r="F501" i="6"/>
  <c r="O487" i="6"/>
  <c r="I501" i="6"/>
  <c r="W501" i="6"/>
  <c r="V501" i="6"/>
  <c r="Y472" i="6"/>
  <c r="R501" i="6"/>
  <c r="O495" i="6"/>
  <c r="Y495" i="6"/>
  <c r="L501" i="6"/>
  <c r="H501" i="6"/>
  <c r="C501" i="6"/>
  <c r="Y479" i="6"/>
  <c r="Y502" i="6"/>
  <c r="U501" i="6"/>
  <c r="E501" i="6"/>
  <c r="P501" i="6"/>
  <c r="Q501" i="6"/>
  <c r="D501" i="6"/>
  <c r="X501" i="6"/>
  <c r="M501" i="6"/>
  <c r="G501" i="6"/>
  <c r="O502" i="6"/>
  <c r="B501" i="6"/>
  <c r="A496" i="6" l="1"/>
  <c r="A504" i="6"/>
  <c r="A519" i="6"/>
  <c r="A511" i="6"/>
  <c r="A512" i="6" s="1"/>
  <c r="A488" i="6"/>
  <c r="A489" i="6" s="1"/>
  <c r="A490" i="6" s="1"/>
  <c r="L510" i="6"/>
  <c r="P510" i="6"/>
  <c r="B510" i="6"/>
  <c r="M510" i="6"/>
  <c r="T510" i="6"/>
  <c r="Y488" i="6"/>
  <c r="Q510" i="6"/>
  <c r="F510" i="6"/>
  <c r="Y503" i="6"/>
  <c r="H510" i="6"/>
  <c r="R510" i="6"/>
  <c r="D510" i="6"/>
  <c r="S510" i="6"/>
  <c r="O481" i="6"/>
  <c r="O511" i="6"/>
  <c r="Y481" i="6"/>
  <c r="O503" i="6"/>
  <c r="I510" i="6"/>
  <c r="O488" i="6"/>
  <c r="V510" i="6"/>
  <c r="J510" i="6"/>
  <c r="O504" i="6"/>
  <c r="X510" i="6"/>
  <c r="O496" i="6"/>
  <c r="Y504" i="6"/>
  <c r="C510" i="6"/>
  <c r="Y496" i="6"/>
  <c r="U510" i="6"/>
  <c r="G510" i="6"/>
  <c r="Y511" i="6"/>
  <c r="E510" i="6"/>
  <c r="N510" i="6"/>
  <c r="W510" i="6"/>
  <c r="K510" i="6"/>
  <c r="A505" i="6" l="1"/>
  <c r="A513" i="6"/>
  <c r="A528" i="6"/>
  <c r="A520" i="6"/>
  <c r="A521" i="6" s="1"/>
  <c r="A497" i="6"/>
  <c r="A498" i="6" s="1"/>
  <c r="A499" i="6" s="1"/>
  <c r="B519" i="6"/>
  <c r="O505" i="6"/>
  <c r="I519" i="6"/>
  <c r="G519" i="6"/>
  <c r="C519" i="6"/>
  <c r="H519" i="6"/>
  <c r="F519" i="6"/>
  <c r="Y520" i="6"/>
  <c r="X519" i="6"/>
  <c r="U519" i="6"/>
  <c r="R519" i="6"/>
  <c r="O513" i="6"/>
  <c r="Q519" i="6"/>
  <c r="Y505" i="6"/>
  <c r="L519" i="6"/>
  <c r="T519" i="6"/>
  <c r="K519" i="6"/>
  <c r="S519" i="6"/>
  <c r="Y490" i="6"/>
  <c r="D519" i="6"/>
  <c r="M519" i="6"/>
  <c r="J519" i="6"/>
  <c r="W519" i="6"/>
  <c r="O520" i="6"/>
  <c r="V519" i="6"/>
  <c r="N519" i="6"/>
  <c r="Y513" i="6"/>
  <c r="O512" i="6"/>
  <c r="Y497" i="6"/>
  <c r="O490" i="6"/>
  <c r="P519" i="6"/>
  <c r="E519" i="6"/>
  <c r="Y512" i="6"/>
  <c r="O497" i="6"/>
  <c r="A522" i="6" l="1"/>
  <c r="A514" i="6"/>
  <c r="A537" i="6"/>
  <c r="A529" i="6"/>
  <c r="A530" i="6" s="1"/>
  <c r="A506" i="6"/>
  <c r="A507" i="6" s="1"/>
  <c r="A508" i="6" s="1"/>
  <c r="Q528" i="6"/>
  <c r="W528" i="6"/>
  <c r="O522" i="6"/>
  <c r="B528" i="6"/>
  <c r="H528" i="6"/>
  <c r="S528" i="6"/>
  <c r="Y521" i="6"/>
  <c r="I528" i="6"/>
  <c r="O499" i="6"/>
  <c r="O521" i="6"/>
  <c r="Y506" i="6"/>
  <c r="J528" i="6"/>
  <c r="V528" i="6"/>
  <c r="O514" i="6"/>
  <c r="K528" i="6"/>
  <c r="T528" i="6"/>
  <c r="Y529" i="6"/>
  <c r="Y514" i="6"/>
  <c r="C528" i="6"/>
  <c r="P528" i="6"/>
  <c r="Y499" i="6"/>
  <c r="G528" i="6"/>
  <c r="O529" i="6"/>
  <c r="N528" i="6"/>
  <c r="L528" i="6"/>
  <c r="U528" i="6"/>
  <c r="F528" i="6"/>
  <c r="E528" i="6"/>
  <c r="D528" i="6"/>
  <c r="R528" i="6"/>
  <c r="Y522" i="6"/>
  <c r="O506" i="6"/>
  <c r="M528" i="6"/>
  <c r="X528" i="6"/>
  <c r="A531" i="6" l="1"/>
  <c r="A515" i="6"/>
  <c r="A516" i="6" s="1"/>
  <c r="A517" i="6" s="1"/>
  <c r="A538" i="6"/>
  <c r="A539" i="6" s="1"/>
  <c r="A546" i="6"/>
  <c r="A523" i="6"/>
  <c r="U537" i="6"/>
  <c r="R537" i="6"/>
  <c r="W537" i="6"/>
  <c r="K537" i="6"/>
  <c r="C537" i="6"/>
  <c r="G537" i="6"/>
  <c r="B537" i="6"/>
  <c r="O538" i="6"/>
  <c r="Q537" i="6"/>
  <c r="M537" i="6"/>
  <c r="P537" i="6"/>
  <c r="H537" i="6"/>
  <c r="O530" i="6"/>
  <c r="N537" i="6"/>
  <c r="X537" i="6"/>
  <c r="O515" i="6"/>
  <c r="Y515" i="6"/>
  <c r="Y508" i="6"/>
  <c r="V537" i="6"/>
  <c r="D537" i="6"/>
  <c r="Y538" i="6"/>
  <c r="L537" i="6"/>
  <c r="S537" i="6"/>
  <c r="O508" i="6"/>
  <c r="Y531" i="6"/>
  <c r="T537" i="6"/>
  <c r="Y530" i="6"/>
  <c r="O523" i="6"/>
  <c r="I537" i="6"/>
  <c r="E537" i="6"/>
  <c r="O531" i="6"/>
  <c r="J537" i="6"/>
  <c r="F537" i="6"/>
  <c r="Y523" i="6"/>
  <c r="A555" i="6" l="1"/>
  <c r="A547" i="6"/>
  <c r="A548" i="6" s="1"/>
  <c r="A540" i="6"/>
  <c r="A524" i="6"/>
  <c r="A525" i="6" s="1"/>
  <c r="A526" i="6" s="1"/>
  <c r="A532" i="6"/>
  <c r="C546" i="6"/>
  <c r="O540" i="6"/>
  <c r="S546" i="6"/>
  <c r="Y517" i="6"/>
  <c r="L546" i="6"/>
  <c r="B546" i="6"/>
  <c r="T546" i="6"/>
  <c r="K546" i="6"/>
  <c r="N546" i="6"/>
  <c r="U546" i="6"/>
  <c r="R546" i="6"/>
  <c r="F546" i="6"/>
  <c r="M546" i="6"/>
  <c r="I546" i="6"/>
  <c r="Y540" i="6"/>
  <c r="Y532" i="6"/>
  <c r="Y524" i="6"/>
  <c r="O532" i="6"/>
  <c r="O517" i="6"/>
  <c r="J546" i="6"/>
  <c r="Y547" i="6"/>
  <c r="W546" i="6"/>
  <c r="Y539" i="6"/>
  <c r="O524" i="6"/>
  <c r="D546" i="6"/>
  <c r="O547" i="6"/>
  <c r="G546" i="6"/>
  <c r="E546" i="6"/>
  <c r="P546" i="6"/>
  <c r="H546" i="6"/>
  <c r="V546" i="6"/>
  <c r="X546" i="6"/>
  <c r="Q546" i="6"/>
  <c r="O539" i="6"/>
  <c r="A541" i="6" l="1"/>
  <c r="A549" i="6"/>
  <c r="A533" i="6"/>
  <c r="A534" i="6" s="1"/>
  <c r="A535" i="6" s="1"/>
  <c r="A556" i="6"/>
  <c r="A557" i="6" s="1"/>
  <c r="A564" i="6"/>
  <c r="P555" i="6"/>
  <c r="O526" i="6"/>
  <c r="Y556" i="6"/>
  <c r="V555" i="6"/>
  <c r="O556" i="6"/>
  <c r="J555" i="6"/>
  <c r="O549" i="6"/>
  <c r="Y548" i="6"/>
  <c r="B555" i="6"/>
  <c r="T555" i="6"/>
  <c r="O533" i="6"/>
  <c r="C555" i="6"/>
  <c r="U555" i="6"/>
  <c r="Y526" i="6"/>
  <c r="I555" i="6"/>
  <c r="R555" i="6"/>
  <c r="K555" i="6"/>
  <c r="H555" i="6"/>
  <c r="O548" i="6"/>
  <c r="E555" i="6"/>
  <c r="Y533" i="6"/>
  <c r="X555" i="6"/>
  <c r="Y541" i="6"/>
  <c r="S555" i="6"/>
  <c r="N555" i="6"/>
  <c r="O541" i="6"/>
  <c r="Q555" i="6"/>
  <c r="G555" i="6"/>
  <c r="F555" i="6"/>
  <c r="Y549" i="6"/>
  <c r="W555" i="6"/>
  <c r="D555" i="6"/>
  <c r="M555" i="6"/>
  <c r="L555" i="6"/>
  <c r="A573" i="6" l="1"/>
  <c r="A565" i="6"/>
  <c r="A566" i="6" s="1"/>
  <c r="A558" i="6"/>
  <c r="A550" i="6"/>
  <c r="A542" i="6"/>
  <c r="A543" i="6" s="1"/>
  <c r="A544" i="6" s="1"/>
  <c r="N564" i="6"/>
  <c r="S564" i="6"/>
  <c r="I564" i="6"/>
  <c r="Q564" i="6"/>
  <c r="K564" i="6"/>
  <c r="F564" i="6"/>
  <c r="D564" i="6"/>
  <c r="T564" i="6"/>
  <c r="V564" i="6"/>
  <c r="P564" i="6"/>
  <c r="Y542" i="6"/>
  <c r="R564" i="6"/>
  <c r="M564" i="6"/>
  <c r="O557" i="6"/>
  <c r="H564" i="6"/>
  <c r="E564" i="6"/>
  <c r="Y558" i="6"/>
  <c r="B564" i="6"/>
  <c r="Y550" i="6"/>
  <c r="G564" i="6"/>
  <c r="Y565" i="6"/>
  <c r="X564" i="6"/>
  <c r="W564" i="6"/>
  <c r="O542" i="6"/>
  <c r="O565" i="6"/>
  <c r="O535" i="6"/>
  <c r="U564" i="6"/>
  <c r="Y557" i="6"/>
  <c r="O558" i="6"/>
  <c r="J564" i="6"/>
  <c r="C564" i="6"/>
  <c r="Y535" i="6"/>
  <c r="L564" i="6"/>
  <c r="O550" i="6"/>
  <c r="A551" i="6" l="1"/>
  <c r="A552" i="6" s="1"/>
  <c r="A553" i="6" s="1"/>
  <c r="A567" i="6"/>
  <c r="A559" i="6"/>
  <c r="A582" i="6"/>
  <c r="A574" i="6"/>
  <c r="A575" i="6" s="1"/>
  <c r="O567" i="6"/>
  <c r="E573" i="6"/>
  <c r="N573" i="6"/>
  <c r="F573" i="6"/>
  <c r="Q573" i="6"/>
  <c r="W573" i="6"/>
  <c r="O574" i="6"/>
  <c r="L573" i="6"/>
  <c r="O551" i="6"/>
  <c r="Y566" i="6"/>
  <c r="O544" i="6"/>
  <c r="K573" i="6"/>
  <c r="O559" i="6"/>
  <c r="X573" i="6"/>
  <c r="T573" i="6"/>
  <c r="Y567" i="6"/>
  <c r="D573" i="6"/>
  <c r="C573" i="6"/>
  <c r="P573" i="6"/>
  <c r="J573" i="6"/>
  <c r="S573" i="6"/>
  <c r="G573" i="6"/>
  <c r="B573" i="6"/>
  <c r="U573" i="6"/>
  <c r="V573" i="6"/>
  <c r="I573" i="6"/>
  <c r="Y551" i="6"/>
  <c r="Y559" i="6"/>
  <c r="Y544" i="6"/>
  <c r="Y574" i="6"/>
  <c r="H573" i="6"/>
  <c r="O566" i="6"/>
  <c r="M573" i="6"/>
  <c r="R573" i="6"/>
  <c r="A568" i="6" l="1"/>
  <c r="A576" i="6"/>
  <c r="A560" i="6"/>
  <c r="A561" i="6" s="1"/>
  <c r="A562" i="6" s="1"/>
  <c r="A591" i="6"/>
  <c r="A583" i="6"/>
  <c r="A584" i="6" s="1"/>
  <c r="K582" i="6"/>
  <c r="Y553" i="6"/>
  <c r="B582" i="6"/>
  <c r="N582" i="6"/>
  <c r="W582" i="6"/>
  <c r="R582" i="6"/>
  <c r="E582" i="6"/>
  <c r="U582" i="6"/>
  <c r="I582" i="6"/>
  <c r="C582" i="6"/>
  <c r="F582" i="6"/>
  <c r="O568" i="6"/>
  <c r="O575" i="6"/>
  <c r="O576" i="6"/>
  <c r="S582" i="6"/>
  <c r="M582" i="6"/>
  <c r="O583" i="6"/>
  <c r="D582" i="6"/>
  <c r="O553" i="6"/>
  <c r="G582" i="6"/>
  <c r="L582" i="6"/>
  <c r="Y575" i="6"/>
  <c r="T582" i="6"/>
  <c r="X582" i="6"/>
  <c r="P582" i="6"/>
  <c r="O560" i="6"/>
  <c r="Y583" i="6"/>
  <c r="V582" i="6"/>
  <c r="Y560" i="6"/>
  <c r="J582" i="6"/>
  <c r="H582" i="6"/>
  <c r="Y568" i="6"/>
  <c r="Q582" i="6"/>
  <c r="Y576" i="6"/>
  <c r="A592" i="6" l="1"/>
  <c r="A593" i="6" s="1"/>
  <c r="A600" i="6"/>
  <c r="A577" i="6"/>
  <c r="A585" i="6"/>
  <c r="A569" i="6"/>
  <c r="A570" i="6" s="1"/>
  <c r="A571" i="6" s="1"/>
  <c r="Y585" i="6"/>
  <c r="Y569" i="6"/>
  <c r="O569" i="6"/>
  <c r="O592" i="6"/>
  <c r="F591" i="6"/>
  <c r="T591" i="6"/>
  <c r="C591" i="6"/>
  <c r="O577" i="6"/>
  <c r="Y562" i="6"/>
  <c r="L591" i="6"/>
  <c r="K591" i="6"/>
  <c r="X591" i="6"/>
  <c r="Q591" i="6"/>
  <c r="Y577" i="6"/>
  <c r="B591" i="6"/>
  <c r="G591" i="6"/>
  <c r="W591" i="6"/>
  <c r="V591" i="6"/>
  <c r="M591" i="6"/>
  <c r="Y592" i="6"/>
  <c r="J591" i="6"/>
  <c r="O584" i="6"/>
  <c r="P591" i="6"/>
  <c r="S591" i="6"/>
  <c r="E591" i="6"/>
  <c r="N591" i="6"/>
  <c r="H591" i="6"/>
  <c r="I591" i="6"/>
  <c r="D591" i="6"/>
  <c r="U591" i="6"/>
  <c r="O585" i="6"/>
  <c r="Y584" i="6"/>
  <c r="R591" i="6"/>
  <c r="O562" i="6"/>
  <c r="A578" i="6" l="1"/>
  <c r="A579" i="6" s="1"/>
  <c r="A580" i="6" s="1"/>
  <c r="A586" i="6"/>
  <c r="A601" i="6"/>
  <c r="A602" i="6" s="1"/>
  <c r="A609" i="6"/>
  <c r="A594" i="6"/>
  <c r="V600" i="6"/>
  <c r="U600" i="6"/>
  <c r="Y586" i="6"/>
  <c r="M600" i="6"/>
  <c r="L600" i="6"/>
  <c r="Y593" i="6"/>
  <c r="E600" i="6"/>
  <c r="Y601" i="6"/>
  <c r="O571" i="6"/>
  <c r="O594" i="6"/>
  <c r="D600" i="6"/>
  <c r="O586" i="6"/>
  <c r="N600" i="6"/>
  <c r="O601" i="6"/>
  <c r="X600" i="6"/>
  <c r="Y578" i="6"/>
  <c r="S600" i="6"/>
  <c r="P600" i="6"/>
  <c r="I600" i="6"/>
  <c r="H600" i="6"/>
  <c r="Q600" i="6"/>
  <c r="Y571" i="6"/>
  <c r="W600" i="6"/>
  <c r="C600" i="6"/>
  <c r="T600" i="6"/>
  <c r="B600" i="6"/>
  <c r="J600" i="6"/>
  <c r="Y594" i="6"/>
  <c r="G600" i="6"/>
  <c r="O578" i="6"/>
  <c r="F600" i="6"/>
  <c r="K600" i="6"/>
  <c r="R600" i="6"/>
  <c r="O593" i="6"/>
  <c r="A618" i="6" l="1"/>
  <c r="A610" i="6"/>
  <c r="A611" i="6" s="1"/>
  <c r="A587" i="6"/>
  <c r="A588" i="6" s="1"/>
  <c r="A589" i="6" s="1"/>
  <c r="A595" i="6"/>
  <c r="A603" i="6"/>
  <c r="Q609" i="6"/>
  <c r="R609" i="6"/>
  <c r="P609" i="6"/>
  <c r="K609" i="6"/>
  <c r="I609" i="6"/>
  <c r="E609" i="6"/>
  <c r="O580" i="6"/>
  <c r="Y610" i="6"/>
  <c r="C609" i="6"/>
  <c r="H609" i="6"/>
  <c r="U609" i="6"/>
  <c r="Y580" i="6"/>
  <c r="Y602" i="6"/>
  <c r="J609" i="6"/>
  <c r="N609" i="6"/>
  <c r="Y587" i="6"/>
  <c r="D609" i="6"/>
  <c r="O587" i="6"/>
  <c r="T609" i="6"/>
  <c r="W609" i="6"/>
  <c r="V609" i="6"/>
  <c r="G609" i="6"/>
  <c r="S609" i="6"/>
  <c r="L609" i="6"/>
  <c r="O602" i="6"/>
  <c r="Y603" i="6"/>
  <c r="B609" i="6"/>
  <c r="X609" i="6"/>
  <c r="Y595" i="6"/>
  <c r="M609" i="6"/>
  <c r="O595" i="6"/>
  <c r="O603" i="6"/>
  <c r="F609" i="6"/>
  <c r="O610" i="6"/>
  <c r="A596" i="6" l="1"/>
  <c r="A597" i="6" s="1"/>
  <c r="A598" i="6" s="1"/>
  <c r="A612" i="6"/>
  <c r="A604" i="6"/>
  <c r="A627" i="6"/>
  <c r="A619" i="6"/>
  <c r="A620" i="6" s="1"/>
  <c r="O611" i="6"/>
  <c r="G618" i="6"/>
  <c r="S618" i="6"/>
  <c r="Y596" i="6"/>
  <c r="P618" i="6"/>
  <c r="L618" i="6"/>
  <c r="F618" i="6"/>
  <c r="Y612" i="6"/>
  <c r="J618" i="6"/>
  <c r="Y589" i="6"/>
  <c r="O604" i="6"/>
  <c r="N618" i="6"/>
  <c r="O619" i="6"/>
  <c r="E618" i="6"/>
  <c r="R618" i="6"/>
  <c r="M618" i="6"/>
  <c r="H618" i="6"/>
  <c r="W618" i="6"/>
  <c r="I618" i="6"/>
  <c r="Y611" i="6"/>
  <c r="U618" i="6"/>
  <c r="T618" i="6"/>
  <c r="K618" i="6"/>
  <c r="O589" i="6"/>
  <c r="V618" i="6"/>
  <c r="O612" i="6"/>
  <c r="Y604" i="6"/>
  <c r="Y619" i="6"/>
  <c r="O596" i="6"/>
  <c r="X618" i="6"/>
  <c r="D618" i="6"/>
  <c r="B618" i="6"/>
  <c r="C618" i="6"/>
  <c r="Q618" i="6"/>
  <c r="A621" i="6" l="1"/>
  <c r="A605" i="6"/>
  <c r="A606" i="6" s="1"/>
  <c r="A607" i="6" s="1"/>
  <c r="A636" i="6"/>
  <c r="A628" i="6"/>
  <c r="A629" i="6" s="1"/>
  <c r="A613" i="6"/>
  <c r="L627" i="6"/>
  <c r="B627" i="6"/>
  <c r="Y620" i="6"/>
  <c r="Q627" i="6"/>
  <c r="X627" i="6"/>
  <c r="F627" i="6"/>
  <c r="T627" i="6"/>
  <c r="W627" i="6"/>
  <c r="Y628" i="6"/>
  <c r="C627" i="6"/>
  <c r="Y598" i="6"/>
  <c r="I627" i="6"/>
  <c r="N627" i="6"/>
  <c r="O620" i="6"/>
  <c r="H627" i="6"/>
  <c r="Y605" i="6"/>
  <c r="O628" i="6"/>
  <c r="U627" i="6"/>
  <c r="V627" i="6"/>
  <c r="R627" i="6"/>
  <c r="K627" i="6"/>
  <c r="O598" i="6"/>
  <c r="D627" i="6"/>
  <c r="Y621" i="6"/>
  <c r="P627" i="6"/>
  <c r="S627" i="6"/>
  <c r="E627" i="6"/>
  <c r="G627" i="6"/>
  <c r="Y613" i="6"/>
  <c r="J627" i="6"/>
  <c r="O621" i="6"/>
  <c r="O613" i="6"/>
  <c r="M627" i="6"/>
  <c r="O605" i="6"/>
  <c r="A630" i="6" l="1"/>
  <c r="A645" i="6"/>
  <c r="A637" i="6"/>
  <c r="A638" i="6" s="1"/>
  <c r="A614" i="6"/>
  <c r="A615" i="6" s="1"/>
  <c r="A616" i="6" s="1"/>
  <c r="A622" i="6"/>
  <c r="O622" i="6"/>
  <c r="O630" i="6"/>
  <c r="O614" i="6"/>
  <c r="T636" i="6"/>
  <c r="Y630" i="6"/>
  <c r="G636" i="6"/>
  <c r="B636" i="6"/>
  <c r="V636" i="6"/>
  <c r="O607" i="6"/>
  <c r="R636" i="6"/>
  <c r="I636" i="6"/>
  <c r="M636" i="6"/>
  <c r="U636" i="6"/>
  <c r="Y629" i="6"/>
  <c r="X636" i="6"/>
  <c r="E636" i="6"/>
  <c r="Y637" i="6"/>
  <c r="D636" i="6"/>
  <c r="O629" i="6"/>
  <c r="L636" i="6"/>
  <c r="N636" i="6"/>
  <c r="K636" i="6"/>
  <c r="Y607" i="6"/>
  <c r="P636" i="6"/>
  <c r="J636" i="6"/>
  <c r="S636" i="6"/>
  <c r="F636" i="6"/>
  <c r="O637" i="6"/>
  <c r="Y614" i="6"/>
  <c r="W636" i="6"/>
  <c r="Y622" i="6"/>
  <c r="Q636" i="6"/>
  <c r="H636" i="6"/>
  <c r="C636" i="6"/>
  <c r="A639" i="6" l="1"/>
  <c r="A646" i="6"/>
  <c r="A647" i="6" s="1"/>
  <c r="A654" i="6"/>
  <c r="A623" i="6"/>
  <c r="A624" i="6" s="1"/>
  <c r="A625" i="6" s="1"/>
  <c r="A631" i="6"/>
  <c r="Y616" i="6"/>
  <c r="V645" i="6"/>
  <c r="J645" i="6"/>
  <c r="W645" i="6"/>
  <c r="P645" i="6"/>
  <c r="B645" i="6"/>
  <c r="Y631" i="6"/>
  <c r="Y646" i="6"/>
  <c r="F645" i="6"/>
  <c r="X645" i="6"/>
  <c r="O639" i="6"/>
  <c r="O631" i="6"/>
  <c r="N645" i="6"/>
  <c r="C645" i="6"/>
  <c r="T645" i="6"/>
  <c r="Y623" i="6"/>
  <c r="S645" i="6"/>
  <c r="H645" i="6"/>
  <c r="R645" i="6"/>
  <c r="L645" i="6"/>
  <c r="K645" i="6"/>
  <c r="M645" i="6"/>
  <c r="U645" i="6"/>
  <c r="O623" i="6"/>
  <c r="O646" i="6"/>
  <c r="E645" i="6"/>
  <c r="Y639" i="6"/>
  <c r="Y638" i="6"/>
  <c r="D645" i="6"/>
  <c r="I645" i="6"/>
  <c r="O616" i="6"/>
  <c r="O638" i="6"/>
  <c r="Q645" i="6"/>
  <c r="G645" i="6"/>
  <c r="A648" i="6" l="1"/>
  <c r="A632" i="6"/>
  <c r="A633" i="6" s="1"/>
  <c r="A634" i="6" s="1"/>
  <c r="A663" i="6"/>
  <c r="A655" i="6"/>
  <c r="A656" i="6" s="1"/>
  <c r="A640" i="6"/>
  <c r="Y655" i="6"/>
  <c r="Y625" i="6"/>
  <c r="E654" i="6"/>
  <c r="O625" i="6"/>
  <c r="B654" i="6"/>
  <c r="Q654" i="6"/>
  <c r="Y640" i="6"/>
  <c r="O647" i="6"/>
  <c r="S654" i="6"/>
  <c r="V654" i="6"/>
  <c r="O632" i="6"/>
  <c r="G654" i="6"/>
  <c r="J654" i="6"/>
  <c r="K654" i="6"/>
  <c r="Y632" i="6"/>
  <c r="H654" i="6"/>
  <c r="T654" i="6"/>
  <c r="R654" i="6"/>
  <c r="P654" i="6"/>
  <c r="C654" i="6"/>
  <c r="M654" i="6"/>
  <c r="X654" i="6"/>
  <c r="Y647" i="6"/>
  <c r="N654" i="6"/>
  <c r="O648" i="6"/>
  <c r="W654" i="6"/>
  <c r="L654" i="6"/>
  <c r="F654" i="6"/>
  <c r="I654" i="6"/>
  <c r="O640" i="6"/>
  <c r="Y648" i="6"/>
  <c r="D654" i="6"/>
  <c r="O655" i="6"/>
  <c r="U654" i="6"/>
  <c r="A657" i="6" l="1"/>
  <c r="A672" i="6"/>
  <c r="A664" i="6"/>
  <c r="A665" i="6" s="1"/>
  <c r="A641" i="6"/>
  <c r="A642" i="6" s="1"/>
  <c r="A643" i="6" s="1"/>
  <c r="A649" i="6"/>
  <c r="N663" i="6"/>
  <c r="O634" i="6"/>
  <c r="Y664" i="6"/>
  <c r="H663" i="6"/>
  <c r="D663" i="6"/>
  <c r="Y641" i="6"/>
  <c r="Y634" i="6"/>
  <c r="P663" i="6"/>
  <c r="W663" i="6"/>
  <c r="O657" i="6"/>
  <c r="E663" i="6"/>
  <c r="S663" i="6"/>
  <c r="M663" i="6"/>
  <c r="Y657" i="6"/>
  <c r="Y656" i="6"/>
  <c r="F663" i="6"/>
  <c r="X663" i="6"/>
  <c r="O664" i="6"/>
  <c r="U663" i="6"/>
  <c r="J663" i="6"/>
  <c r="R663" i="6"/>
  <c r="Y649" i="6"/>
  <c r="O641" i="6"/>
  <c r="V663" i="6"/>
  <c r="C663" i="6"/>
  <c r="Q663" i="6"/>
  <c r="L663" i="6"/>
  <c r="B663" i="6"/>
  <c r="O649" i="6"/>
  <c r="O656" i="6"/>
  <c r="I663" i="6"/>
  <c r="G663" i="6"/>
  <c r="K663" i="6"/>
  <c r="T663" i="6"/>
  <c r="A681" i="6" l="1"/>
  <c r="A673" i="6"/>
  <c r="A674" i="6" s="1"/>
  <c r="A650" i="6"/>
  <c r="A651" i="6" s="1"/>
  <c r="A652" i="6" s="1"/>
  <c r="A666" i="6"/>
  <c r="A658" i="6"/>
  <c r="O665" i="6"/>
  <c r="H672" i="6"/>
  <c r="Y658" i="6"/>
  <c r="O666" i="6"/>
  <c r="Y650" i="6"/>
  <c r="T672" i="6"/>
  <c r="B672" i="6"/>
  <c r="L672" i="6"/>
  <c r="C672" i="6"/>
  <c r="J672" i="6"/>
  <c r="Y673" i="6"/>
  <c r="V672" i="6"/>
  <c r="S672" i="6"/>
  <c r="U672" i="6"/>
  <c r="P672" i="6"/>
  <c r="Y643" i="6"/>
  <c r="I672" i="6"/>
  <c r="W672" i="6"/>
  <c r="Y665" i="6"/>
  <c r="F672" i="6"/>
  <c r="O673" i="6"/>
  <c r="X672" i="6"/>
  <c r="O658" i="6"/>
  <c r="M672" i="6"/>
  <c r="R672" i="6"/>
  <c r="N672" i="6"/>
  <c r="Q672" i="6"/>
  <c r="O650" i="6"/>
  <c r="K672" i="6"/>
  <c r="D672" i="6"/>
  <c r="O643" i="6"/>
  <c r="E672" i="6"/>
  <c r="G672" i="6"/>
  <c r="Y666" i="6"/>
  <c r="A667" i="6" l="1"/>
  <c r="A675" i="6"/>
  <c r="A659" i="6"/>
  <c r="A660" i="6" s="1"/>
  <c r="A661" i="6" s="1"/>
  <c r="A682" i="6"/>
  <c r="A683" i="6" s="1"/>
  <c r="A690" i="6"/>
  <c r="B681" i="6"/>
  <c r="G681" i="6"/>
  <c r="N681" i="6"/>
  <c r="Y682" i="6"/>
  <c r="V681" i="6"/>
  <c r="O659" i="6"/>
  <c r="H681" i="6"/>
  <c r="F681" i="6"/>
  <c r="Y652" i="6"/>
  <c r="X681" i="6"/>
  <c r="O667" i="6"/>
  <c r="M681" i="6"/>
  <c r="Y674" i="6"/>
  <c r="O682" i="6"/>
  <c r="E681" i="6"/>
  <c r="O674" i="6"/>
  <c r="P681" i="6"/>
  <c r="U681" i="6"/>
  <c r="S681" i="6"/>
  <c r="O675" i="6"/>
  <c r="W681" i="6"/>
  <c r="R681" i="6"/>
  <c r="Y659" i="6"/>
  <c r="D681" i="6"/>
  <c r="K681" i="6"/>
  <c r="L681" i="6"/>
  <c r="J681" i="6"/>
  <c r="C681" i="6"/>
  <c r="Q681" i="6"/>
  <c r="T681" i="6"/>
  <c r="Y675" i="6"/>
  <c r="I681" i="6"/>
  <c r="Y667" i="6"/>
  <c r="O652" i="6"/>
  <c r="A676" i="6" l="1"/>
  <c r="A699" i="6"/>
  <c r="A691" i="6"/>
  <c r="A692" i="6" s="1"/>
  <c r="A684" i="6"/>
  <c r="A668" i="6"/>
  <c r="A669" i="6" s="1"/>
  <c r="A670" i="6" s="1"/>
  <c r="O661" i="6"/>
  <c r="O683" i="6"/>
  <c r="G690" i="6"/>
  <c r="D690" i="6"/>
  <c r="H690" i="6"/>
  <c r="T690" i="6"/>
  <c r="B690" i="6"/>
  <c r="S690" i="6"/>
  <c r="O668" i="6"/>
  <c r="Y683" i="6"/>
  <c r="U690" i="6"/>
  <c r="I690" i="6"/>
  <c r="E690" i="6"/>
  <c r="C690" i="6"/>
  <c r="O676" i="6"/>
  <c r="J690" i="6"/>
  <c r="F690" i="6"/>
  <c r="O691" i="6"/>
  <c r="Q690" i="6"/>
  <c r="W690" i="6"/>
  <c r="L690" i="6"/>
  <c r="R690" i="6"/>
  <c r="Y691" i="6"/>
  <c r="N690" i="6"/>
  <c r="Y684" i="6"/>
  <c r="V690" i="6"/>
  <c r="Y676" i="6"/>
  <c r="Y668" i="6"/>
  <c r="Y661" i="6"/>
  <c r="O684" i="6"/>
  <c r="P690" i="6"/>
  <c r="K690" i="6"/>
  <c r="M690" i="6"/>
  <c r="X690" i="6"/>
  <c r="A700" i="6" l="1"/>
  <c r="A701" i="6" s="1"/>
  <c r="A708" i="6"/>
  <c r="A685" i="6"/>
  <c r="A693" i="6"/>
  <c r="A677" i="6"/>
  <c r="A678" i="6" s="1"/>
  <c r="A679" i="6" s="1"/>
  <c r="O693" i="6"/>
  <c r="Q699" i="6"/>
  <c r="O677" i="6"/>
  <c r="I699" i="6"/>
  <c r="X699" i="6"/>
  <c r="O692" i="6"/>
  <c r="B699" i="6"/>
  <c r="N699" i="6"/>
  <c r="M699" i="6"/>
  <c r="E699" i="6"/>
  <c r="G699" i="6"/>
  <c r="Y677" i="6"/>
  <c r="O685" i="6"/>
  <c r="W699" i="6"/>
  <c r="O700" i="6"/>
  <c r="V699" i="6"/>
  <c r="Y685" i="6"/>
  <c r="O670" i="6"/>
  <c r="C699" i="6"/>
  <c r="J699" i="6"/>
  <c r="D699" i="6"/>
  <c r="Y670" i="6"/>
  <c r="F699" i="6"/>
  <c r="K699" i="6"/>
  <c r="R699" i="6"/>
  <c r="Y692" i="6"/>
  <c r="Y693" i="6"/>
  <c r="P699" i="6"/>
  <c r="Y700" i="6"/>
  <c r="S699" i="6"/>
  <c r="U699" i="6"/>
  <c r="T699" i="6"/>
  <c r="H699" i="6"/>
  <c r="L699" i="6"/>
  <c r="A694" i="6" l="1"/>
  <c r="A686" i="6"/>
  <c r="A687" i="6" s="1"/>
  <c r="A688" i="6" s="1"/>
  <c r="A709" i="6"/>
  <c r="A710" i="6" s="1"/>
  <c r="A717" i="6"/>
  <c r="A702" i="6"/>
  <c r="Y686" i="6"/>
  <c r="D708" i="6"/>
  <c r="O686" i="6"/>
  <c r="O702" i="6"/>
  <c r="P708" i="6"/>
  <c r="X708" i="6"/>
  <c r="Y701" i="6"/>
  <c r="Y709" i="6"/>
  <c r="Y694" i="6"/>
  <c r="V708" i="6"/>
  <c r="L708" i="6"/>
  <c r="O709" i="6"/>
  <c r="B708" i="6"/>
  <c r="I708" i="6"/>
  <c r="M708" i="6"/>
  <c r="N708" i="6"/>
  <c r="H708" i="6"/>
  <c r="R708" i="6"/>
  <c r="E708" i="6"/>
  <c r="S708" i="6"/>
  <c r="Q708" i="6"/>
  <c r="Y679" i="6"/>
  <c r="O679" i="6"/>
  <c r="W708" i="6"/>
  <c r="J708" i="6"/>
  <c r="G708" i="6"/>
  <c r="O694" i="6"/>
  <c r="Y702" i="6"/>
  <c r="F708" i="6"/>
  <c r="T708" i="6"/>
  <c r="O701" i="6"/>
  <c r="C708" i="6"/>
  <c r="U708" i="6"/>
  <c r="K708" i="6"/>
  <c r="A718" i="6" l="1"/>
  <c r="A719" i="6" s="1"/>
  <c r="A726" i="6"/>
  <c r="A711" i="6"/>
  <c r="A703" i="6"/>
  <c r="A695" i="6"/>
  <c r="A696" i="6" s="1"/>
  <c r="A697" i="6" s="1"/>
  <c r="Y711" i="6"/>
  <c r="V717" i="6"/>
  <c r="Y688" i="6"/>
  <c r="R717" i="6"/>
  <c r="O703" i="6"/>
  <c r="O711" i="6"/>
  <c r="Q717" i="6"/>
  <c r="J717" i="6"/>
  <c r="Y710" i="6"/>
  <c r="O688" i="6"/>
  <c r="K717" i="6"/>
  <c r="H717" i="6"/>
  <c r="U717" i="6"/>
  <c r="Y718" i="6"/>
  <c r="O695" i="6"/>
  <c r="Y703" i="6"/>
  <c r="F717" i="6"/>
  <c r="T717" i="6"/>
  <c r="W717" i="6"/>
  <c r="G717" i="6"/>
  <c r="O718" i="6"/>
  <c r="L717" i="6"/>
  <c r="C717" i="6"/>
  <c r="B717" i="6"/>
  <c r="X717" i="6"/>
  <c r="O710" i="6"/>
  <c r="M717" i="6"/>
  <c r="I717" i="6"/>
  <c r="Y695" i="6"/>
  <c r="D717" i="6"/>
  <c r="N717" i="6"/>
  <c r="P717" i="6"/>
  <c r="E717" i="6"/>
  <c r="S717" i="6"/>
  <c r="A704" i="6" l="1"/>
  <c r="A705" i="6" s="1"/>
  <c r="A706" i="6" s="1"/>
  <c r="A735" i="6"/>
  <c r="A727" i="6"/>
  <c r="A728" i="6" s="1"/>
  <c r="A712" i="6"/>
  <c r="A720" i="6"/>
  <c r="O719" i="6"/>
  <c r="P726" i="6"/>
  <c r="F726" i="6"/>
  <c r="U726" i="6"/>
  <c r="D726" i="6"/>
  <c r="Y719" i="6"/>
  <c r="O704" i="6"/>
  <c r="T726" i="6"/>
  <c r="S726" i="6"/>
  <c r="R726" i="6"/>
  <c r="O727" i="6"/>
  <c r="X726" i="6"/>
  <c r="C726" i="6"/>
  <c r="E726" i="6"/>
  <c r="O720" i="6"/>
  <c r="J726" i="6"/>
  <c r="Q726" i="6"/>
  <c r="V726" i="6"/>
  <c r="Y720" i="6"/>
  <c r="B726" i="6"/>
  <c r="K726" i="6"/>
  <c r="Y727" i="6"/>
  <c r="O697" i="6"/>
  <c r="W726" i="6"/>
  <c r="G726" i="6"/>
  <c r="N726" i="6"/>
  <c r="H726" i="6"/>
  <c r="I726" i="6"/>
  <c r="O712" i="6"/>
  <c r="L726" i="6"/>
  <c r="Y704" i="6"/>
  <c r="M726" i="6"/>
  <c r="Y712" i="6"/>
  <c r="Y697" i="6"/>
  <c r="A713" i="6" l="1"/>
  <c r="A714" i="6" s="1"/>
  <c r="A715" i="6" s="1"/>
  <c r="A744" i="6"/>
  <c r="A736" i="6"/>
  <c r="A737" i="6" s="1"/>
  <c r="A721" i="6"/>
  <c r="A729" i="6"/>
  <c r="W735" i="6"/>
  <c r="B735" i="6"/>
  <c r="U735" i="6"/>
  <c r="O736" i="6"/>
  <c r="O713" i="6"/>
  <c r="O728" i="6"/>
  <c r="Y736" i="6"/>
  <c r="O721" i="6"/>
  <c r="C735" i="6"/>
  <c r="F735" i="6"/>
  <c r="R735" i="6"/>
  <c r="Q735" i="6"/>
  <c r="I735" i="6"/>
  <c r="L735" i="6"/>
  <c r="Y706" i="6"/>
  <c r="T735" i="6"/>
  <c r="N735" i="6"/>
  <c r="M735" i="6"/>
  <c r="S735" i="6"/>
  <c r="O729" i="6"/>
  <c r="K735" i="6"/>
  <c r="D735" i="6"/>
  <c r="J735" i="6"/>
  <c r="Y728" i="6"/>
  <c r="O706" i="6"/>
  <c r="G735" i="6"/>
  <c r="Y721" i="6"/>
  <c r="P735" i="6"/>
  <c r="H735" i="6"/>
  <c r="X735" i="6"/>
  <c r="V735" i="6"/>
  <c r="Y713" i="6"/>
  <c r="E735" i="6"/>
  <c r="Y729" i="6"/>
  <c r="A745" i="6" l="1"/>
  <c r="A746" i="6" s="1"/>
  <c r="A753" i="6"/>
  <c r="A722" i="6"/>
  <c r="A723" i="6" s="1"/>
  <c r="A724" i="6" s="1"/>
  <c r="A730" i="6"/>
  <c r="A738" i="6"/>
  <c r="M744" i="6"/>
  <c r="B744" i="6"/>
  <c r="S744" i="6"/>
  <c r="G744" i="6"/>
  <c r="Y730" i="6"/>
  <c r="R744" i="6"/>
  <c r="I744" i="6"/>
  <c r="U744" i="6"/>
  <c r="F744" i="6"/>
  <c r="X744" i="6"/>
  <c r="O745" i="6"/>
  <c r="J744" i="6"/>
  <c r="K744" i="6"/>
  <c r="O737" i="6"/>
  <c r="O738" i="6"/>
  <c r="O722" i="6"/>
  <c r="D744" i="6"/>
  <c r="Y722" i="6"/>
  <c r="N744" i="6"/>
  <c r="H744" i="6"/>
  <c r="P744" i="6"/>
  <c r="T744" i="6"/>
  <c r="O715" i="6"/>
  <c r="C744" i="6"/>
  <c r="Y715" i="6"/>
  <c r="Y737" i="6"/>
  <c r="W744" i="6"/>
  <c r="E744" i="6"/>
  <c r="Y745" i="6"/>
  <c r="V744" i="6"/>
  <c r="Q744" i="6"/>
  <c r="L744" i="6"/>
  <c r="O730" i="6"/>
  <c r="Y738" i="6"/>
  <c r="A754" i="6" l="1"/>
  <c r="A755" i="6" s="1"/>
  <c r="A762" i="6"/>
  <c r="A731" i="6"/>
  <c r="A732" i="6" s="1"/>
  <c r="A733" i="6" s="1"/>
  <c r="A739" i="6"/>
  <c r="A747" i="6"/>
  <c r="N753" i="6"/>
  <c r="M753" i="6"/>
  <c r="Q753" i="6"/>
  <c r="S753" i="6"/>
  <c r="X753" i="6"/>
  <c r="H753" i="6"/>
  <c r="R753" i="6"/>
  <c r="O754" i="6"/>
  <c r="C753" i="6"/>
  <c r="F753" i="6"/>
  <c r="Y746" i="6"/>
  <c r="I753" i="6"/>
  <c r="Y754" i="6"/>
  <c r="D753" i="6"/>
  <c r="O739" i="6"/>
  <c r="G753" i="6"/>
  <c r="O746" i="6"/>
  <c r="O747" i="6"/>
  <c r="Y739" i="6"/>
  <c r="V753" i="6"/>
  <c r="U753" i="6"/>
  <c r="O731" i="6"/>
  <c r="W753" i="6"/>
  <c r="J753" i="6"/>
  <c r="B753" i="6"/>
  <c r="L753" i="6"/>
  <c r="Y731" i="6"/>
  <c r="K753" i="6"/>
  <c r="E753" i="6"/>
  <c r="T753" i="6"/>
  <c r="Y747" i="6"/>
  <c r="P753" i="6"/>
  <c r="Y724" i="6"/>
  <c r="O724" i="6"/>
  <c r="A740" i="6" l="1"/>
  <c r="A741" i="6" s="1"/>
  <c r="A742" i="6" s="1"/>
  <c r="A771" i="6"/>
  <c r="A763" i="6"/>
  <c r="A764" i="6" s="1"/>
  <c r="A748" i="6"/>
  <c r="A756" i="6"/>
  <c r="Y763" i="6"/>
  <c r="V762" i="6"/>
  <c r="R762" i="6"/>
  <c r="K762" i="6"/>
  <c r="M762" i="6"/>
  <c r="O733" i="6"/>
  <c r="Y755" i="6"/>
  <c r="O740" i="6"/>
  <c r="O748" i="6"/>
  <c r="I762" i="6"/>
  <c r="E762" i="6"/>
  <c r="G762" i="6"/>
  <c r="C762" i="6"/>
  <c r="Q762" i="6"/>
  <c r="D762" i="6"/>
  <c r="N762" i="6"/>
  <c r="B762" i="6"/>
  <c r="Y740" i="6"/>
  <c r="W762" i="6"/>
  <c r="Y733" i="6"/>
  <c r="X762" i="6"/>
  <c r="J762" i="6"/>
  <c r="O763" i="6"/>
  <c r="F762" i="6"/>
  <c r="O756" i="6"/>
  <c r="T762" i="6"/>
  <c r="P762" i="6"/>
  <c r="S762" i="6"/>
  <c r="U762" i="6"/>
  <c r="L762" i="6"/>
  <c r="Y756" i="6"/>
  <c r="Y748" i="6"/>
  <c r="H762" i="6"/>
  <c r="O755" i="6"/>
  <c r="A772" i="6" l="1"/>
  <c r="A773" i="6" s="1"/>
  <c r="A780" i="6"/>
  <c r="A749" i="6"/>
  <c r="A750" i="6" s="1"/>
  <c r="A751" i="6" s="1"/>
  <c r="A757" i="6"/>
  <c r="A765" i="6"/>
  <c r="I771" i="6"/>
  <c r="Y765" i="6"/>
  <c r="U771" i="6"/>
  <c r="O757" i="6"/>
  <c r="B771" i="6"/>
  <c r="T771" i="6"/>
  <c r="O764" i="6"/>
  <c r="O772" i="6"/>
  <c r="Y742" i="6"/>
  <c r="E771" i="6"/>
  <c r="P771" i="6"/>
  <c r="F771" i="6"/>
  <c r="G771" i="6"/>
  <c r="J771" i="6"/>
  <c r="D771" i="6"/>
  <c r="Y772" i="6"/>
  <c r="Y749" i="6"/>
  <c r="O742" i="6"/>
  <c r="O765" i="6"/>
  <c r="M771" i="6"/>
  <c r="K771" i="6"/>
  <c r="X771" i="6"/>
  <c r="H771" i="6"/>
  <c r="V771" i="6"/>
  <c r="L771" i="6"/>
  <c r="C771" i="6"/>
  <c r="Y764" i="6"/>
  <c r="O749" i="6"/>
  <c r="W771" i="6"/>
  <c r="S771" i="6"/>
  <c r="Q771" i="6"/>
  <c r="R771" i="6"/>
  <c r="N771" i="6"/>
  <c r="Y757" i="6"/>
  <c r="A758" i="6" l="1"/>
  <c r="A759" i="6" s="1"/>
  <c r="A760" i="6" s="1"/>
  <c r="A781" i="6"/>
  <c r="A782" i="6" s="1"/>
  <c r="A789" i="6"/>
  <c r="A766" i="6"/>
  <c r="A774" i="6"/>
  <c r="N780" i="6"/>
  <c r="H780" i="6"/>
  <c r="G780" i="6"/>
  <c r="S780" i="6"/>
  <c r="I780" i="6"/>
  <c r="W780" i="6"/>
  <c r="Y766" i="6"/>
  <c r="K780" i="6"/>
  <c r="T780" i="6"/>
  <c r="P780" i="6"/>
  <c r="O774" i="6"/>
  <c r="R780" i="6"/>
  <c r="V780" i="6"/>
  <c r="O781" i="6"/>
  <c r="J780" i="6"/>
  <c r="E780" i="6"/>
  <c r="Y758" i="6"/>
  <c r="U780" i="6"/>
  <c r="Y774" i="6"/>
  <c r="L780" i="6"/>
  <c r="O773" i="6"/>
  <c r="O751" i="6"/>
  <c r="F780" i="6"/>
  <c r="Y773" i="6"/>
  <c r="C780" i="6"/>
  <c r="Y751" i="6"/>
  <c r="O758" i="6"/>
  <c r="D780" i="6"/>
  <c r="B780" i="6"/>
  <c r="Y781" i="6"/>
  <c r="X780" i="6"/>
  <c r="O766" i="6"/>
  <c r="M780" i="6"/>
  <c r="Q780" i="6"/>
  <c r="A767" i="6" l="1"/>
  <c r="A768" i="6" s="1"/>
  <c r="A769" i="6" s="1"/>
  <c r="A775" i="6"/>
  <c r="A790" i="6"/>
  <c r="A791" i="6" s="1"/>
  <c r="A798" i="6"/>
  <c r="A783" i="6"/>
  <c r="W789" i="6"/>
  <c r="O782" i="6"/>
  <c r="Y760" i="6"/>
  <c r="E789" i="6"/>
  <c r="B789" i="6"/>
  <c r="H789" i="6"/>
  <c r="Y783" i="6"/>
  <c r="V789" i="6"/>
  <c r="I789" i="6"/>
  <c r="O760" i="6"/>
  <c r="L789" i="6"/>
  <c r="J789" i="6"/>
  <c r="C789" i="6"/>
  <c r="Y775" i="6"/>
  <c r="O775" i="6"/>
  <c r="P789" i="6"/>
  <c r="X789" i="6"/>
  <c r="O783" i="6"/>
  <c r="D789" i="6"/>
  <c r="G789" i="6"/>
  <c r="K789" i="6"/>
  <c r="T789" i="6"/>
  <c r="Q789" i="6"/>
  <c r="F789" i="6"/>
  <c r="N789" i="6"/>
  <c r="Y790" i="6"/>
  <c r="R789" i="6"/>
  <c r="M789" i="6"/>
  <c r="O790" i="6"/>
  <c r="O767" i="6"/>
  <c r="U789" i="6"/>
  <c r="S789" i="6"/>
  <c r="Y782" i="6"/>
  <c r="Y767" i="6"/>
  <c r="A807" i="6" l="1"/>
  <c r="A799" i="6"/>
  <c r="A800" i="6" s="1"/>
  <c r="A776" i="6"/>
  <c r="A777" i="6" s="1"/>
  <c r="A778" i="6" s="1"/>
  <c r="A784" i="6"/>
  <c r="A792" i="6"/>
  <c r="O792" i="6"/>
  <c r="T798" i="6"/>
  <c r="H798" i="6"/>
  <c r="E798" i="6"/>
  <c r="B798" i="6"/>
  <c r="Q798" i="6"/>
  <c r="G798" i="6"/>
  <c r="V798" i="6"/>
  <c r="O784" i="6"/>
  <c r="O799" i="6"/>
  <c r="C798" i="6"/>
  <c r="D798" i="6"/>
  <c r="J798" i="6"/>
  <c r="N798" i="6"/>
  <c r="U798" i="6"/>
  <c r="S798" i="6"/>
  <c r="R798" i="6"/>
  <c r="X798" i="6"/>
  <c r="P798" i="6"/>
  <c r="Y784" i="6"/>
  <c r="F798" i="6"/>
  <c r="Y776" i="6"/>
  <c r="M798" i="6"/>
  <c r="Y799" i="6"/>
  <c r="L798" i="6"/>
  <c r="I798" i="6"/>
  <c r="K798" i="6"/>
  <c r="Y769" i="6"/>
  <c r="Y791" i="6"/>
  <c r="O791" i="6"/>
  <c r="Y792" i="6"/>
  <c r="O769" i="6"/>
  <c r="O776" i="6"/>
  <c r="W798" i="6"/>
  <c r="A785" i="6" l="1"/>
  <c r="A786" i="6" s="1"/>
  <c r="A787" i="6" s="1"/>
  <c r="A801" i="6"/>
  <c r="A793" i="6"/>
  <c r="A808" i="6"/>
  <c r="A809" i="6" s="1"/>
  <c r="A816" i="6"/>
  <c r="R807" i="6"/>
  <c r="K807" i="6"/>
  <c r="C807" i="6"/>
  <c r="S807" i="6"/>
  <c r="Y801" i="6"/>
  <c r="P807" i="6"/>
  <c r="D807" i="6"/>
  <c r="X807" i="6"/>
  <c r="Q807" i="6"/>
  <c r="V807" i="6"/>
  <c r="N807" i="6"/>
  <c r="Y800" i="6"/>
  <c r="T807" i="6"/>
  <c r="G807" i="6"/>
  <c r="Y808" i="6"/>
  <c r="Y793" i="6"/>
  <c r="L807" i="6"/>
  <c r="O785" i="6"/>
  <c r="I807" i="6"/>
  <c r="O808" i="6"/>
  <c r="O800" i="6"/>
  <c r="H807" i="6"/>
  <c r="O778" i="6"/>
  <c r="E807" i="6"/>
  <c r="M807" i="6"/>
  <c r="O793" i="6"/>
  <c r="W807" i="6"/>
  <c r="U807" i="6"/>
  <c r="O801" i="6"/>
  <c r="J807" i="6"/>
  <c r="B807" i="6"/>
  <c r="Y778" i="6"/>
  <c r="Y785" i="6"/>
  <c r="F807" i="6"/>
  <c r="A825" i="6" l="1"/>
  <c r="A817" i="6"/>
  <c r="A818" i="6" s="1"/>
  <c r="A794" i="6"/>
  <c r="A795" i="6" s="1"/>
  <c r="A796" i="6" s="1"/>
  <c r="A810" i="6"/>
  <c r="A802" i="6"/>
  <c r="P816" i="6"/>
  <c r="Y817" i="6"/>
  <c r="I816" i="6"/>
  <c r="G816" i="6"/>
  <c r="Q816" i="6"/>
  <c r="N816" i="6"/>
  <c r="L816" i="6"/>
  <c r="W816" i="6"/>
  <c r="J816" i="6"/>
  <c r="O787" i="6"/>
  <c r="O802" i="6"/>
  <c r="Y794" i="6"/>
  <c r="O817" i="6"/>
  <c r="Y809" i="6"/>
  <c r="F816" i="6"/>
  <c r="O809" i="6"/>
  <c r="R816" i="6"/>
  <c r="K816" i="6"/>
  <c r="X816" i="6"/>
  <c r="S816" i="6"/>
  <c r="T816" i="6"/>
  <c r="H816" i="6"/>
  <c r="Y810" i="6"/>
  <c r="E816" i="6"/>
  <c r="O810" i="6"/>
  <c r="Y787" i="6"/>
  <c r="D816" i="6"/>
  <c r="Y802" i="6"/>
  <c r="C816" i="6"/>
  <c r="M816" i="6"/>
  <c r="V816" i="6"/>
  <c r="O794" i="6"/>
  <c r="B816" i="6"/>
  <c r="U816" i="6"/>
  <c r="A811" i="6" l="1"/>
  <c r="A819" i="6"/>
  <c r="A803" i="6"/>
  <c r="A804" i="6" s="1"/>
  <c r="A805" i="6" s="1"/>
  <c r="A834" i="6"/>
  <c r="A826" i="6"/>
  <c r="A827" i="6" s="1"/>
  <c r="O803" i="6"/>
  <c r="K825" i="6"/>
  <c r="Y811" i="6"/>
  <c r="D825" i="6"/>
  <c r="B825" i="6"/>
  <c r="Y796" i="6"/>
  <c r="Q825" i="6"/>
  <c r="Y818" i="6"/>
  <c r="Y803" i="6"/>
  <c r="Y819" i="6"/>
  <c r="O819" i="6"/>
  <c r="F825" i="6"/>
  <c r="O811" i="6"/>
  <c r="G825" i="6"/>
  <c r="R825" i="6"/>
  <c r="O796" i="6"/>
  <c r="O826" i="6"/>
  <c r="U825" i="6"/>
  <c r="X825" i="6"/>
  <c r="O818" i="6"/>
  <c r="W825" i="6"/>
  <c r="L825" i="6"/>
  <c r="P825" i="6"/>
  <c r="S825" i="6"/>
  <c r="T825" i="6"/>
  <c r="H825" i="6"/>
  <c r="M825" i="6"/>
  <c r="I825" i="6"/>
  <c r="J825" i="6"/>
  <c r="E825" i="6"/>
  <c r="V825" i="6"/>
  <c r="Y826" i="6"/>
  <c r="N825" i="6"/>
  <c r="C825" i="6"/>
  <c r="A828" i="6" l="1"/>
  <c r="A843" i="6"/>
  <c r="A835" i="6"/>
  <c r="A836" i="6" s="1"/>
  <c r="A820" i="6"/>
  <c r="A812" i="6"/>
  <c r="A813" i="6" s="1"/>
  <c r="A814" i="6" s="1"/>
  <c r="D834" i="6"/>
  <c r="Q834" i="6"/>
  <c r="O827" i="6"/>
  <c r="Y820" i="6"/>
  <c r="O812" i="6"/>
  <c r="O820" i="6"/>
  <c r="V834" i="6"/>
  <c r="Y827" i="6"/>
  <c r="E834" i="6"/>
  <c r="C834" i="6"/>
  <c r="J834" i="6"/>
  <c r="M834" i="6"/>
  <c r="Y828" i="6"/>
  <c r="X834" i="6"/>
  <c r="O835" i="6"/>
  <c r="L834" i="6"/>
  <c r="Y835" i="6"/>
  <c r="F834" i="6"/>
  <c r="N834" i="6"/>
  <c r="O805" i="6"/>
  <c r="H834" i="6"/>
  <c r="Y805" i="6"/>
  <c r="S834" i="6"/>
  <c r="T834" i="6"/>
  <c r="B834" i="6"/>
  <c r="U834" i="6"/>
  <c r="P834" i="6"/>
  <c r="K834" i="6"/>
  <c r="W834" i="6"/>
  <c r="G834" i="6"/>
  <c r="Y812" i="6"/>
  <c r="O828" i="6"/>
  <c r="I834" i="6"/>
  <c r="R834" i="6"/>
  <c r="A844" i="6" l="1"/>
  <c r="A845" i="6" s="1"/>
  <c r="A852" i="6"/>
  <c r="A821" i="6"/>
  <c r="A822" i="6" s="1"/>
  <c r="A823" i="6" s="1"/>
  <c r="A837" i="6"/>
  <c r="A829" i="6"/>
  <c r="I843" i="6"/>
  <c r="X843" i="6"/>
  <c r="R843" i="6"/>
  <c r="O829" i="6"/>
  <c r="B843" i="6"/>
  <c r="U843" i="6"/>
  <c r="C843" i="6"/>
  <c r="O837" i="6"/>
  <c r="M843" i="6"/>
  <c r="T843" i="6"/>
  <c r="O844" i="6"/>
  <c r="N843" i="6"/>
  <c r="Y821" i="6"/>
  <c r="O821" i="6"/>
  <c r="V843" i="6"/>
  <c r="G843" i="6"/>
  <c r="Y837" i="6"/>
  <c r="W843" i="6"/>
  <c r="F843" i="6"/>
  <c r="O836" i="6"/>
  <c r="E843" i="6"/>
  <c r="Y814" i="6"/>
  <c r="S843" i="6"/>
  <c r="D843" i="6"/>
  <c r="K843" i="6"/>
  <c r="J843" i="6"/>
  <c r="Y844" i="6"/>
  <c r="H843" i="6"/>
  <c r="Y829" i="6"/>
  <c r="Q843" i="6"/>
  <c r="Y836" i="6"/>
  <c r="O814" i="6"/>
  <c r="P843" i="6"/>
  <c r="L843" i="6"/>
  <c r="A838" i="6" l="1"/>
  <c r="A861" i="6"/>
  <c r="A853" i="6"/>
  <c r="A854" i="6" s="1"/>
  <c r="A830" i="6"/>
  <c r="A831" i="6" s="1"/>
  <c r="A832" i="6" s="1"/>
  <c r="A846" i="6"/>
  <c r="G852" i="6"/>
  <c r="Y846" i="6"/>
  <c r="J852" i="6"/>
  <c r="E852" i="6"/>
  <c r="O823" i="6"/>
  <c r="T852" i="6"/>
  <c r="Y853" i="6"/>
  <c r="L852" i="6"/>
  <c r="S852" i="6"/>
  <c r="O838" i="6"/>
  <c r="C852" i="6"/>
  <c r="K852" i="6"/>
  <c r="V852" i="6"/>
  <c r="Q852" i="6"/>
  <c r="O853" i="6"/>
  <c r="O845" i="6"/>
  <c r="P852" i="6"/>
  <c r="R852" i="6"/>
  <c r="U852" i="6"/>
  <c r="B852" i="6"/>
  <c r="D852" i="6"/>
  <c r="Y823" i="6"/>
  <c r="H852" i="6"/>
  <c r="I852" i="6"/>
  <c r="F852" i="6"/>
  <c r="Y845" i="6"/>
  <c r="N852" i="6"/>
  <c r="O846" i="6"/>
  <c r="W852" i="6"/>
  <c r="Y830" i="6"/>
  <c r="M852" i="6"/>
  <c r="Y838" i="6"/>
  <c r="O830" i="6"/>
  <c r="X852" i="6"/>
  <c r="A855" i="6" l="1"/>
  <c r="A847" i="6"/>
  <c r="A862" i="6"/>
  <c r="A863" i="6" s="1"/>
  <c r="A870" i="6"/>
  <c r="A839" i="6"/>
  <c r="A840" i="6" s="1"/>
  <c r="A841" i="6" s="1"/>
  <c r="G861" i="6"/>
  <c r="O855" i="6"/>
  <c r="I861" i="6"/>
  <c r="M861" i="6"/>
  <c r="O847" i="6"/>
  <c r="O832" i="6"/>
  <c r="K861" i="6"/>
  <c r="L861" i="6"/>
  <c r="O839" i="6"/>
  <c r="R861" i="6"/>
  <c r="F861" i="6"/>
  <c r="X861" i="6"/>
  <c r="Y862" i="6"/>
  <c r="O854" i="6"/>
  <c r="J861" i="6"/>
  <c r="Y832" i="6"/>
  <c r="N861" i="6"/>
  <c r="T861" i="6"/>
  <c r="Y839" i="6"/>
  <c r="Q861" i="6"/>
  <c r="S861" i="6"/>
  <c r="W861" i="6"/>
  <c r="Y854" i="6"/>
  <c r="H861" i="6"/>
  <c r="Y855" i="6"/>
  <c r="U861" i="6"/>
  <c r="P861" i="6"/>
  <c r="C861" i="6"/>
  <c r="O862" i="6"/>
  <c r="Y847" i="6"/>
  <c r="D861" i="6"/>
  <c r="V861" i="6"/>
  <c r="B861" i="6"/>
  <c r="E861" i="6"/>
  <c r="A879" i="6" l="1"/>
  <c r="A871" i="6"/>
  <c r="A872" i="6" s="1"/>
  <c r="A848" i="6"/>
  <c r="A849" i="6" s="1"/>
  <c r="A850" i="6" s="1"/>
  <c r="A864" i="6"/>
  <c r="A856" i="6"/>
  <c r="O863" i="6"/>
  <c r="Y841" i="6"/>
  <c r="X870" i="6"/>
  <c r="U870" i="6"/>
  <c r="S870" i="6"/>
  <c r="Y856" i="6"/>
  <c r="Y863" i="6"/>
  <c r="P870" i="6"/>
  <c r="V870" i="6"/>
  <c r="O871" i="6"/>
  <c r="Y871" i="6"/>
  <c r="B870" i="6"/>
  <c r="H870" i="6"/>
  <c r="C870" i="6"/>
  <c r="O864" i="6"/>
  <c r="Y864" i="6"/>
  <c r="N870" i="6"/>
  <c r="M870" i="6"/>
  <c r="I870" i="6"/>
  <c r="W870" i="6"/>
  <c r="R870" i="6"/>
  <c r="K870" i="6"/>
  <c r="Y848" i="6"/>
  <c r="F870" i="6"/>
  <c r="T870" i="6"/>
  <c r="D870" i="6"/>
  <c r="O856" i="6"/>
  <c r="J870" i="6"/>
  <c r="L870" i="6"/>
  <c r="E870" i="6"/>
  <c r="O841" i="6"/>
  <c r="O848" i="6"/>
  <c r="G870" i="6"/>
  <c r="Q870" i="6"/>
  <c r="A857" i="6" l="1"/>
  <c r="A858" i="6" s="1"/>
  <c r="A859" i="6" s="1"/>
  <c r="A873" i="6"/>
  <c r="A865" i="6"/>
  <c r="A888" i="6"/>
  <c r="A880" i="6"/>
  <c r="A881" i="6" s="1"/>
  <c r="O873" i="6"/>
  <c r="S879" i="6"/>
  <c r="L879" i="6"/>
  <c r="D879" i="6"/>
  <c r="Y857" i="6"/>
  <c r="J879" i="6"/>
  <c r="Y880" i="6"/>
  <c r="B879" i="6"/>
  <c r="G879" i="6"/>
  <c r="H879" i="6"/>
  <c r="R879" i="6"/>
  <c r="O865" i="6"/>
  <c r="Q879" i="6"/>
  <c r="M879" i="6"/>
  <c r="C879" i="6"/>
  <c r="E879" i="6"/>
  <c r="N879" i="6"/>
  <c r="Y865" i="6"/>
  <c r="Y872" i="6"/>
  <c r="V879" i="6"/>
  <c r="T879" i="6"/>
  <c r="W879" i="6"/>
  <c r="K879" i="6"/>
  <c r="O880" i="6"/>
  <c r="X879" i="6"/>
  <c r="Y873" i="6"/>
  <c r="P879" i="6"/>
  <c r="F879" i="6"/>
  <c r="I879" i="6"/>
  <c r="O872" i="6"/>
  <c r="O850" i="6"/>
  <c r="U879" i="6"/>
  <c r="O857" i="6"/>
  <c r="Y850" i="6"/>
  <c r="A882" i="6" l="1"/>
  <c r="A866" i="6"/>
  <c r="A867" i="6" s="1"/>
  <c r="A868" i="6" s="1"/>
  <c r="A889" i="6"/>
  <c r="A890" i="6" s="1"/>
  <c r="A897" i="6"/>
  <c r="A874" i="6"/>
  <c r="O882" i="6"/>
  <c r="L888" i="6"/>
  <c r="D888" i="6"/>
  <c r="U888" i="6"/>
  <c r="R888" i="6"/>
  <c r="I888" i="6"/>
  <c r="O881" i="6"/>
  <c r="Y859" i="6"/>
  <c r="Y881" i="6"/>
  <c r="T888" i="6"/>
  <c r="J888" i="6"/>
  <c r="X888" i="6"/>
  <c r="G888" i="6"/>
  <c r="O866" i="6"/>
  <c r="M888" i="6"/>
  <c r="B888" i="6"/>
  <c r="Q888" i="6"/>
  <c r="S888" i="6"/>
  <c r="Y889" i="6"/>
  <c r="C888" i="6"/>
  <c r="Y874" i="6"/>
  <c r="Y866" i="6"/>
  <c r="O859" i="6"/>
  <c r="Y882" i="6"/>
  <c r="K888" i="6"/>
  <c r="N888" i="6"/>
  <c r="F888" i="6"/>
  <c r="V888" i="6"/>
  <c r="O889" i="6"/>
  <c r="O874" i="6"/>
  <c r="P888" i="6"/>
  <c r="W888" i="6"/>
  <c r="H888" i="6"/>
  <c r="E888" i="6"/>
  <c r="A906" i="6" l="1"/>
  <c r="A898" i="6"/>
  <c r="A899" i="6" s="1"/>
  <c r="A875" i="6"/>
  <c r="A876" i="6" s="1"/>
  <c r="A877" i="6" s="1"/>
  <c r="A891" i="6"/>
  <c r="A883" i="6"/>
  <c r="O868" i="6"/>
  <c r="T897" i="6"/>
  <c r="Y883" i="6"/>
  <c r="N897" i="6"/>
  <c r="D897" i="6"/>
  <c r="H897" i="6"/>
  <c r="W897" i="6"/>
  <c r="Y898" i="6"/>
  <c r="O875" i="6"/>
  <c r="E897" i="6"/>
  <c r="O898" i="6"/>
  <c r="P897" i="6"/>
  <c r="S897" i="6"/>
  <c r="Q897" i="6"/>
  <c r="X897" i="6"/>
  <c r="Y891" i="6"/>
  <c r="G897" i="6"/>
  <c r="U897" i="6"/>
  <c r="O890" i="6"/>
  <c r="Y868" i="6"/>
  <c r="J897" i="6"/>
  <c r="I897" i="6"/>
  <c r="F897" i="6"/>
  <c r="L897" i="6"/>
  <c r="B897" i="6"/>
  <c r="O891" i="6"/>
  <c r="C897" i="6"/>
  <c r="K897" i="6"/>
  <c r="Y890" i="6"/>
  <c r="M897" i="6"/>
  <c r="O883" i="6"/>
  <c r="V897" i="6"/>
  <c r="R897" i="6"/>
  <c r="Y875" i="6"/>
  <c r="A892" i="6" l="1"/>
  <c r="A900" i="6"/>
  <c r="A884" i="6"/>
  <c r="A885" i="6" s="1"/>
  <c r="A886" i="6" s="1"/>
  <c r="A907" i="6"/>
  <c r="A908" i="6" s="1"/>
  <c r="Y900" i="6"/>
  <c r="O892" i="6"/>
  <c r="B906" i="6"/>
  <c r="W906" i="6"/>
  <c r="Y892" i="6"/>
  <c r="Q906" i="6"/>
  <c r="L906" i="6"/>
  <c r="K906" i="6"/>
  <c r="E906" i="6"/>
  <c r="Y884" i="6"/>
  <c r="U906" i="6"/>
  <c r="N906" i="6"/>
  <c r="M906" i="6"/>
  <c r="T906" i="6"/>
  <c r="Y899" i="6"/>
  <c r="P906" i="6"/>
  <c r="F906" i="6"/>
  <c r="O899" i="6"/>
  <c r="C906" i="6"/>
  <c r="D906" i="6"/>
  <c r="X906" i="6"/>
  <c r="O884" i="6"/>
  <c r="J906" i="6"/>
  <c r="O877" i="6"/>
  <c r="V906" i="6"/>
  <c r="H906" i="6"/>
  <c r="Y907" i="6"/>
  <c r="I906" i="6"/>
  <c r="O907" i="6"/>
  <c r="S906" i="6"/>
  <c r="G906" i="6"/>
  <c r="O900" i="6"/>
  <c r="Y877" i="6"/>
  <c r="R906" i="6"/>
  <c r="A901" i="6" l="1"/>
  <c r="A909" i="6"/>
  <c r="A893" i="6"/>
  <c r="A894" i="6" s="1"/>
  <c r="A895" i="6" s="1"/>
  <c r="Y893" i="6"/>
  <c r="Y901" i="6"/>
  <c r="O908" i="6"/>
  <c r="Y908" i="6"/>
  <c r="O901" i="6"/>
  <c r="O909" i="6"/>
  <c r="Y909" i="6"/>
  <c r="O886" i="6"/>
  <c r="Y886" i="6"/>
  <c r="O893" i="6"/>
  <c r="A910" i="6" l="1"/>
  <c r="A902" i="6"/>
  <c r="A903" i="6" s="1"/>
  <c r="A904" i="6" s="1"/>
  <c r="O910" i="6"/>
  <c r="Y910" i="6"/>
  <c r="O902" i="6"/>
  <c r="Y895" i="6"/>
  <c r="O895" i="6"/>
  <c r="Y902" i="6"/>
  <c r="A911" i="6" l="1"/>
  <c r="A912" i="6" s="1"/>
  <c r="A913" i="6" s="1"/>
  <c r="O911" i="6"/>
  <c r="Y904" i="6"/>
  <c r="Y911" i="6"/>
  <c r="O904" i="6"/>
  <c r="Y913" i="6"/>
  <c r="O91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Odin</author>
  </authors>
  <commentList>
    <comment ref="A1" authorId="0" shapeId="0" xr:uid="{00000000-0006-0000-0300-000001000000}">
      <text>
        <r>
          <rPr>
            <b/>
            <sz val="9"/>
            <color indexed="81"/>
            <rFont val="Tahoma"/>
            <family val="2"/>
          </rPr>
          <t>Status</t>
        </r>
      </text>
    </comment>
    <comment ref="B1" authorId="0" shapeId="0" xr:uid="{00000000-0006-0000-0300-000002000000}">
      <text>
        <r>
          <rPr>
            <b/>
            <sz val="9"/>
            <color indexed="81"/>
            <rFont val="Tahoma"/>
            <family val="2"/>
          </rPr>
          <t>Opportunity / threat</t>
        </r>
      </text>
    </comment>
    <comment ref="C1" authorId="0" shapeId="0" xr:uid="{00000000-0006-0000-0300-000003000000}">
      <text>
        <r>
          <rPr>
            <b/>
            <sz val="9"/>
            <color indexed="81"/>
            <rFont val="Tahoma"/>
            <family val="2"/>
          </rPr>
          <t>Kategori Risiko</t>
        </r>
      </text>
    </comment>
  </commentList>
</comments>
</file>

<file path=xl/sharedStrings.xml><?xml version="1.0" encoding="utf-8"?>
<sst xmlns="http://schemas.openxmlformats.org/spreadsheetml/2006/main" count="27406" uniqueCount="556">
  <si>
    <t>Active</t>
  </si>
  <si>
    <t>Threat</t>
  </si>
  <si>
    <t>Retired</t>
  </si>
  <si>
    <t>Opportunity</t>
  </si>
  <si>
    <t>AVOID</t>
  </si>
  <si>
    <t>TRANSFER</t>
  </si>
  <si>
    <t>MITIGATE</t>
  </si>
  <si>
    <t>ACCEPT</t>
  </si>
  <si>
    <t>EXPLOIT</t>
  </si>
  <si>
    <t>SHARE</t>
  </si>
  <si>
    <t>ENHANCE</t>
  </si>
  <si>
    <t>TIME</t>
  </si>
  <si>
    <t>COST</t>
  </si>
  <si>
    <t>SCOPE</t>
  </si>
  <si>
    <t>QUALITY</t>
  </si>
  <si>
    <t>Impact</t>
  </si>
  <si>
    <t>-</t>
  </si>
  <si>
    <t>(a)</t>
  </si>
  <si>
    <t>(c)</t>
  </si>
  <si>
    <t>(d)</t>
  </si>
  <si>
    <t>(e)</t>
  </si>
  <si>
    <t>(f)</t>
  </si>
  <si>
    <t>(g)</t>
  </si>
  <si>
    <t>(h)</t>
  </si>
  <si>
    <t>(j)</t>
  </si>
  <si>
    <t>(m)</t>
  </si>
  <si>
    <t>Probablility</t>
  </si>
  <si>
    <t>No.</t>
  </si>
  <si>
    <t>Penilai:</t>
  </si>
  <si>
    <t>Kode Risiko</t>
  </si>
  <si>
    <t>Status Risiko</t>
  </si>
  <si>
    <t>Peluang atau Ancaman</t>
  </si>
  <si>
    <t>Tanggal Identifikasi Risiko</t>
  </si>
  <si>
    <t>Deskripsi atau Kejadian Risiko</t>
  </si>
  <si>
    <t>Akar Penyebab</t>
  </si>
  <si>
    <t>Probabilitas (P)</t>
  </si>
  <si>
    <t>Dampak
(I)</t>
  </si>
  <si>
    <t>Pemilik Risiko</t>
  </si>
  <si>
    <t>No. HP Pemilik Risiko</t>
  </si>
  <si>
    <t>E-mail Pemilik Risiko</t>
  </si>
  <si>
    <t>Strategi</t>
  </si>
  <si>
    <t>Tanggal</t>
  </si>
  <si>
    <t xml:space="preserve"> Probabilitas Risiko Residual (P')</t>
  </si>
  <si>
    <t>Dampak Risiko Residual
(I')</t>
  </si>
  <si>
    <t>Tanggal Review Selanjutnya</t>
  </si>
  <si>
    <t>Status Tanggal &amp; Komentar Kajian</t>
  </si>
  <si>
    <t>TIME-COST</t>
  </si>
  <si>
    <t>TIME-SCOPE</t>
  </si>
  <si>
    <t>TIME-QUALITY</t>
  </si>
  <si>
    <t>COST-SCOPE</t>
  </si>
  <si>
    <t>COST-QUALITY</t>
  </si>
  <si>
    <t>SCOPE-QUALITY</t>
  </si>
  <si>
    <t>TIME-COST-SCOPE</t>
  </si>
  <si>
    <t>TIME-COST-QUALITY</t>
  </si>
  <si>
    <t>TIME-SCOPE-QUALITY</t>
  </si>
  <si>
    <t>TIME-COST-SCOPE-QUALITY</t>
  </si>
  <si>
    <t>3 = Moderate</t>
  </si>
  <si>
    <t>Dampak Kualitatif</t>
  </si>
  <si>
    <t>Departemen (Unit Kerja)</t>
  </si>
  <si>
    <t>2 = Minor</t>
  </si>
  <si>
    <t>4 = Significant</t>
  </si>
  <si>
    <t>1 = Insigificant</t>
  </si>
  <si>
    <t>5 = Catastrophic</t>
  </si>
  <si>
    <t>LOW RISK</t>
  </si>
  <si>
    <t>MEDIUM RISK</t>
  </si>
  <si>
    <t>HIGH RISK</t>
  </si>
  <si>
    <t>EXTREME HIGH</t>
  </si>
  <si>
    <t>TAHUN</t>
  </si>
  <si>
    <t>PERUSAHAAN</t>
  </si>
  <si>
    <t>NO.</t>
  </si>
  <si>
    <t>DESKRIPSI KEJADIAN RISIKO</t>
  </si>
  <si>
    <t>KODE RISIKO</t>
  </si>
  <si>
    <t>BULAN</t>
  </si>
  <si>
    <t>PEMILIK RISIKO</t>
  </si>
  <si>
    <t>Probabilitas</t>
  </si>
  <si>
    <t>Dampak</t>
  </si>
  <si>
    <r>
      <t>JUMLAH KEJADIAN RISIKO DALAM RISK REGISTER</t>
    </r>
    <r>
      <rPr>
        <sz val="11"/>
        <color rgb="FFFFFFFF"/>
        <rFont val="Calibri"/>
        <family val="2"/>
      </rPr>
      <t xml:space="preserve"> </t>
    </r>
  </si>
  <si>
    <r>
      <t>JUMLAH</t>
    </r>
    <r>
      <rPr>
        <sz val="11"/>
        <color rgb="FFFFFFFF"/>
        <rFont val="Calibri"/>
        <family val="2"/>
      </rPr>
      <t xml:space="preserve"> </t>
    </r>
  </si>
  <si>
    <r>
      <t>KETERANGAN</t>
    </r>
    <r>
      <rPr>
        <sz val="11"/>
        <color rgb="FFFFFFFF"/>
        <rFont val="Calibri"/>
        <family val="2"/>
      </rPr>
      <t xml:space="preserve"> </t>
    </r>
  </si>
  <si>
    <r>
      <t xml:space="preserve">NO. </t>
    </r>
    <r>
      <rPr>
        <sz val="11"/>
        <color theme="1"/>
        <rFont val="Calibri"/>
        <family val="2"/>
        <scheme val="minor"/>
      </rPr>
      <t xml:space="preserve"> </t>
    </r>
  </si>
  <si>
    <r>
      <t xml:space="preserve">DESKRIPSI KEJADIAN RISIKO </t>
    </r>
    <r>
      <rPr>
        <b/>
        <sz val="11"/>
        <color rgb="FFFFFFFF"/>
        <rFont val="Calibri"/>
        <family val="2"/>
      </rPr>
      <t xml:space="preserve"> </t>
    </r>
  </si>
  <si>
    <r>
      <t xml:space="preserve">KODE RISIKO </t>
    </r>
    <r>
      <rPr>
        <b/>
        <sz val="11"/>
        <color rgb="FFFFFFFF"/>
        <rFont val="Calibri"/>
        <family val="2"/>
      </rPr>
      <t xml:space="preserve"> </t>
    </r>
  </si>
  <si>
    <r>
      <t xml:space="preserve">(Rp.) </t>
    </r>
    <r>
      <rPr>
        <b/>
        <sz val="11"/>
        <color rgb="FFFFFFFF"/>
        <rFont val="Calibri"/>
        <family val="2"/>
      </rPr>
      <t xml:space="preserve"> </t>
    </r>
  </si>
  <si>
    <r>
      <t>KETERANGAN</t>
    </r>
    <r>
      <rPr>
        <sz val="12"/>
        <color rgb="FFFFFFFF"/>
        <rFont val="Calibri"/>
        <family val="2"/>
      </rPr>
      <t xml:space="preserve"> </t>
    </r>
  </si>
  <si>
    <r>
      <t>KODE RISIKO</t>
    </r>
    <r>
      <rPr>
        <sz val="12"/>
        <color rgb="FFFFFFFF"/>
        <rFont val="Calibri"/>
        <family val="2"/>
      </rPr>
      <t xml:space="preserve"> </t>
    </r>
  </si>
  <si>
    <r>
      <t>DESKRIPSI KEJADIAN RISIKO</t>
    </r>
    <r>
      <rPr>
        <sz val="12"/>
        <color rgb="FFFFFFFF"/>
        <rFont val="Calibri"/>
        <family val="2"/>
      </rPr>
      <t xml:space="preserve"> </t>
    </r>
  </si>
  <si>
    <t xml:space="preserve">DAMPAK </t>
  </si>
  <si>
    <t>KURANG EFEKTIF</t>
  </si>
  <si>
    <t>CUKUP EFEKTIF</t>
  </si>
  <si>
    <t xml:space="preserve">AKHIR </t>
  </si>
  <si>
    <r>
      <t>NO.</t>
    </r>
    <r>
      <rPr>
        <sz val="10"/>
        <color rgb="FFFFFFFF"/>
        <rFont val="Calibri"/>
        <family val="2"/>
      </rPr>
      <t xml:space="preserve"> </t>
    </r>
  </si>
  <si>
    <r>
      <t>KODE RISIKO</t>
    </r>
    <r>
      <rPr>
        <sz val="10"/>
        <color rgb="FFFFFFFF"/>
        <rFont val="Calibri"/>
        <family val="2"/>
      </rPr>
      <t xml:space="preserve"> </t>
    </r>
  </si>
  <si>
    <r>
      <t>DESKRIPSI KEJADIAN RISIKO</t>
    </r>
    <r>
      <rPr>
        <sz val="10"/>
        <color rgb="FFFFFFFF"/>
        <rFont val="Calibri"/>
        <family val="2"/>
      </rPr>
      <t xml:space="preserve"> </t>
    </r>
  </si>
  <si>
    <t>TANGGAL</t>
  </si>
  <si>
    <r>
      <t>ESTIMASI BIAYA</t>
    </r>
    <r>
      <rPr>
        <sz val="10"/>
        <color rgb="FFFFFFFF"/>
        <rFont val="Calibri"/>
        <family val="2"/>
      </rPr>
      <t xml:space="preserve"> </t>
    </r>
  </si>
  <si>
    <r>
      <t>PEMILIK RISIKO</t>
    </r>
    <r>
      <rPr>
        <sz val="10"/>
        <color rgb="FFFFFFFF"/>
        <rFont val="Calibri"/>
        <family val="2"/>
      </rPr>
      <t xml:space="preserve"> </t>
    </r>
  </si>
  <si>
    <r>
      <t>(RP)</t>
    </r>
    <r>
      <rPr>
        <sz val="10"/>
        <color rgb="FFFFFFFF"/>
        <rFont val="Calibri"/>
        <family val="2"/>
      </rPr>
      <t xml:space="preserve"> </t>
    </r>
  </si>
  <si>
    <r>
      <t>KODE RISIKO</t>
    </r>
    <r>
      <rPr>
        <sz val="11"/>
        <color rgb="FFFFFFFF"/>
        <rFont val="Calibri"/>
        <family val="2"/>
      </rPr>
      <t xml:space="preserve"> </t>
    </r>
  </si>
  <si>
    <r>
      <t>DESKRIPSI KEJADIAN RISIKO</t>
    </r>
    <r>
      <rPr>
        <sz val="11"/>
        <color rgb="FFFFFFFF"/>
        <rFont val="Calibri"/>
        <family val="2"/>
      </rPr>
      <t xml:space="preserve"> </t>
    </r>
  </si>
  <si>
    <r>
      <t>JADWAL DAN PELAKSANAAN</t>
    </r>
    <r>
      <rPr>
        <sz val="11"/>
        <color rgb="FFFFFFFF"/>
        <rFont val="Calibri"/>
        <family val="2"/>
      </rPr>
      <t xml:space="preserve"> </t>
    </r>
  </si>
  <si>
    <t>KETERANGAN</t>
  </si>
  <si>
    <r>
      <t>VARIANS BIAYA</t>
    </r>
    <r>
      <rPr>
        <sz val="11"/>
        <color rgb="FFFFFFFF"/>
        <rFont val="Calibri"/>
        <family val="2"/>
      </rPr>
      <t xml:space="preserve"> </t>
    </r>
  </si>
  <si>
    <r>
      <t xml:space="preserve">DIPERIKSA OLEH </t>
    </r>
    <r>
      <rPr>
        <sz val="11"/>
        <color rgb="FFFFFFFF"/>
        <rFont val="Calibri"/>
        <family val="2"/>
      </rPr>
      <t xml:space="preserve"> </t>
    </r>
  </si>
  <si>
    <r>
      <t>PEMILIK RISIKO</t>
    </r>
    <r>
      <rPr>
        <sz val="11"/>
        <color rgb="FFFFFFFF"/>
        <rFont val="Calibri"/>
        <family val="2"/>
      </rPr>
      <t xml:space="preserve"> </t>
    </r>
  </si>
  <si>
    <r>
      <t>RENCANA</t>
    </r>
    <r>
      <rPr>
        <sz val="11"/>
        <color rgb="FFFFFFFF"/>
        <rFont val="Calibri"/>
        <family val="2"/>
      </rPr>
      <t xml:space="preserve"> </t>
    </r>
  </si>
  <si>
    <r>
      <t>REALISASI</t>
    </r>
    <r>
      <rPr>
        <sz val="11"/>
        <color rgb="FFFFFFFF"/>
        <rFont val="Calibri"/>
        <family val="2"/>
      </rPr>
      <t xml:space="preserve"> </t>
    </r>
  </si>
  <si>
    <r>
      <t>(%)</t>
    </r>
    <r>
      <rPr>
        <sz val="11"/>
        <color rgb="FFFFFFFF"/>
        <rFont val="Calibri"/>
        <family val="2"/>
      </rPr>
      <t xml:space="preserve"> </t>
    </r>
  </si>
  <si>
    <t>SPI</t>
  </si>
  <si>
    <t>URM</t>
  </si>
  <si>
    <r>
      <t xml:space="preserve"> [√]</t>
    </r>
    <r>
      <rPr>
        <sz val="11"/>
        <color rgb="FFFFFFFF"/>
        <rFont val="Calibri"/>
        <family val="2"/>
      </rPr>
      <t xml:space="preserve"> </t>
    </r>
  </si>
  <si>
    <t>TANGGAL IDENTIFIKASI RISIKO</t>
  </si>
  <si>
    <t>KEJADIAN RISIKO (RISK EVENT)</t>
  </si>
  <si>
    <r>
      <t xml:space="preserve">NO. </t>
    </r>
    <r>
      <rPr>
        <sz val="12"/>
        <color rgb="FFFFFFFF"/>
        <rFont val="Calibri"/>
        <family val="2"/>
      </rPr>
      <t xml:space="preserve"> </t>
    </r>
  </si>
  <si>
    <r>
      <t xml:space="preserve">DESKRIPSI KEJADIAN RISIKO </t>
    </r>
    <r>
      <rPr>
        <sz val="12"/>
        <color rgb="FFFFFFFF"/>
        <rFont val="Calibri"/>
        <family val="2"/>
      </rPr>
      <t xml:space="preserve"> </t>
    </r>
  </si>
  <si>
    <r>
      <t xml:space="preserve">KODE RISIKO </t>
    </r>
    <r>
      <rPr>
        <sz val="12"/>
        <color rgb="FFFFFFFF"/>
        <rFont val="Calibri"/>
        <family val="2"/>
      </rPr>
      <t xml:space="preserve"> </t>
    </r>
  </si>
  <si>
    <r>
      <t xml:space="preserve">PEMILIK RISIKO </t>
    </r>
    <r>
      <rPr>
        <sz val="12"/>
        <color rgb="FFFFFFFF"/>
        <rFont val="Calibri"/>
        <family val="2"/>
      </rPr>
      <t xml:space="preserve"> </t>
    </r>
  </si>
  <si>
    <r>
      <t>BULAN 1</t>
    </r>
    <r>
      <rPr>
        <sz val="12"/>
        <color rgb="FFFFFFFF"/>
        <rFont val="Calibri"/>
        <family val="2"/>
      </rPr>
      <t xml:space="preserve"> </t>
    </r>
  </si>
  <si>
    <r>
      <t xml:space="preserve">BULAN 2 </t>
    </r>
    <r>
      <rPr>
        <sz val="12"/>
        <color rgb="FFFFFFFF"/>
        <rFont val="Calibri"/>
        <family val="2"/>
      </rPr>
      <t xml:space="preserve"> </t>
    </r>
  </si>
  <si>
    <r>
      <t xml:space="preserve">BULAN 3 </t>
    </r>
    <r>
      <rPr>
        <sz val="12"/>
        <color rgb="FFFFFFFF"/>
        <rFont val="Calibri"/>
        <family val="2"/>
      </rPr>
      <t xml:space="preserve"> </t>
    </r>
  </si>
  <si>
    <r>
      <t xml:space="preserve">BULAN 4 </t>
    </r>
    <r>
      <rPr>
        <sz val="12"/>
        <color rgb="FFFFFFFF"/>
        <rFont val="Calibri"/>
        <family val="2"/>
      </rPr>
      <t xml:space="preserve"> </t>
    </r>
  </si>
  <si>
    <r>
      <t xml:space="preserve">BULAN 5 </t>
    </r>
    <r>
      <rPr>
        <sz val="12"/>
        <color rgb="FFFFFFFF"/>
        <rFont val="Calibri"/>
        <family val="2"/>
      </rPr>
      <t xml:space="preserve"> </t>
    </r>
  </si>
  <si>
    <r>
      <t xml:space="preserve">BULAN 6 </t>
    </r>
    <r>
      <rPr>
        <sz val="12"/>
        <color rgb="FFFFFFFF"/>
        <rFont val="Calibri"/>
        <family val="2"/>
      </rPr>
      <t xml:space="preserve"> </t>
    </r>
  </si>
  <si>
    <r>
      <t xml:space="preserve">MINGGU </t>
    </r>
    <r>
      <rPr>
        <sz val="12"/>
        <color rgb="FFFFFFFF"/>
        <rFont val="Calibri"/>
        <family val="2"/>
      </rPr>
      <t xml:space="preserve"> </t>
    </r>
  </si>
  <si>
    <t>Kejadian Risiko (Risk Event)</t>
  </si>
  <si>
    <t>Keterangan</t>
  </si>
  <si>
    <t>SESUAI / TIDAK SESUAI</t>
  </si>
  <si>
    <r>
      <t xml:space="preserve">  </t>
    </r>
    <r>
      <rPr>
        <sz val="11"/>
        <color rgb="FF000000"/>
        <rFont val="Calibri"/>
        <family val="2"/>
      </rPr>
      <t xml:space="preserve"> </t>
    </r>
  </si>
  <si>
    <t xml:space="preserve">   </t>
  </si>
  <si>
    <t>NO PADA RISK REGISTER</t>
  </si>
  <si>
    <t>No pada Risk Register</t>
  </si>
  <si>
    <t>STATUS PENGENDALIAN</t>
  </si>
  <si>
    <t>TGL. REGISTRASI</t>
  </si>
  <si>
    <t>PERINCIAN</t>
  </si>
  <si>
    <t>TOTAL</t>
  </si>
  <si>
    <t>[RP]</t>
  </si>
  <si>
    <t>Status Risiko Residual</t>
  </si>
  <si>
    <t>Target Risiko/Risk Appetite</t>
  </si>
  <si>
    <t>Status Risiko Inherent</t>
  </si>
  <si>
    <r>
      <t xml:space="preserve">6 = Definitely
(90% &lt; x </t>
    </r>
    <r>
      <rPr>
        <b/>
        <u/>
        <sz val="14"/>
        <color theme="1"/>
        <rFont val="Calibri"/>
        <family val="2"/>
        <scheme val="minor"/>
      </rPr>
      <t>&lt;</t>
    </r>
    <r>
      <rPr>
        <b/>
        <sz val="14"/>
        <color theme="1"/>
        <rFont val="Calibri"/>
        <family val="2"/>
        <scheme val="minor"/>
      </rPr>
      <t xml:space="preserve"> 100%)</t>
    </r>
  </si>
  <si>
    <r>
      <t xml:space="preserve">5 = Almost Certain
(70% &lt; x </t>
    </r>
    <r>
      <rPr>
        <b/>
        <u/>
        <sz val="14"/>
        <color indexed="8"/>
        <rFont val="Calibri"/>
        <family val="2"/>
      </rPr>
      <t>&lt;</t>
    </r>
    <r>
      <rPr>
        <b/>
        <sz val="14"/>
        <color indexed="8"/>
        <rFont val="Calibri"/>
        <family val="2"/>
      </rPr>
      <t xml:space="preserve"> 90%)</t>
    </r>
  </si>
  <si>
    <r>
      <t xml:space="preserve">4 = Likely
(50% &lt; x </t>
    </r>
    <r>
      <rPr>
        <b/>
        <u/>
        <sz val="14"/>
        <color indexed="8"/>
        <rFont val="Calibri"/>
        <family val="2"/>
      </rPr>
      <t>&lt;</t>
    </r>
    <r>
      <rPr>
        <b/>
        <sz val="14"/>
        <color indexed="8"/>
        <rFont val="Calibri"/>
        <family val="2"/>
      </rPr>
      <t xml:space="preserve"> 70%)</t>
    </r>
  </si>
  <si>
    <r>
      <t xml:space="preserve">3 = Moderate
(30% &lt; x </t>
    </r>
    <r>
      <rPr>
        <b/>
        <u/>
        <sz val="14"/>
        <color indexed="8"/>
        <rFont val="Calibri"/>
        <family val="2"/>
      </rPr>
      <t>&lt;</t>
    </r>
    <r>
      <rPr>
        <b/>
        <sz val="14"/>
        <color indexed="8"/>
        <rFont val="Calibri"/>
        <family val="2"/>
      </rPr>
      <t xml:space="preserve"> 50%)</t>
    </r>
  </si>
  <si>
    <r>
      <t xml:space="preserve">2 = Rare
(10% &lt; x </t>
    </r>
    <r>
      <rPr>
        <b/>
        <u/>
        <sz val="14"/>
        <color indexed="8"/>
        <rFont val="Calibri"/>
        <family val="2"/>
      </rPr>
      <t>&lt;</t>
    </r>
    <r>
      <rPr>
        <b/>
        <sz val="14"/>
        <color indexed="8"/>
        <rFont val="Calibri"/>
        <family val="2"/>
      </rPr>
      <t xml:space="preserve"> 30%)</t>
    </r>
  </si>
  <si>
    <r>
      <t xml:space="preserve">1 = Unlikely
(0% &lt; x </t>
    </r>
    <r>
      <rPr>
        <b/>
        <u/>
        <sz val="14"/>
        <color indexed="8"/>
        <rFont val="Calibri"/>
        <family val="2"/>
      </rPr>
      <t>&lt;</t>
    </r>
    <r>
      <rPr>
        <b/>
        <sz val="14"/>
        <color indexed="8"/>
        <rFont val="Calibri"/>
        <family val="2"/>
      </rPr>
      <t xml:space="preserve"> 10%)</t>
    </r>
  </si>
  <si>
    <t>Tanggal Registrasi:</t>
  </si>
  <si>
    <t>MONITORING</t>
  </si>
  <si>
    <t>PLANNING (RP)</t>
  </si>
  <si>
    <t>REALISASI (RP)</t>
  </si>
  <si>
    <t xml:space="preserve">PROFIL RISIKO </t>
  </si>
  <si>
    <t>BULAN 1</t>
  </si>
  <si>
    <t xml:space="preserve">BULAN 2 </t>
  </si>
  <si>
    <t>BULAN 3</t>
  </si>
  <si>
    <t>BULAN 4</t>
  </si>
  <si>
    <t>BULAN 5</t>
  </si>
  <si>
    <t>BULAN 6</t>
  </si>
  <si>
    <t>BULAN 7</t>
  </si>
  <si>
    <t>BULAN 8</t>
  </si>
  <si>
    <t>BULAN 9</t>
  </si>
  <si>
    <t>DEPARTMENT (UNIT KERJA)</t>
  </si>
  <si>
    <t>BULAN 10</t>
  </si>
  <si>
    <t>BULAN 11</t>
  </si>
  <si>
    <t>BULAN 12</t>
  </si>
  <si>
    <t>Kategori Risiko</t>
  </si>
  <si>
    <t xml:space="preserve">Kode Risiko </t>
  </si>
  <si>
    <t>(i)</t>
  </si>
  <si>
    <t>(r)</t>
  </si>
  <si>
    <t>(x)</t>
  </si>
  <si>
    <t>(y)</t>
  </si>
  <si>
    <t>(z)</t>
  </si>
  <si>
    <t>Strategy and Planning Risk</t>
  </si>
  <si>
    <t>Finance Risk</t>
  </si>
  <si>
    <t>Operational / Infrastructure Risk</t>
  </si>
  <si>
    <t>Hazard Risk</t>
  </si>
  <si>
    <t>RISK ID</t>
  </si>
  <si>
    <t>INHERENT RISK RATING</t>
  </si>
  <si>
    <t>RESIDUAL RISK</t>
  </si>
  <si>
    <t>RISK APPETITE</t>
  </si>
  <si>
    <t>Inherent Risk Rating</t>
  </si>
  <si>
    <t>Residual Risk Rating</t>
  </si>
  <si>
    <t>Risk Appetite</t>
  </si>
  <si>
    <t>Disiapkan oleh</t>
  </si>
  <si>
    <t>Dipersiapkan oleh</t>
  </si>
  <si>
    <t>Disetujui oleh</t>
  </si>
  <si>
    <t>Diketahui oleh</t>
  </si>
  <si>
    <t>Nama</t>
  </si>
  <si>
    <t>Jabatan</t>
  </si>
  <si>
    <t>Biaya Penanganan Risiko (Rp)</t>
  </si>
  <si>
    <r>
      <t xml:space="preserve">1. </t>
    </r>
    <r>
      <rPr>
        <i/>
        <sz val="11"/>
        <color theme="1"/>
        <rFont val="Calibri"/>
        <family val="2"/>
        <scheme val="minor"/>
      </rPr>
      <t>Input</t>
    </r>
    <r>
      <rPr>
        <sz val="11"/>
        <color theme="1"/>
        <rFont val="Calibri"/>
        <family val="2"/>
        <scheme val="minor"/>
      </rPr>
      <t xml:space="preserve"> Data Risiko di sheet "</t>
    </r>
    <r>
      <rPr>
        <i/>
        <sz val="11"/>
        <color theme="1"/>
        <rFont val="Calibri"/>
        <family val="2"/>
        <scheme val="minor"/>
      </rPr>
      <t>Risk Input</t>
    </r>
    <r>
      <rPr>
        <sz val="11"/>
        <color theme="1"/>
        <rFont val="Calibri"/>
        <family val="2"/>
        <scheme val="minor"/>
      </rPr>
      <t>"</t>
    </r>
  </si>
  <si>
    <r>
      <t xml:space="preserve">2. Perhatikan </t>
    </r>
    <r>
      <rPr>
        <i/>
        <sz val="11"/>
        <color theme="1"/>
        <rFont val="Calibri"/>
        <family val="2"/>
        <scheme val="minor"/>
      </rPr>
      <t>comment</t>
    </r>
    <r>
      <rPr>
        <sz val="11"/>
        <color theme="1"/>
        <rFont val="Calibri"/>
        <family val="2"/>
        <scheme val="minor"/>
      </rPr>
      <t xml:space="preserve"> yang ada, karena ada kolom yang </t>
    </r>
    <r>
      <rPr>
        <i/>
        <sz val="11"/>
        <color theme="1"/>
        <rFont val="Calibri"/>
        <family val="2"/>
        <scheme val="minor"/>
      </rPr>
      <t>auto generate</t>
    </r>
  </si>
  <si>
    <r>
      <t>3. Setelah yakin data yang diinput sudah benar, klik tombol "</t>
    </r>
    <r>
      <rPr>
        <i/>
        <sz val="11"/>
        <color theme="1"/>
        <rFont val="Calibri"/>
        <family val="2"/>
        <scheme val="minor"/>
      </rPr>
      <t>Generate Risk Profile</t>
    </r>
    <r>
      <rPr>
        <sz val="11"/>
        <color theme="1"/>
        <rFont val="Calibri"/>
        <family val="2"/>
        <scheme val="minor"/>
      </rPr>
      <t>"</t>
    </r>
  </si>
  <si>
    <r>
      <t xml:space="preserve">4. Grafik </t>
    </r>
    <r>
      <rPr>
        <i/>
        <sz val="11"/>
        <color theme="1"/>
        <rFont val="Calibri"/>
        <family val="2"/>
        <scheme val="minor"/>
      </rPr>
      <t>Inherent risk rating</t>
    </r>
    <r>
      <rPr>
        <sz val="11"/>
        <color theme="1"/>
        <rFont val="Calibri"/>
        <family val="2"/>
        <scheme val="minor"/>
      </rPr>
      <t xml:space="preserve"> dapat di lihat di </t>
    </r>
    <r>
      <rPr>
        <i/>
        <sz val="11"/>
        <color theme="1"/>
        <rFont val="Calibri"/>
        <family val="2"/>
        <scheme val="minor"/>
      </rPr>
      <t>sheet</t>
    </r>
    <r>
      <rPr>
        <sz val="11"/>
        <color theme="1"/>
        <rFont val="Calibri"/>
        <family val="2"/>
        <scheme val="minor"/>
      </rPr>
      <t xml:space="preserve"> "</t>
    </r>
    <r>
      <rPr>
        <i/>
        <sz val="11"/>
        <color theme="1"/>
        <rFont val="Calibri"/>
        <family val="2"/>
        <scheme val="minor"/>
      </rPr>
      <t>Risk Profile</t>
    </r>
    <r>
      <rPr>
        <sz val="11"/>
        <color theme="1"/>
        <rFont val="Calibri"/>
        <family val="2"/>
        <scheme val="minor"/>
      </rPr>
      <t xml:space="preserve">" sedangkan grafik </t>
    </r>
    <r>
      <rPr>
        <i/>
        <sz val="11"/>
        <color theme="1"/>
        <rFont val="Calibri"/>
        <family val="2"/>
        <scheme val="minor"/>
      </rPr>
      <t>residual risk rating</t>
    </r>
    <r>
      <rPr>
        <sz val="11"/>
        <color theme="1"/>
        <rFont val="Calibri"/>
        <family val="2"/>
        <scheme val="minor"/>
      </rPr>
      <t xml:space="preserve"> dapat dilihat di </t>
    </r>
    <r>
      <rPr>
        <i/>
        <sz val="11"/>
        <color theme="1"/>
        <rFont val="Calibri"/>
        <family val="2"/>
        <scheme val="minor"/>
      </rPr>
      <t>sheet</t>
    </r>
    <r>
      <rPr>
        <sz val="11"/>
        <color theme="1"/>
        <rFont val="Calibri"/>
        <family val="2"/>
        <scheme val="minor"/>
      </rPr>
      <t xml:space="preserve"> "</t>
    </r>
    <r>
      <rPr>
        <i/>
        <sz val="11"/>
        <color theme="1"/>
        <rFont val="Calibri"/>
        <family val="2"/>
        <scheme val="minor"/>
      </rPr>
      <t>Residual Risk</t>
    </r>
    <r>
      <rPr>
        <sz val="11"/>
        <color theme="1"/>
        <rFont val="Calibri"/>
        <family val="2"/>
        <scheme val="minor"/>
      </rPr>
      <t>"</t>
    </r>
  </si>
  <si>
    <r>
      <t xml:space="preserve">5. Pada tahap ini versi </t>
    </r>
    <r>
      <rPr>
        <i/>
        <sz val="11"/>
        <color theme="1"/>
        <rFont val="Calibri"/>
        <family val="2"/>
        <scheme val="minor"/>
      </rPr>
      <t>print out</t>
    </r>
    <r>
      <rPr>
        <sz val="11"/>
        <color theme="1"/>
        <rFont val="Calibri"/>
        <family val="2"/>
        <scheme val="minor"/>
      </rPr>
      <t xml:space="preserve"> juga telah di-</t>
    </r>
    <r>
      <rPr>
        <i/>
        <sz val="11"/>
        <color theme="1"/>
        <rFont val="Calibri"/>
        <family val="2"/>
        <scheme val="minor"/>
      </rPr>
      <t>generate</t>
    </r>
    <r>
      <rPr>
        <sz val="11"/>
        <color theme="1"/>
        <rFont val="Calibri"/>
        <family val="2"/>
        <scheme val="minor"/>
      </rPr>
      <t xml:space="preserve"> dan terdapat di </t>
    </r>
    <r>
      <rPr>
        <i/>
        <sz val="11"/>
        <color theme="1"/>
        <rFont val="Calibri"/>
        <family val="2"/>
        <scheme val="minor"/>
      </rPr>
      <t>sheet</t>
    </r>
    <r>
      <rPr>
        <sz val="11"/>
        <color theme="1"/>
        <rFont val="Calibri"/>
        <family val="2"/>
        <scheme val="minor"/>
      </rPr>
      <t xml:space="preserve"> "</t>
    </r>
    <r>
      <rPr>
        <i/>
        <sz val="11"/>
        <color theme="1"/>
        <rFont val="Calibri"/>
        <family val="2"/>
        <scheme val="minor"/>
      </rPr>
      <t>Risk Register</t>
    </r>
    <r>
      <rPr>
        <sz val="11"/>
        <color theme="1"/>
        <rFont val="Calibri"/>
        <family val="2"/>
        <scheme val="minor"/>
      </rPr>
      <t>"</t>
    </r>
  </si>
  <si>
    <r>
      <t xml:space="preserve">6. Pada </t>
    </r>
    <r>
      <rPr>
        <i/>
        <sz val="11"/>
        <color theme="1"/>
        <rFont val="Calibri"/>
        <family val="2"/>
        <scheme val="minor"/>
      </rPr>
      <t>sheet</t>
    </r>
    <r>
      <rPr>
        <sz val="11"/>
        <color theme="1"/>
        <rFont val="Calibri"/>
        <family val="2"/>
        <scheme val="minor"/>
      </rPr>
      <t xml:space="preserve"> "</t>
    </r>
    <r>
      <rPr>
        <i/>
        <sz val="11"/>
        <color theme="1"/>
        <rFont val="Calibri"/>
        <family val="2"/>
        <scheme val="minor"/>
      </rPr>
      <t>Risk Appetite</t>
    </r>
    <r>
      <rPr>
        <sz val="11"/>
        <color theme="1"/>
        <rFont val="Calibri"/>
        <family val="2"/>
        <scheme val="minor"/>
      </rPr>
      <t xml:space="preserve">" isi data </t>
    </r>
    <r>
      <rPr>
        <i/>
        <sz val="11"/>
        <color theme="1"/>
        <rFont val="Calibri"/>
        <family val="2"/>
        <scheme val="minor"/>
      </rPr>
      <t>Risk Appetite</t>
    </r>
    <r>
      <rPr>
        <sz val="11"/>
        <color theme="1"/>
        <rFont val="Calibri"/>
        <family val="2"/>
        <scheme val="minor"/>
      </rPr>
      <t xml:space="preserve"> terhadap risiko yang bersangkutan</t>
    </r>
  </si>
  <si>
    <r>
      <t>7. Setelah selesai tekan tombol "</t>
    </r>
    <r>
      <rPr>
        <i/>
        <sz val="11"/>
        <color theme="1"/>
        <rFont val="Calibri"/>
        <family val="2"/>
        <scheme val="minor"/>
      </rPr>
      <t>Insert Risk Appetite</t>
    </r>
    <r>
      <rPr>
        <sz val="11"/>
        <color theme="1"/>
        <rFont val="Calibri"/>
        <family val="2"/>
        <scheme val="minor"/>
      </rPr>
      <t>"</t>
    </r>
  </si>
  <si>
    <r>
      <t xml:space="preserve">8. Versi </t>
    </r>
    <r>
      <rPr>
        <i/>
        <sz val="11"/>
        <color theme="1"/>
        <rFont val="Calibri"/>
        <family val="2"/>
        <scheme val="minor"/>
      </rPr>
      <t>print out</t>
    </r>
    <r>
      <rPr>
        <sz val="11"/>
        <color theme="1"/>
        <rFont val="Calibri"/>
        <family val="2"/>
        <scheme val="minor"/>
      </rPr>
      <t xml:space="preserve"> dari grafik-grafik yang ada akan muncul di </t>
    </r>
    <r>
      <rPr>
        <i/>
        <sz val="11"/>
        <color theme="1"/>
        <rFont val="Calibri"/>
        <family val="2"/>
        <scheme val="minor"/>
      </rPr>
      <t>sheet</t>
    </r>
    <r>
      <rPr>
        <sz val="11"/>
        <color theme="1"/>
        <rFont val="Calibri"/>
        <family val="2"/>
        <scheme val="minor"/>
      </rPr>
      <t xml:space="preserve"> "</t>
    </r>
    <r>
      <rPr>
        <i/>
        <sz val="11"/>
        <color theme="1"/>
        <rFont val="Calibri"/>
        <family val="2"/>
        <scheme val="minor"/>
      </rPr>
      <t>Risk Register Graph</t>
    </r>
    <r>
      <rPr>
        <sz val="11"/>
        <color theme="1"/>
        <rFont val="Calibri"/>
        <family val="2"/>
        <scheme val="minor"/>
      </rPr>
      <t>"</t>
    </r>
  </si>
  <si>
    <r>
      <t>9. Jika ada data yang berubah di "R</t>
    </r>
    <r>
      <rPr>
        <i/>
        <sz val="11"/>
        <color theme="1"/>
        <rFont val="Calibri"/>
        <family val="2"/>
        <scheme val="minor"/>
      </rPr>
      <t>isk Input"</t>
    </r>
    <r>
      <rPr>
        <sz val="11"/>
        <color theme="1"/>
        <rFont val="Calibri"/>
        <family val="2"/>
        <scheme val="minor"/>
      </rPr>
      <t>, tidak perlu menghapus tabel manapun, cukup klik tombol "G</t>
    </r>
    <r>
      <rPr>
        <i/>
        <sz val="11"/>
        <color theme="1"/>
        <rFont val="Calibri"/>
        <family val="2"/>
        <scheme val="minor"/>
      </rPr>
      <t>enerate Risk Profile</t>
    </r>
    <r>
      <rPr>
        <sz val="11"/>
        <color theme="1"/>
        <rFont val="Calibri"/>
        <family val="2"/>
        <scheme val="minor"/>
      </rPr>
      <t>" dan "</t>
    </r>
    <r>
      <rPr>
        <i/>
        <sz val="11"/>
        <color theme="1"/>
        <rFont val="Calibri"/>
        <family val="2"/>
        <scheme val="minor"/>
      </rPr>
      <t>Insert Risk Appetite</t>
    </r>
    <r>
      <rPr>
        <sz val="11"/>
        <color theme="1"/>
        <rFont val="Calibri"/>
        <family val="2"/>
        <scheme val="minor"/>
      </rPr>
      <t>" maka grafik akan ter-</t>
    </r>
    <r>
      <rPr>
        <i/>
        <sz val="11"/>
        <color theme="1"/>
        <rFont val="Calibri"/>
        <family val="2"/>
        <scheme val="minor"/>
      </rPr>
      <t>reset</t>
    </r>
  </si>
  <si>
    <t xml:space="preserve">RENCANA KERJA - TINDAKAN PENANGANAN RISIKO </t>
  </si>
  <si>
    <t>RINCIAN RENCANA KERJA - TINDAKAN PENANGANAN RISIKO</t>
  </si>
  <si>
    <t>BIAYA PENANGANAN RISIKO</t>
  </si>
  <si>
    <t>EFEKTIFITAS TINDAKAN PENANGANAN RISIKO</t>
  </si>
  <si>
    <r>
      <t>PENANGANAN RISIKO AWAL</t>
    </r>
    <r>
      <rPr>
        <sz val="10"/>
        <color rgb="FFFFFFFF"/>
        <rFont val="Calibri"/>
        <family val="2"/>
      </rPr>
      <t xml:space="preserve"> </t>
    </r>
  </si>
  <si>
    <t>PERUBAHAN/TAMBAHAN PENANGANAN RISIKO</t>
  </si>
  <si>
    <r>
      <t>PELAKSANA PENANGANAN RISIKO</t>
    </r>
    <r>
      <rPr>
        <sz val="10"/>
        <color rgb="FFFFFFFF"/>
        <rFont val="Calibri"/>
        <family val="2"/>
      </rPr>
      <t xml:space="preserve"> </t>
    </r>
  </si>
  <si>
    <t>PENANGGUNG JAWAB PENANGANAN RISIKO</t>
  </si>
  <si>
    <t>PENANGANAN RISIKO</t>
  </si>
  <si>
    <r>
      <t>BIAYA PENANGANAN RISIKO (RP)</t>
    </r>
    <r>
      <rPr>
        <sz val="11"/>
        <color rgb="FFFFFFFF"/>
        <rFont val="Calibri"/>
        <family val="2"/>
      </rPr>
      <t xml:space="preserve"> </t>
    </r>
  </si>
  <si>
    <r>
      <t>PELAKSANA PENANGANAN RISIKO</t>
    </r>
    <r>
      <rPr>
        <sz val="11"/>
        <color rgb="FFFFFFFF"/>
        <rFont val="Calibri"/>
        <family val="2"/>
      </rPr>
      <t xml:space="preserve"> </t>
    </r>
  </si>
  <si>
    <r>
      <t xml:space="preserve">RINCIAN RENCANA KERJA - TINDAKAN PENANGANAN RISIKO </t>
    </r>
    <r>
      <rPr>
        <sz val="12"/>
        <color rgb="FFFFFFFF"/>
        <rFont val="Calibri"/>
        <family val="2"/>
      </rPr>
      <t xml:space="preserve"> </t>
    </r>
  </si>
  <si>
    <t>PENGELOLA PENANGANAN RISIKO</t>
  </si>
  <si>
    <t xml:space="preserve">TINDAKAN PENANGANAN RISIKO 
[NAMA PROYEK &amp; AREA ]
</t>
  </si>
  <si>
    <t>DESKRIPSI KEJADIAN RISIKO DAN PENANGANAN RISIKO</t>
  </si>
  <si>
    <t>RENCANA BIAYA PENANGANAN RISIKO</t>
  </si>
  <si>
    <t>REKOMENDASI / TINDAKAN LEBIH LANJUT</t>
  </si>
  <si>
    <t>Unit Kerja / Fungsi</t>
  </si>
  <si>
    <t>Sasaran</t>
  </si>
  <si>
    <t>Skor Risiko Inherent (W)</t>
  </si>
  <si>
    <t>Probabilitas Risiko Inherent Kualitatif (%)</t>
  </si>
  <si>
    <t>Nilai Bersih Risiko Inherent</t>
  </si>
  <si>
    <t>Jabatan Pemilik Risiko</t>
  </si>
  <si>
    <t>Skor Risiko Residual (W')</t>
  </si>
  <si>
    <t>Probabilitas Risiko Residual Kualitatif (%)</t>
  </si>
  <si>
    <t>Nilai Bersih Risiko Residual</t>
  </si>
  <si>
    <t>IDENTIFIKASI RISIKO</t>
  </si>
  <si>
    <t>RISIKO INHERENT</t>
  </si>
  <si>
    <t>EVALUASI DAN RENCANA PENANGANAN RISIKO</t>
  </si>
  <si>
    <r>
      <t xml:space="preserve">1 = Sangat Kecil
</t>
    </r>
    <r>
      <rPr>
        <b/>
        <u/>
        <sz val="14"/>
        <color indexed="8"/>
        <rFont val="Calibri"/>
        <family val="2"/>
      </rPr>
      <t>≤</t>
    </r>
    <r>
      <rPr>
        <b/>
        <sz val="14"/>
        <color indexed="8"/>
        <rFont val="Calibri"/>
        <family val="2"/>
      </rPr>
      <t xml:space="preserve"> 10%</t>
    </r>
  </si>
  <si>
    <r>
      <t xml:space="preserve">2 = Kecil
(10% &lt; p </t>
    </r>
    <r>
      <rPr>
        <b/>
        <u/>
        <sz val="14"/>
        <color theme="0"/>
        <rFont val="Calibri"/>
        <family val="2"/>
      </rPr>
      <t>&lt;</t>
    </r>
    <r>
      <rPr>
        <b/>
        <sz val="14"/>
        <color theme="0"/>
        <rFont val="Calibri"/>
        <family val="2"/>
      </rPr>
      <t xml:space="preserve"> 40%)</t>
    </r>
  </si>
  <si>
    <t>5 = Sangat Besar
(&gt; 80%)</t>
  </si>
  <si>
    <t>BATAS TOLERANSI RISIKO DAN KERTAS KERJA</t>
  </si>
  <si>
    <t>B.</t>
  </si>
  <si>
    <t>IDR</t>
  </si>
  <si>
    <t>C.</t>
  </si>
  <si>
    <t xml:space="preserve"> Index Dampak</t>
  </si>
  <si>
    <t>D.</t>
  </si>
  <si>
    <t xml:space="preserve">Asumsi kurs </t>
  </si>
  <si>
    <t>Nilai:</t>
  </si>
  <si>
    <t>Satuan</t>
  </si>
  <si>
    <t>DAMPAK</t>
  </si>
  <si>
    <t>Nilai</t>
  </si>
  <si>
    <t>Keterangan:</t>
  </si>
  <si>
    <t>RISIKO RESIDUAL</t>
  </si>
  <si>
    <t>1 = Ringan Sekali</t>
  </si>
  <si>
    <t>2 = Ringan</t>
  </si>
  <si>
    <t>3 = Sedang</t>
  </si>
  <si>
    <t>4 = Berat</t>
  </si>
  <si>
    <t>5 = Sangat Berat</t>
  </si>
  <si>
    <t>3 = Sedang
(40% &lt; p ≤ 60%)</t>
  </si>
  <si>
    <r>
      <t xml:space="preserve">4 = Besar
(60% &lt; p </t>
    </r>
    <r>
      <rPr>
        <b/>
        <u/>
        <sz val="14"/>
        <color theme="0"/>
        <rFont val="Calibri"/>
        <family val="2"/>
      </rPr>
      <t>&lt;</t>
    </r>
    <r>
      <rPr>
        <b/>
        <sz val="14"/>
        <color theme="0"/>
        <rFont val="Calibri"/>
        <family val="2"/>
      </rPr>
      <t xml:space="preserve"> 80%)</t>
    </r>
  </si>
  <si>
    <t>4 = Besar
(60% &lt; p &lt; 80%)</t>
  </si>
  <si>
    <t>2 = Kecil
(10% &lt; p &lt; 40%)</t>
  </si>
  <si>
    <t>1 = Sangat Kecil
≤ 10%</t>
  </si>
  <si>
    <t>1 = Sangat Kecil</t>
  </si>
  <si>
    <t>2 = Kecil</t>
  </si>
  <si>
    <t>4 = Besar</t>
  </si>
  <si>
    <t>5 = Sangat Besar</t>
  </si>
  <si>
    <t xml:space="preserve">Total Nilai Dampak Finansial Risiko Inherent </t>
  </si>
  <si>
    <t xml:space="preserve">Total Biaya Penanganan Risiko </t>
  </si>
  <si>
    <t>Total Nilai Dampak Finansial Risiko Residual</t>
  </si>
  <si>
    <t>Rencana Penanganan Risiko :</t>
  </si>
  <si>
    <t>Dampak Finansial Risiko Inherent :</t>
  </si>
  <si>
    <t>A.</t>
  </si>
  <si>
    <t>Nama Perusahaan :</t>
  </si>
  <si>
    <t>Indikator Risiko</t>
  </si>
  <si>
    <t>Penanganan Yang Telah Dilakukan</t>
  </si>
  <si>
    <t>Tingkat Risiko Residual</t>
  </si>
  <si>
    <t>Tingkat Risiko Inherent</t>
  </si>
  <si>
    <t xml:space="preserve">Faktor Positif / Internal Control Yang Ada Saat Ini </t>
  </si>
  <si>
    <t>Penanganan Risiko
(Risk Treatment)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</si>
  <si>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</si>
  <si>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</si>
  <si>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</si>
  <si>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</si>
  <si>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</si>
  <si>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</si>
  <si>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</si>
  <si>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</si>
  <si>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</si>
  <si>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</si>
  <si>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</si>
  <si>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</si>
  <si>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</si>
  <si>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</si>
  <si>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</si>
  <si>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</si>
  <si>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</si>
  <si>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</si>
  <si>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</si>
  <si>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</si>
  <si>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</si>
  <si>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</si>
  <si>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</si>
  <si>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</si>
  <si>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</si>
  <si>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</si>
  <si>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</si>
  <si>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</si>
  <si>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</si>
  <si>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</si>
  <si>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</si>
  <si>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</si>
  <si>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</si>
  <si>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</si>
  <si>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</si>
  <si>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</si>
  <si>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</si>
  <si>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</si>
  <si>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(k)</t>
  </si>
  <si>
    <t>(l)</t>
  </si>
  <si>
    <t>(s)</t>
  </si>
  <si>
    <t>(t)</t>
  </si>
  <si>
    <t>(u)</t>
  </si>
  <si>
    <t>(aa)</t>
  </si>
  <si>
    <t>Dampak Finansial Risiko Residual
(Rp)</t>
  </si>
  <si>
    <t>Dampak Finansial Risiko Inherent 
(Rp)</t>
  </si>
  <si>
    <t>GROUP*</t>
  </si>
  <si>
    <t>DEPARTMENT</t>
  </si>
  <si>
    <t>Departemen</t>
  </si>
  <si>
    <t>No</t>
  </si>
  <si>
    <t>Jumlah Risiko</t>
  </si>
  <si>
    <t>Inherent</t>
  </si>
  <si>
    <t>Total</t>
  </si>
  <si>
    <t>Extreme High</t>
  </si>
  <si>
    <t>High Risk</t>
  </si>
  <si>
    <t>Medium Risk</t>
  </si>
  <si>
    <t>Low Risk</t>
  </si>
  <si>
    <t>Residual</t>
  </si>
  <si>
    <t>TOTAL KEJADIAN RISIKO PADA RISK REGISTER</t>
  </si>
  <si>
    <t>KATEGORI [JUMLAH]</t>
  </si>
  <si>
    <t>JUMLAH</t>
  </si>
  <si>
    <t>STATUS KEJADIAN RISIKO TERKINI</t>
  </si>
  <si>
    <t>RETIRED</t>
  </si>
  <si>
    <t>PROGRES TINDAKAN RESPONS</t>
  </si>
  <si>
    <t>ANGGARAN BIAYA PENANGANAN RISIKO</t>
  </si>
  <si>
    <t>REALISASI BIAYA RENCANA PENANGANAN RISIKO SAMPAI BULAN... TAHUN...</t>
  </si>
  <si>
    <t>RENCANA BIAYA PENANGANAN RISIKO TAMBAHAN</t>
  </si>
  <si>
    <t>RISIKO BARU TERIDENTIFIKASI (ACTIVE)</t>
  </si>
  <si>
    <t>[NOMOR PADA RISK REGISTER]</t>
  </si>
  <si>
    <t>JUMLAH KEJADIAN RISIKO PADA RISK REGISTER PERIODE SEBELUMNYA</t>
  </si>
  <si>
    <t>PENAMBAHAN JUMLAH KEJADIAN RISIKO PADA RISK REGISTER</t>
  </si>
  <si>
    <t>JUMLAH KEJADIAN RISIKO PADA RISK REGITER TERKINI</t>
  </si>
  <si>
    <t>Kategori Proyek</t>
  </si>
  <si>
    <t>Kategori Pusat / Cabang</t>
  </si>
  <si>
    <t> HSE</t>
  </si>
  <si>
    <t>Teknikal</t>
  </si>
  <si>
    <t>Eksternal</t>
  </si>
  <si>
    <t>Organisasi</t>
  </si>
  <si>
    <t>Manajemen Proyek</t>
  </si>
  <si>
    <t>Nama Unit Kerja :</t>
  </si>
  <si>
    <t>ORGANIZATION STRUCTURE</t>
  </si>
  <si>
    <t>Department B</t>
  </si>
  <si>
    <t>Department C</t>
  </si>
  <si>
    <t>Department D</t>
  </si>
  <si>
    <t>Department E</t>
  </si>
  <si>
    <t>Department F</t>
  </si>
  <si>
    <t>Department G</t>
  </si>
  <si>
    <t>Department H</t>
  </si>
  <si>
    <t>Department I</t>
  </si>
  <si>
    <t>Department J</t>
  </si>
  <si>
    <t xml:space="preserve">Department K </t>
  </si>
  <si>
    <t>Department L</t>
  </si>
  <si>
    <t>Department M</t>
  </si>
  <si>
    <t>Department N</t>
  </si>
  <si>
    <t>Department O</t>
  </si>
  <si>
    <t>Department P</t>
  </si>
  <si>
    <t>Department Q</t>
  </si>
  <si>
    <t>LAPORAN (UPDATE) TERHADAP RISK REGISTER</t>
  </si>
  <si>
    <t>LAPORAN PERUBAHAN PERINGKAT (STATUS) RISIKO</t>
  </si>
  <si>
    <t>LAPORAN PERUBAHAN / PENAMBAHAN RENCANA TINDAKAN PENANGANAN RISIKO</t>
  </si>
  <si>
    <t>LAPORAN PEMANTAUAN RENCANA TINDAKAN PENANGANAN RISIKO</t>
  </si>
  <si>
    <t>TOP RISK EVENTS</t>
  </si>
  <si>
    <r>
      <t>TINDAKAN PENANGANAN RISIKO YANG TELAH DILAKUKAN</t>
    </r>
    <r>
      <rPr>
        <sz val="12"/>
        <color rgb="FFFFFFFF"/>
        <rFont val="Calibri"/>
        <family val="2"/>
      </rPr>
      <t xml:space="preserve"> </t>
    </r>
  </si>
  <si>
    <r>
      <t>PROBABILITAS</t>
    </r>
    <r>
      <rPr>
        <sz val="12"/>
        <color rgb="FFFFFFFF"/>
        <rFont val="Calibri"/>
        <family val="2"/>
      </rPr>
      <t xml:space="preserve"> </t>
    </r>
  </si>
  <si>
    <r>
      <t>DAMPAK</t>
    </r>
    <r>
      <rPr>
        <sz val="12"/>
        <color rgb="FFFFFFFF"/>
        <rFont val="Calibri"/>
        <family val="2"/>
      </rPr>
      <t xml:space="preserve"> </t>
    </r>
  </si>
  <si>
    <r>
      <t>STATUS AWAL</t>
    </r>
    <r>
      <rPr>
        <sz val="12"/>
        <color rgb="FFFFFFFF"/>
        <rFont val="Calibri"/>
        <family val="2"/>
      </rPr>
      <t xml:space="preserve"> </t>
    </r>
  </si>
  <si>
    <r>
      <t>STATUS AKHIR</t>
    </r>
    <r>
      <rPr>
        <sz val="12"/>
        <color rgb="FFFFFFFF"/>
        <rFont val="Calibri"/>
        <family val="2"/>
      </rPr>
      <t xml:space="preserve"> </t>
    </r>
  </si>
  <si>
    <r>
      <t>AWAL</t>
    </r>
    <r>
      <rPr>
        <sz val="12"/>
        <color rgb="FFFFFFFF"/>
        <rFont val="Calibri"/>
        <family val="2"/>
      </rPr>
      <t xml:space="preserve"> </t>
    </r>
  </si>
  <si>
    <r>
      <t>AKHIR</t>
    </r>
    <r>
      <rPr>
        <sz val="12"/>
        <color rgb="FFFFFFFF"/>
        <rFont val="Calibri"/>
        <family val="2"/>
      </rPr>
      <t xml:space="preserve"> </t>
    </r>
  </si>
  <si>
    <r>
      <t>(PERUBAHAN STATUS BUKAN KARENA TINDAKAN PENANGANAN RISIKO)</t>
    </r>
    <r>
      <rPr>
        <sz val="12"/>
        <color rgb="FFFFFFFF"/>
        <rFont val="Calibri"/>
        <family val="2"/>
      </rPr>
      <t xml:space="preserve"> </t>
    </r>
  </si>
  <si>
    <r>
      <t xml:space="preserve"> [√]</t>
    </r>
    <r>
      <rPr>
        <sz val="12"/>
        <color rgb="FFFFFFFF"/>
        <rFont val="Calibri"/>
        <family val="2"/>
      </rPr>
      <t xml:space="preserve"> </t>
    </r>
  </si>
  <si>
    <r>
      <t xml:space="preserve">RISIKO </t>
    </r>
    <r>
      <rPr>
        <b/>
        <i/>
        <sz val="12"/>
        <color theme="0"/>
        <rFont val="Calibri"/>
        <family val="2"/>
      </rPr>
      <t>RETIRED</t>
    </r>
    <r>
      <rPr>
        <sz val="12"/>
        <color theme="0"/>
        <rFont val="Calibri"/>
        <family val="2"/>
      </rPr>
      <t xml:space="preserve"> </t>
    </r>
  </si>
  <si>
    <r>
      <t>JUMLAH</t>
    </r>
    <r>
      <rPr>
        <sz val="12"/>
        <color theme="0"/>
        <rFont val="Calibri"/>
        <family val="2"/>
      </rPr>
      <t xml:space="preserve"> </t>
    </r>
  </si>
  <si>
    <r>
      <t>KETERANGAN</t>
    </r>
    <r>
      <rPr>
        <sz val="12"/>
        <color theme="0"/>
        <rFont val="Calibri"/>
        <family val="2"/>
      </rPr>
      <t xml:space="preserve"> </t>
    </r>
  </si>
  <si>
    <r>
      <t>[NOMOR PADA RISK REGISTER]</t>
    </r>
    <r>
      <rPr>
        <sz val="12"/>
        <color theme="0"/>
        <rFont val="Calibri"/>
        <family val="2"/>
      </rPr>
      <t xml:space="preserve"> </t>
    </r>
  </si>
  <si>
    <t>UNIT KERJA</t>
  </si>
  <si>
    <t>Finance</t>
  </si>
  <si>
    <t>Materi pengajaran tidak up to date</t>
  </si>
  <si>
    <t>Salah dalam memberikan penilaian</t>
  </si>
  <si>
    <t>Nama Institusi :</t>
  </si>
  <si>
    <t>Periode Identifikasi Risiko</t>
  </si>
  <si>
    <t>Jumlah calon mahasiswa baru yang mendaftar mengalami penurunan</t>
  </si>
  <si>
    <t>Mengajar tidak sesuai jadwal</t>
  </si>
  <si>
    <t>Tidak adanya sinkronisasi antara kelas praktikum dengan kelas teori</t>
  </si>
  <si>
    <t>Jumlah karya ilmiah tidak sesuai target</t>
  </si>
  <si>
    <t>Kurangnya kontribusi pembuatan soal ujian  dari seluruh pengajar yang ada dalam mata kuliah yang sama</t>
  </si>
  <si>
    <t xml:space="preserve">2. Menghapus image gampang masuk susah keluar melalui kemudahan lulusan                                                                       </t>
  </si>
  <si>
    <t xml:space="preserve">3. Menciptakan ciri khas yang dapat membedakannya dari universitas pesaing </t>
  </si>
  <si>
    <t xml:space="preserve">1. Sosialisasi kepada seluruh pengajar tentang pentingnya memberikan materi pengajaran yang up to date bagi keberhasilan peserta didik                                                                                  </t>
  </si>
  <si>
    <t xml:space="preserve">2. Mengharuskan pengajar untuk secara aktif dan rutin mengikuti pelatihan-pelatihan tentang topik terkini                                                                                                                                   </t>
  </si>
  <si>
    <t>3. Membatasi kegiatan pengabdian masyarakat yang berlebihan</t>
  </si>
  <si>
    <t xml:space="preserve">1. Setiap karya ujian mahasiswa yang telah diperiksa harus diserahkan ke fakultas untuk dicek kebenarannya, dan bahkan jika perlu diperiksa ulang oleh pengajar yang berbeda                                                                                                                                     </t>
  </si>
  <si>
    <t xml:space="preserve">1. Jika penyebabnya adalah karena hari libur maka sebaiknya kuliah pengganti dijadwalkan secara resmi dan permanen oleh fakultas, bukan oleh pengajar                                                                                  </t>
  </si>
  <si>
    <t>2. Namun jika penyebabnya adalah karena faktor pengajar yang bersangkutan maka cara mitigasinya adalah dengan menerapkan sistem punishment, yaitu mencabut hak mengajar (bagi pengajar honorer) atau menghilangkan pemberian fasilitas bagi pengajar tetap  (tidak mendapatkan bonus maupun tidak punya hak untuk mendapatkan beasiswa S3)</t>
  </si>
  <si>
    <t>Total Pendapatan Penerimaan Mahasiswa Baru</t>
  </si>
  <si>
    <t>1.000 mhs x 20 sks x 2 semester x Rp. 250.000</t>
  </si>
  <si>
    <t>BTR (XX% dari Total Pendapatan)</t>
  </si>
  <si>
    <t>Penurunan jumlah mahasiswa baru</t>
  </si>
  <si>
    <t xml:space="preserve">2.  Membatasi kepanitiaan serta melarang mengajar di tempat lain                                              </t>
  </si>
  <si>
    <t xml:space="preserve">3.  Memberikan waktu yang cukup untuk proses penilaian karya ujian mahasiswa                                </t>
  </si>
  <si>
    <t xml:space="preserve">4.  Membatasi jumlah mahasiswa untuk setiap kelasnya agar tidak terlalu besar                                                                             </t>
  </si>
  <si>
    <t xml:space="preserve">1. Penelitian dapat dilakukan secara tim                                                                                              </t>
  </si>
  <si>
    <t>2. Secara intens memberikan pelatihan-pelatihan terkait metode riset serta penggunaan toolsnya</t>
  </si>
  <si>
    <t xml:space="preserve">1. Pengajar kelas teori dan kelas praktikum adalah orang yang sama                                           </t>
  </si>
  <si>
    <t>2. Diingatkan secara terus-menerus oleh dosen koordinator agar seluruh pengajar menyampaikan materi sesuai urutan yang terdapat dalam SAP</t>
  </si>
  <si>
    <t>Memberikan surat peringatan terhadap pengajar yang tidak korporatif</t>
  </si>
  <si>
    <t>Rp. 400 juta</t>
  </si>
  <si>
    <t>Rp. 80 juta</t>
  </si>
  <si>
    <t>Rp. 100 juta</t>
  </si>
  <si>
    <t>Rp. 360 juta</t>
  </si>
  <si>
    <t>Rp. 5 juta x 2 semester</t>
  </si>
  <si>
    <t>Rp. 10 juta</t>
  </si>
  <si>
    <t>Rp. 6 juta x 2 semester x 10 kelas praktikum x 2/3</t>
  </si>
  <si>
    <t>Rp. 5 juta x 20 sekolah</t>
  </si>
  <si>
    <t>Rp. 5 juta x 2 semester x 40 pengajar tetap</t>
  </si>
  <si>
    <t>Rp. 6 juta x 2 semester x 30 mata kuliah x tambahan 1 pengajar honorer</t>
  </si>
  <si>
    <t>Menyelenggarakan tes ujian masuk secara langsung di sekolah-sekolah</t>
  </si>
  <si>
    <t>5% dari Total Pendapatan</t>
  </si>
  <si>
    <t>Ganjil 2017/2018</t>
  </si>
  <si>
    <t xml:space="preserve">1. Melakukan pendekatan secara proaktif ("sistem jemput bola") terutama terhadap sekolah-sekolah yang ada di luar daerah, yaitu diantaranya adalah dengan mengundang mereka (secara intens) untuk ikut serta dalam acara lomba cerdas cermat di lingkungan Perbanas Institute dalam rangka promosi; membuka pendaftaran calon mahasiswa baru di sekolah-sekolah tersebut; dan bahkan menyelenggarakan tes ujian masuk secara langsung  di sekolah-sekolah tersebut tanpa harus hadir ke Jakarta                                                                                                                                                        </t>
  </si>
  <si>
    <t>PI-001</t>
  </si>
  <si>
    <t>PI-002</t>
  </si>
  <si>
    <t>PI-003</t>
  </si>
  <si>
    <t>PI-004</t>
  </si>
  <si>
    <t>PI-005</t>
  </si>
  <si>
    <t>PI-006</t>
  </si>
  <si>
    <t>PI-007</t>
  </si>
  <si>
    <t>1 = Ringan sekali</t>
  </si>
  <si>
    <t>1=Sangat Kecil</t>
  </si>
  <si>
    <t>2= Kecil</t>
  </si>
  <si>
    <t>1= Sangat Kecil</t>
  </si>
  <si>
    <t>23= Sedang</t>
  </si>
  <si>
    <t>2=  Kecil</t>
  </si>
  <si>
    <t>Fakultas Ekonomi dan Bisnis</t>
  </si>
  <si>
    <t>Dr Hidayat Sofyan</t>
  </si>
  <si>
    <t xml:space="preserve">Index </t>
  </si>
  <si>
    <t xml:space="preserve">Deskripsi </t>
  </si>
  <si>
    <t xml:space="preserve">Dampak </t>
  </si>
  <si>
    <t>Target Kinerja</t>
  </si>
  <si>
    <t>Target Pendapatan</t>
  </si>
  <si>
    <t>Dampak Pada Reputasi (Kualitatif)</t>
  </si>
  <si>
    <t>Dampak Pada Otoritas
(Kualitatif)</t>
  </si>
  <si>
    <t>Dampak Pada Nasabah
(Kualitatif)</t>
  </si>
  <si>
    <t>Dampak Pada Sasaran Strategis Organisasi
(Kualitatif)</t>
  </si>
  <si>
    <t>Dampak Pada Sumber Daya Manusia - Reaksi Pekerja
(Kualitatif)</t>
  </si>
  <si>
    <t>20 % dari Target</t>
  </si>
  <si>
    <t>4 % (20 % x 20 %)</t>
  </si>
  <si>
    <t>Rp 800 Juta</t>
  </si>
  <si>
    <t xml:space="preserve">Catastrophic  </t>
  </si>
  <si>
    <t xml:space="preserve">Sangat Besar  </t>
  </si>
  <si>
    <t>&gt; 0.8 BTR</t>
  </si>
  <si>
    <t>Dewan Direksi melakukan pemberhentian kepada Kepala Cabang dan Service Manager</t>
  </si>
  <si>
    <t>Regulator mencabut ijin pemasaran produk</t>
  </si>
  <si>
    <t>Terjadi penarikan dana besar-besaran dari nasabah</t>
  </si>
  <si>
    <t>Tidak Tercapainya Sasaran dan Kegagalan Mencapai Kinerja</t>
  </si>
  <si>
    <t>Frontliners diberhentikan dari perusahaan</t>
  </si>
  <si>
    <t xml:space="preserve">Significant  </t>
  </si>
  <si>
    <t>Besar
(Signifikan)</t>
  </si>
  <si>
    <t>0.6 BTR &lt; x ≤ 0.8 BTR</t>
  </si>
  <si>
    <t>Dewan Direksi memberikan surat peringatan Kepada Kepala Cabang dan Service Manager</t>
  </si>
  <si>
    <t>Perintah mereview produk dan memperbaiki ketentuan dan prosedur produk</t>
  </si>
  <si>
    <t>Terjadi penarikan dana oleh sebagian nasabah</t>
  </si>
  <si>
    <t xml:space="preserve">Tertundanya Tercapainya Sasaran secara signifikan, Pencapaian Kinerja jauh di bawah target 
</t>
  </si>
  <si>
    <t>Frontliners memberikan dampak negatif terhadap perusahaan</t>
  </si>
  <si>
    <t xml:space="preserve">Moderate  </t>
  </si>
  <si>
    <t xml:space="preserve">Sedang  </t>
  </si>
  <si>
    <t>0.4 BTR &lt; x ≤ 0.6 BTR</t>
  </si>
  <si>
    <t>Teguran dari Dewan Direksi kepada Kepala Cabang dan Service Manager</t>
  </si>
  <si>
    <t>Pemanggilan Direksi oleh otoritas</t>
  </si>
  <si>
    <t>Komplen keras dari para nasabah kepada perusahaan</t>
  </si>
  <si>
    <t xml:space="preserve">Tertundanya Tercapainya Sasaran cukup besar , Pencapaian Kinerja  di bawah target </t>
  </si>
  <si>
    <t>Frontliners menjadi tidak disiplin dalam bekerja</t>
  </si>
  <si>
    <t xml:space="preserve">Minor  </t>
  </si>
  <si>
    <t xml:space="preserve">Kecil  </t>
  </si>
  <si>
    <t>0.2 BTR &lt; x ≤ 0.4 BTR</t>
  </si>
  <si>
    <t>Teguran dari group head kepada Kepala Cabang, Service Manager dan frontliners</t>
  </si>
  <si>
    <t>Tegoran tertulis dari regulator dan masuk dalam catatan hasil pemeriksaan yang harus segera diperbaiki</t>
  </si>
  <si>
    <t>Komplen nasabah ke perusahaan</t>
  </si>
  <si>
    <t>Tercapainya Sasaran  hanya sedikit di bawah target, target kinerja sedikit di bawah target</t>
  </si>
  <si>
    <t>Frontliners banyak sudah tidak termotivasi dan semangat untuk melayani</t>
  </si>
  <si>
    <t xml:space="preserve">Insignificant  </t>
  </si>
  <si>
    <t>Sangat Kecil
(Tidak Signifikan)</t>
  </si>
  <si>
    <t>&lt; 0.2 BTR</t>
  </si>
  <si>
    <t>Manajemen Cabang membuat teguran kepada frontliners</t>
  </si>
  <si>
    <t>Tegoran lisan dari otoritas ketika terjadi pemeriksaan rutin</t>
  </si>
  <si>
    <t>Pertanyaan oleh nasabah tentang kinerja perusahaan</t>
  </si>
  <si>
    <t>Hanya berdampak sangat kecil pada tercapainya sasaran, target kinerja masih mampu dicapai</t>
  </si>
  <si>
    <t>Frontliners hilang percaya diri dan tidak memberikan layanan yang prima</t>
  </si>
  <si>
    <t>KRITERIA DAMPAK RISIKO PERUSAHAAN</t>
  </si>
  <si>
    <r>
      <t xml:space="preserve">Faktor Positif / </t>
    </r>
    <r>
      <rPr>
        <b/>
        <i/>
        <sz val="10"/>
        <color theme="1"/>
        <rFont val="Verdana"/>
        <family val="2"/>
      </rPr>
      <t>Internal Control</t>
    </r>
    <r>
      <rPr>
        <b/>
        <sz val="10"/>
        <color theme="1"/>
        <rFont val="Verdana"/>
        <family val="2"/>
      </rPr>
      <t xml:space="preserve"> Yang Ada Saat Ini </t>
    </r>
  </si>
  <si>
    <r>
      <t>Penanganan Risiko
(</t>
    </r>
    <r>
      <rPr>
        <b/>
        <i/>
        <sz val="10"/>
        <color theme="1"/>
        <rFont val="Verdana"/>
        <family val="2"/>
      </rPr>
      <t>Risk Treatment</t>
    </r>
    <r>
      <rPr>
        <b/>
        <sz val="10"/>
        <color theme="1"/>
        <rFont val="Verdana"/>
        <family val="2"/>
      </rPr>
      <t>)</t>
    </r>
  </si>
  <si>
    <t>2018</t>
  </si>
  <si>
    <t>BKAD</t>
  </si>
  <si>
    <t>SEKERTARIAT</t>
  </si>
  <si>
    <t>BIDANG ANGGARAN</t>
  </si>
  <si>
    <t>BIDANG ASAET</t>
  </si>
  <si>
    <t>BIDANG PERBENDAHARAAN</t>
  </si>
  <si>
    <t>BKAD 01</t>
  </si>
  <si>
    <t>Meningkatnya pengetahuan Aparat Lembang</t>
  </si>
  <si>
    <t>2023</t>
  </si>
  <si>
    <t>Banyaknya jumlah Pengembalian dokumen</t>
  </si>
  <si>
    <t>SDM aparat desa belum memahami standar pelaporan</t>
  </si>
  <si>
    <t>Adanya Sosialisasi dan Bimtek terhadap Aparat lembang</t>
  </si>
  <si>
    <t>Kurangnya penyerapan dana desa/lembang</t>
  </si>
  <si>
    <t>Eta Y.Lande</t>
  </si>
  <si>
    <t>Sekertaris BKAD</t>
  </si>
  <si>
    <t>Melakukan sosialisasi dan pendampinagan terhadap aparat lembang</t>
  </si>
  <si>
    <t>BKAD 02</t>
  </si>
  <si>
    <t>Terlatihnya kasubag Program untuk Penginputan RKA</t>
  </si>
  <si>
    <t>RKA masih gelondongan</t>
  </si>
  <si>
    <t>Data awal Perencanaan tidak akurat / tidak sesuai format</t>
  </si>
  <si>
    <t>Ada Koordinasi dan pembinaan terhadap opd yang belum merinci RKA</t>
  </si>
  <si>
    <t>Marsel H.R Dian</t>
  </si>
  <si>
    <t>Kabid Anggaran</t>
  </si>
  <si>
    <t>Melakukan List dan Panisment terhadadap OPD yang tidak merinci RKA</t>
  </si>
  <si>
    <t>Melakukan List dan koordinasi terhadadap OPD yang tidak merinci RKA</t>
  </si>
  <si>
    <t>BKAD 03</t>
  </si>
  <si>
    <t>Terlatihnya Bendahara Pengeluaran</t>
  </si>
  <si>
    <t>Laporan Tidak tepat Waktu</t>
  </si>
  <si>
    <t>Tertundanya penyaluran Transfer DTU</t>
  </si>
  <si>
    <t>Ada Rekon secara berkala terhadap bendahara pengeluaran</t>
  </si>
  <si>
    <t>Penyampaian Laporan Keuangan Tidak Sistematik</t>
  </si>
  <si>
    <t>Yulius Sambara</t>
  </si>
  <si>
    <t>Kabid Perbendaharaan dan Akuntansi</t>
  </si>
  <si>
    <t>Melakukan Rekon secara berkala terhadap bendahara pengeluaran</t>
  </si>
  <si>
    <t>BKAD 04</t>
  </si>
  <si>
    <t>Terlatihnya Pengetahuan Bendahara pengeluaran</t>
  </si>
  <si>
    <t>Laporan kinerja daerah yang buruk</t>
  </si>
  <si>
    <t>OPD Kurang aktif dalam melaksanakan konsolidasi Laporan Keuangan</t>
  </si>
  <si>
    <t>Laporan tidak tepat waktu</t>
  </si>
  <si>
    <t>Ada Rekon terhadap Bendahara Pengeluaran dengan Bagian Akuntansi setiap bulan</t>
  </si>
  <si>
    <t>Kinerja Pemerintah Daerah buruk</t>
  </si>
  <si>
    <t>Melakukan Rekon terhadap Bendahara Pengeluaran dengan Bagian Akuntansi setiap bulan</t>
  </si>
  <si>
    <t>BKAD 05</t>
  </si>
  <si>
    <t xml:space="preserve">Meningkatnya Pengetahuan Pengguna Barang </t>
  </si>
  <si>
    <t xml:space="preserve">Terdapat aset yang tidak sesuai pengguna </t>
  </si>
  <si>
    <t>Kurangnya tanggungjawab personil pengguna Bendahara barang / pengelola barang tidak melakukan</t>
  </si>
  <si>
    <t>Sudah adanya  Sensus BMD secara Periodik</t>
  </si>
  <si>
    <t>Barang Milik Daerah tidak tercatat sesuai dengan peruntukan</t>
  </si>
  <si>
    <t>Ferdinan Amba Sugi</t>
  </si>
  <si>
    <t>Kabid Aset</t>
  </si>
  <si>
    <t>Memberikan  Panisment terhadap pengguna BMD yang tidak sesuai aturan</t>
  </si>
  <si>
    <t>2024</t>
  </si>
  <si>
    <t>Sekretariat</t>
  </si>
  <si>
    <t>Anggaran</t>
  </si>
  <si>
    <t>Akuntansi</t>
  </si>
  <si>
    <t>Aset</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</si>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</sst>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2">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Rp&quot;#,##0_);\(&quot;Rp&quot;#,##0\)"/>
    <numFmt numFmtId="165" formatCode="_(&quot;Rp&quot;* #,##0.00_);_(&quot;Rp&quot;* \(#,##0.00\);_(&quot;Rp&quot;* &quot;-&quot;??_);_(@_)"/>
    <numFmt numFmtId="166" formatCode="&quot;Rp&quot;#,##0.00;[Red]\-&quot;Rp&quot;#,##0.00"/>
    <numFmt numFmtId="167" formatCode="_-* #,##0.00_-;\-* #,##0.00_-;_-* &quot;-&quot;??_-;_-@_-"/>
    <numFmt numFmtId="168" formatCode="mm/dd/yy;@"/>
    <numFmt numFmtId="169" formatCode="mm/dd/yy"/>
    <numFmt numFmtId="170" formatCode="[&lt;=9999999]###\-####;\(###\)\ ###\-####"/>
    <numFmt numFmtId="171" formatCode="dd/mm/yyyy;@"/>
    <numFmt numFmtId="172" formatCode="[$Rp-421]#,##0"/>
    <numFmt numFmtId="173" formatCode="_(* #,##0_);_(* \(#,##0\);_(* &quot;-&quot;??_);_(@_)"/>
    <numFmt numFmtId="174" formatCode="[$Rp-421]\ #,##0"/>
    <numFmt numFmtId="175" formatCode="_(* #,##0.000_);_(* \(#,##0.000\);_(* &quot;-&quot;??_);_(@_)"/>
    <numFmt numFmtId="176" formatCode="_(* #,##0.000_);_(* \(#,##0.000\);_(* &quot;-&quot;???_);_(@_)"/>
    <numFmt numFmtId="177" formatCode="0.000"/>
    <numFmt numFmtId="178" formatCode="0E+00"/>
    <numFmt numFmtId="179" formatCode="General_)"/>
    <numFmt numFmtId="180" formatCode="#,##0.00_)__;\(#,##0.00\)__"/>
    <numFmt numFmtId="181" formatCode="#,##0%;\-#,##0%;\-\%"/>
    <numFmt numFmtId="182" formatCode="#,##0.0%;\-#,##0.0%;\-\%"/>
    <numFmt numFmtId="183" formatCode="#,##0.00%;\-#,##0.00%;\-\%"/>
    <numFmt numFmtId="184" formatCode="#,##0;\-#,##0;\-\ "/>
    <numFmt numFmtId="185" formatCode="#,##0.00;\-#,##0.00;\-\ "/>
    <numFmt numFmtId="186" formatCode="#,##0.000;\-#,##0.000;\-\ "/>
    <numFmt numFmtId="187" formatCode="#,##0.00&quot;w&quot;_);[Red]\(#,##0.00&quot;w&quot;\)"/>
    <numFmt numFmtId="188" formatCode="#,##0;\-#,##0;&quot;-&quot;"/>
    <numFmt numFmtId="189" formatCode="_(* #,##0_);[Red]_(* \(#,##0\);_(* &quot;&quot;&quot;&quot;&quot;&quot;&quot;&quot;\ \-\ &quot;&quot;&quot;&quot;&quot;&quot;&quot;&quot;_);_(@_)"/>
    <numFmt numFmtId="190" formatCode="#,##0.00;\-#,##0.00;&quot;-&quot;"/>
    <numFmt numFmtId="191" formatCode="#,##0%;\-#,##0%;&quot;- &quot;"/>
    <numFmt numFmtId="192" formatCode="#,##0.0%;\-#,##0.0%;&quot;- &quot;"/>
    <numFmt numFmtId="193" formatCode="#,##0.00%;\-#,##0.00%;&quot;- &quot;"/>
    <numFmt numFmtId="194" formatCode="_(&quot;$&quot;* #,##0.00_);_(&quot;$&quot;* &quot;\&quot;&quot;\&quot;&quot;\&quot;&quot;\&quot;&quot;\&quot;&quot;\&quot;&quot;\&quot;\(#,##0.00&quot;\&quot;&quot;\&quot;&quot;\&quot;&quot;\&quot;&quot;\&quot;&quot;\&quot;&quot;\&quot;\);_(&quot;$&quot;* &quot;-&quot;??_);_(@_)"/>
    <numFmt numFmtId="195" formatCode="#,##0.0;\-#,##0.0;&quot;-&quot;"/>
    <numFmt numFmtId="196" formatCode="#,##0.0_);\(#,##0.0\)"/>
    <numFmt numFmtId="197" formatCode="0.000_)"/>
    <numFmt numFmtId="198" formatCode="0.0%"/>
    <numFmt numFmtId="199" formatCode="#."/>
    <numFmt numFmtId="200" formatCode="#,##0.0_);[Red]\(#,##0.0\)"/>
    <numFmt numFmtId="201" formatCode="#,##0.000_);[Red]\(#,##0.000\)"/>
    <numFmt numFmtId="202" formatCode="_(* #,##0.0_);_(* \(#,##0.0\);_(* &quot;-&quot;??_);_(@_)"/>
    <numFmt numFmtId="203" formatCode="&quot;$&quot;#,##0.000_);[Red]\(&quot;$&quot;#,##0.000\)"/>
    <numFmt numFmtId="204" formatCode="&quot;$&quot;#,##0.0;\(&quot;$&quot;#,##0.0\);&quot;$&quot;#,##0.0"/>
    <numFmt numFmtId="205" formatCode="\£#,##0.0;\(\£#,##0.0\);\£#,##0.0"/>
    <numFmt numFmtId="206" formatCode="&quot;$&quot;#,##0.0_);[Red]\(&quot;$&quot;#,##0.0\)"/>
    <numFmt numFmtId="207" formatCode="_-* #,##0.0000\ _D_M_-;\-* #,##0.0000\ _D_M_-;_-* &quot;-&quot;?????\ _D_M_-;_-@_-"/>
    <numFmt numFmtId="208" formatCode="#,##0.0000000_);\(#,##0.0000000\)"/>
    <numFmt numFmtId="209" formatCode="#,##0.0\);\(#,##0.0\)"/>
    <numFmt numFmtId="210" formatCode="&quot;$&quot;#,##0.0_);\(&quot;$&quot;#,##0.0\)"/>
    <numFmt numFmtId="211" formatCode="_(* #,##0.0000_);_(* \(#,##0.0000\);_(* &quot;-&quot;??_);_(@_)"/>
    <numFmt numFmtId="212" formatCode="_-* #,##0\ _D_M_-;\-* #,##0\ _D_M_-;_-* &quot;-&quot;\ _D_M_-;_-@_-"/>
    <numFmt numFmtId="213" formatCode="_-* #,##0.00\ _D_M_-;\-* #,##0.00\ _D_M_-;_-* &quot;-&quot;??\ _D_M_-;_-@_-"/>
    <numFmt numFmtId="214" formatCode="d\-mmm\-yy;;\-\ "/>
    <numFmt numFmtId="215" formatCode="_([$€-2]* #,##0.00_);_([$€-2]* \(#,##0.00\);_([$€-2]* &quot;-&quot;??_)"/>
    <numFmt numFmtId="216" formatCode="#,##0.0_);\(#,##0.0\);\-_)"/>
    <numFmt numFmtId="217" formatCode="_(* #,##0.00000_);_(* \(#,##0.00000\);_(* &quot;-&quot;??_);_(@_)"/>
    <numFmt numFmtId="218" formatCode="#.00"/>
    <numFmt numFmtId="219" formatCode="#,##0.000_);\(#,##0.000\)"/>
    <numFmt numFmtId="220" formatCode="_-* #,##0.00_-;_-* #,##0.00\-;_-* &quot;-&quot;??_-;_-@_-"/>
    <numFmt numFmtId="221" formatCode="0.0,,_);\(0.0,,\);\-_0_)"/>
    <numFmt numFmtId="222" formatCode="#,##0.0\x;\(#,##0.0\x\);#,##0.0\x"/>
    <numFmt numFmtId="223" formatCode="* #,##0.0_);[Red]* \(#,##0.0\)"/>
    <numFmt numFmtId="224" formatCode="_-* #,##0.00\ _D_M_-;\-* #,##0.00\ _D_M_-;_-* &quot;-&quot;?????\ _D_M_-;_-@_-"/>
    <numFmt numFmtId="225" formatCode="_(&quot;$&quot;* #,##0_);_(&quot;$&quot;* \(#,##0\);_(&quot;$&quot;* &quot;-&quot;??_);_(@_)"/>
    <numFmt numFmtId="226" formatCode="_(&quot;ß&quot;* #,##0.00_);_(&quot;ß&quot;* \(#,##0.00\);_(&quot;ß&quot;* &quot;-&quot;??_);_(@_)"/>
    <numFmt numFmtId="227" formatCode="0.00_)"/>
    <numFmt numFmtId="228" formatCode="0.0"/>
    <numFmt numFmtId="229" formatCode="_(* #,##0_);_(* \(#,##0\);_(* &quot;&quot;_);_(@_)"/>
    <numFmt numFmtId="230" formatCode="####"/>
    <numFmt numFmtId="231" formatCode="0%;\(0%\)"/>
    <numFmt numFmtId="232" formatCode="0.000%"/>
    <numFmt numFmtId="233" formatCode="#,##0.0;\-#,##0.0;\-\ "/>
    <numFmt numFmtId="234" formatCode="#,##0.0\x;\-#,##0.0\x;\-\ "/>
    <numFmt numFmtId="235" formatCode="#,##0.00\x;\-#,##0.00\x;\-\ "/>
    <numFmt numFmtId="236" formatCode="[$-409]d\-mmm\-yy;@"/>
    <numFmt numFmtId="237" formatCode="[$Rp-421]#,##0_);[Red]\([$Rp-421]#,##0\)"/>
  </numFmts>
  <fonts count="215">
    <font>
      <sz val="11"/>
      <color theme="1"/>
      <name val="Calibri"/>
      <family val="2"/>
      <scheme val="minor"/>
    </font>
    <font>
      <sz val="11"/>
      <color theme="1"/>
      <name val="Calibri"/>
      <family val="2"/>
      <charset val="1"/>
      <scheme val="minor"/>
    </font>
    <font>
      <sz val="11"/>
      <color theme="1"/>
      <name val="Calibri"/>
      <family val="2"/>
      <charset val="1"/>
      <scheme val="minor"/>
    </font>
    <font>
      <sz val="10"/>
      <name val="Arial"/>
      <family val="2"/>
    </font>
    <font>
      <b/>
      <sz val="10"/>
      <name val="Arial"/>
      <family val="2"/>
    </font>
    <font>
      <u/>
      <sz val="10"/>
      <color indexed="12"/>
      <name val="Arial"/>
      <family val="2"/>
    </font>
    <font>
      <sz val="8"/>
      <name val="Arial"/>
      <family val="2"/>
    </font>
    <font>
      <b/>
      <sz val="8"/>
      <name val="Arial"/>
      <family val="2"/>
    </font>
    <font>
      <sz val="8"/>
      <color indexed="8"/>
      <name val="Calibri"/>
      <family val="2"/>
    </font>
    <font>
      <b/>
      <sz val="16"/>
      <name val="Arial"/>
      <family val="2"/>
    </font>
    <font>
      <b/>
      <sz val="12"/>
      <name val="Arial"/>
      <family val="2"/>
    </font>
    <font>
      <b/>
      <sz val="8"/>
      <color indexed="8"/>
      <name val="Calibri"/>
      <family val="2"/>
    </font>
    <font>
      <sz val="10"/>
      <color indexed="48"/>
      <name val="Arial"/>
      <family val="2"/>
    </font>
    <font>
      <sz val="12"/>
      <name val="Arial"/>
      <family val="2"/>
    </font>
    <font>
      <sz val="16"/>
      <name val="Arial"/>
      <family val="2"/>
    </font>
    <font>
      <sz val="8"/>
      <name val="Calibri"/>
      <family val="2"/>
    </font>
    <font>
      <sz val="11"/>
      <color theme="1"/>
      <name val="Calibri"/>
      <family val="2"/>
      <charset val="1"/>
      <scheme val="minor"/>
    </font>
    <font>
      <b/>
      <sz val="11"/>
      <color theme="1"/>
      <name val="Calibri"/>
      <family val="2"/>
      <scheme val="minor"/>
    </font>
    <font>
      <sz val="8"/>
      <color theme="1"/>
      <name val="Arial"/>
      <family val="2"/>
    </font>
    <font>
      <b/>
      <sz val="8"/>
      <color theme="1"/>
      <name val="Calibri"/>
      <family val="2"/>
      <scheme val="minor"/>
    </font>
    <font>
      <sz val="14"/>
      <color theme="1"/>
      <name val="Calibri"/>
      <family val="2"/>
      <scheme val="minor"/>
    </font>
    <font>
      <b/>
      <sz val="10"/>
      <color indexed="8"/>
      <name val="Arial"/>
      <family val="2"/>
    </font>
    <font>
      <sz val="10"/>
      <color indexed="8"/>
      <name val="Arial"/>
      <family val="2"/>
    </font>
    <font>
      <b/>
      <sz val="12"/>
      <name val="Calibri"/>
      <family val="2"/>
      <scheme val="minor"/>
    </font>
    <font>
      <b/>
      <sz val="12"/>
      <color indexed="8"/>
      <name val="Calibri"/>
      <family val="2"/>
      <scheme val="minor"/>
    </font>
    <font>
      <b/>
      <sz val="16"/>
      <color indexed="8"/>
      <name val="Calibri"/>
      <family val="2"/>
      <scheme val="minor"/>
    </font>
    <font>
      <sz val="11"/>
      <color indexed="8"/>
      <name val="Rockwell"/>
      <family val="1"/>
    </font>
    <font>
      <sz val="11"/>
      <name val="Calibri"/>
      <family val="2"/>
    </font>
    <font>
      <sz val="11"/>
      <color theme="1"/>
      <name val="Calibri"/>
      <family val="2"/>
      <scheme val="minor"/>
    </font>
    <font>
      <sz val="14"/>
      <name val="Calibri"/>
      <family val="2"/>
    </font>
    <font>
      <u/>
      <sz val="14"/>
      <color indexed="12"/>
      <name val="Calibri"/>
      <family val="2"/>
    </font>
    <font>
      <sz val="14"/>
      <color indexed="8"/>
      <name val="Calibri"/>
      <family val="2"/>
    </font>
    <font>
      <b/>
      <sz val="10"/>
      <color theme="1"/>
      <name val="Arial"/>
      <family val="2"/>
    </font>
    <font>
      <sz val="12"/>
      <color theme="1"/>
      <name val="Calibri"/>
      <family val="2"/>
      <scheme val="minor"/>
    </font>
    <font>
      <sz val="20"/>
      <color theme="1"/>
      <name val="Calibri"/>
      <family val="2"/>
      <scheme val="minor"/>
    </font>
    <font>
      <sz val="11"/>
      <color theme="0"/>
      <name val="Calibri"/>
      <family val="2"/>
      <scheme val="minor"/>
    </font>
    <font>
      <b/>
      <sz val="16"/>
      <color theme="0"/>
      <name val="Calibri"/>
      <family val="2"/>
      <scheme val="minor"/>
    </font>
    <font>
      <b/>
      <sz val="14"/>
      <color theme="0"/>
      <name val="Verdana"/>
      <family val="2"/>
    </font>
    <font>
      <b/>
      <sz val="11"/>
      <color rgb="FFFFFFFF"/>
      <name val="Calibri"/>
      <family val="2"/>
    </font>
    <font>
      <sz val="11"/>
      <color rgb="FFFFFFFF"/>
      <name val="Calibri"/>
      <family val="2"/>
    </font>
    <font>
      <sz val="11"/>
      <color rgb="FF000000"/>
      <name val="Calibri"/>
      <family val="2"/>
    </font>
    <font>
      <b/>
      <sz val="11"/>
      <color rgb="FF000000"/>
      <name val="Calibri"/>
      <family val="2"/>
    </font>
    <font>
      <b/>
      <sz val="11"/>
      <color rgb="FFFFFFFF"/>
      <name val="Arial"/>
      <family val="2"/>
    </font>
    <font>
      <sz val="8"/>
      <color rgb="FF000000"/>
      <name val="Calibri"/>
      <family val="2"/>
    </font>
    <font>
      <b/>
      <sz val="12"/>
      <color rgb="FFFFFFFF"/>
      <name val="Calibri"/>
      <family val="2"/>
    </font>
    <font>
      <sz val="12"/>
      <color rgb="FFFFFFFF"/>
      <name val="Calibri"/>
      <family val="2"/>
    </font>
    <font>
      <b/>
      <sz val="12"/>
      <color rgb="FF000000"/>
      <name val="Calibri"/>
      <family val="2"/>
    </font>
    <font>
      <b/>
      <sz val="10"/>
      <color rgb="FFFFFFFF"/>
      <name val="Calibri"/>
      <family val="2"/>
    </font>
    <font>
      <sz val="10"/>
      <color rgb="FFFFFFFF"/>
      <name val="Calibri"/>
      <family val="2"/>
    </font>
    <font>
      <b/>
      <sz val="10.5"/>
      <color rgb="FFFFFFFF"/>
      <name val="Calibri"/>
      <family val="2"/>
    </font>
    <font>
      <sz val="11"/>
      <name val="Calibri"/>
      <family val="2"/>
      <scheme val="minor"/>
    </font>
    <font>
      <b/>
      <sz val="14"/>
      <color indexed="10"/>
      <name val="Calibri"/>
      <family val="2"/>
    </font>
    <font>
      <sz val="12"/>
      <color indexed="8"/>
      <name val="Calibri"/>
      <family val="2"/>
      <scheme val="minor"/>
    </font>
    <font>
      <b/>
      <sz val="12"/>
      <color indexed="8"/>
      <name val="Calibri"/>
      <family val="2"/>
    </font>
    <font>
      <sz val="10"/>
      <name val="Cambria"/>
      <family val="1"/>
    </font>
    <font>
      <b/>
      <sz val="16"/>
      <name val="Calibri"/>
      <family val="2"/>
    </font>
    <font>
      <b/>
      <sz val="16"/>
      <color indexed="8"/>
      <name val="Calibri"/>
      <family val="2"/>
    </font>
    <font>
      <sz val="12"/>
      <name val="Calibri"/>
      <family val="2"/>
    </font>
    <font>
      <b/>
      <sz val="10"/>
      <color indexed="8"/>
      <name val="Calibri"/>
      <family val="2"/>
      <scheme val="minor"/>
    </font>
    <font>
      <sz val="10"/>
      <color indexed="8"/>
      <name val="Calibri"/>
      <family val="2"/>
      <scheme val="minor"/>
    </font>
    <font>
      <sz val="10"/>
      <name val="Calibri"/>
      <family val="2"/>
      <scheme val="minor"/>
    </font>
    <font>
      <b/>
      <sz val="14"/>
      <color theme="1"/>
      <name val="Calibri"/>
      <family val="2"/>
      <scheme val="minor"/>
    </font>
    <font>
      <b/>
      <sz val="20"/>
      <name val="Calibri"/>
      <family val="2"/>
      <scheme val="minor"/>
    </font>
    <font>
      <b/>
      <sz val="20"/>
      <color theme="0"/>
      <name val="Calibri"/>
      <family val="2"/>
      <scheme val="minor"/>
    </font>
    <font>
      <sz val="18"/>
      <color theme="1"/>
      <name val="Calibri"/>
      <family val="2"/>
      <scheme val="minor"/>
    </font>
    <font>
      <b/>
      <sz val="14"/>
      <color indexed="8"/>
      <name val="Calibri"/>
      <family val="2"/>
    </font>
    <font>
      <b/>
      <u/>
      <sz val="14"/>
      <color indexed="8"/>
      <name val="Calibri"/>
      <family val="2"/>
    </font>
    <font>
      <b/>
      <u/>
      <sz val="14"/>
      <color theme="1"/>
      <name val="Calibri"/>
      <family val="2"/>
      <scheme val="minor"/>
    </font>
    <font>
      <b/>
      <sz val="14"/>
      <color rgb="FFFF0000"/>
      <name val="Calibri"/>
      <family val="2"/>
    </font>
    <font>
      <u/>
      <sz val="11"/>
      <color theme="11"/>
      <name val="Calibri"/>
      <family val="2"/>
      <scheme val="minor"/>
    </font>
    <font>
      <sz val="11"/>
      <color indexed="8"/>
      <name val="Wingdings"/>
      <charset val="2"/>
    </font>
    <font>
      <sz val="9"/>
      <color theme="1"/>
      <name val="Arial"/>
      <family val="2"/>
    </font>
    <font>
      <sz val="9"/>
      <name val="Arial"/>
      <family val="2"/>
    </font>
    <font>
      <sz val="14"/>
      <color theme="1"/>
      <name val="Calibri"/>
      <family val="2"/>
    </font>
    <font>
      <i/>
      <sz val="11"/>
      <color theme="1"/>
      <name val="Calibri"/>
      <family val="2"/>
      <scheme val="minor"/>
    </font>
    <font>
      <b/>
      <sz val="10"/>
      <color theme="0"/>
      <name val="Verdana"/>
      <family val="2"/>
    </font>
    <font>
      <b/>
      <sz val="14"/>
      <color theme="0"/>
      <name val="Calibri"/>
      <family val="2"/>
    </font>
    <font>
      <b/>
      <u/>
      <sz val="14"/>
      <color theme="0"/>
      <name val="Calibri"/>
      <family val="2"/>
    </font>
    <font>
      <b/>
      <sz val="16"/>
      <color theme="0"/>
      <name val="Calibri"/>
      <family val="2"/>
    </font>
    <font>
      <b/>
      <sz val="18"/>
      <color theme="0"/>
      <name val="Calibri"/>
      <family val="2"/>
      <scheme val="minor"/>
    </font>
    <font>
      <b/>
      <sz val="12"/>
      <color theme="1"/>
      <name val="Calibri"/>
      <family val="2"/>
      <scheme val="minor"/>
    </font>
    <font>
      <sz val="11"/>
      <color theme="1"/>
      <name val="Calibri"/>
      <family val="2"/>
    </font>
    <font>
      <b/>
      <sz val="11"/>
      <color theme="0"/>
      <name val="Calibri"/>
      <family val="2"/>
      <scheme val="minor"/>
    </font>
    <font>
      <b/>
      <i/>
      <sz val="11"/>
      <color theme="1"/>
      <name val="Calibri"/>
      <family val="2"/>
      <scheme val="minor"/>
    </font>
    <font>
      <sz val="11"/>
      <color rgb="FFFF0000"/>
      <name val="Calibri"/>
      <family val="2"/>
      <scheme val="minor"/>
    </font>
    <font>
      <sz val="11"/>
      <color rgb="FFFF0000"/>
      <name val="Calibri"/>
      <family val="2"/>
    </font>
    <font>
      <b/>
      <sz val="11"/>
      <name val="Calibri"/>
      <family val="2"/>
      <scheme val="minor"/>
    </font>
    <font>
      <sz val="11"/>
      <color indexed="8"/>
      <name val="Calibri"/>
      <family val="2"/>
    </font>
    <font>
      <b/>
      <i/>
      <sz val="11"/>
      <name val="Calibri"/>
      <family val="2"/>
      <scheme val="minor"/>
    </font>
    <font>
      <sz val="11"/>
      <name val="Calibri"/>
      <family val="2"/>
      <charset val="1"/>
      <scheme val="minor"/>
    </font>
    <font>
      <b/>
      <sz val="11"/>
      <color rgb="FFFFFF00"/>
      <name val="Calibri"/>
      <family val="2"/>
      <scheme val="minor"/>
    </font>
    <font>
      <b/>
      <sz val="16"/>
      <color rgb="FFFF0000"/>
      <name val="Arial"/>
      <family val="2"/>
    </font>
    <font>
      <b/>
      <sz val="10"/>
      <name val="MS Sans Serif"/>
      <family val="2"/>
    </font>
    <font>
      <sz val="14"/>
      <name val="??"/>
      <family val="3"/>
      <charset val="129"/>
    </font>
    <font>
      <sz val="11"/>
      <name val="??"/>
      <charset val="129"/>
    </font>
    <font>
      <b/>
      <u/>
      <sz val="8"/>
      <color indexed="10"/>
      <name val="Times New Roman"/>
      <family val="1"/>
    </font>
    <font>
      <sz val="12"/>
      <name val="Times New Roman"/>
      <family val="1"/>
    </font>
    <font>
      <sz val="14"/>
      <name val="AngsanaUPC"/>
      <family val="1"/>
    </font>
    <font>
      <sz val="10"/>
      <name val="MS Sans Serif"/>
      <family val="2"/>
    </font>
    <font>
      <sz val="10"/>
      <name val="Univers (W1)"/>
    </font>
    <font>
      <sz val="12"/>
      <name val="Helv"/>
    </font>
    <font>
      <sz val="10"/>
      <name val="Times New Roman"/>
      <family val="1"/>
    </font>
    <font>
      <sz val="10"/>
      <color indexed="9"/>
      <name val="Arial"/>
      <family val="2"/>
    </font>
    <font>
      <sz val="11"/>
      <color indexed="8"/>
      <name val="Calibri"/>
      <family val="2"/>
      <charset val="1"/>
    </font>
    <font>
      <sz val="11"/>
      <color indexed="9"/>
      <name val="Calibri"/>
      <family val="2"/>
    </font>
    <font>
      <sz val="11"/>
      <color indexed="9"/>
      <name val="Calibri"/>
      <family val="2"/>
      <charset val="1"/>
    </font>
    <font>
      <sz val="8"/>
      <color indexed="12"/>
      <name val="Times New Roman"/>
      <family val="1"/>
    </font>
    <font>
      <b/>
      <sz val="10"/>
      <color indexed="9"/>
      <name val="Gill Sans MT"/>
      <family val="2"/>
    </font>
    <font>
      <sz val="11"/>
      <color indexed="16"/>
      <name val="Calibri"/>
      <family val="2"/>
    </font>
    <font>
      <sz val="12"/>
      <name val="Tms Rmn"/>
    </font>
    <font>
      <sz val="8"/>
      <name val="Times New Roman"/>
      <family val="1"/>
    </font>
    <font>
      <sz val="10"/>
      <name val="Helv"/>
    </font>
    <font>
      <b/>
      <sz val="11"/>
      <color indexed="53"/>
      <name val="Calibri"/>
      <family val="2"/>
    </font>
    <font>
      <b/>
      <i/>
      <sz val="10"/>
      <name val="Times New Roman"/>
      <family val="1"/>
    </font>
    <font>
      <b/>
      <sz val="10"/>
      <name val="Helv"/>
    </font>
    <font>
      <b/>
      <sz val="10"/>
      <name val="Palatino"/>
      <family val="1"/>
    </font>
    <font>
      <b/>
      <sz val="11"/>
      <color indexed="9"/>
      <name val="Calibri"/>
      <family val="2"/>
    </font>
    <font>
      <i/>
      <sz val="8"/>
      <color indexed="10"/>
      <name val="Arial"/>
      <family val="2"/>
    </font>
    <font>
      <b/>
      <sz val="10"/>
      <name val="Times New Roman"/>
      <family val="1"/>
    </font>
    <font>
      <b/>
      <u/>
      <sz val="8"/>
      <name val="Arial"/>
      <family val="2"/>
    </font>
    <font>
      <sz val="11"/>
      <name val="Tms Rmn"/>
      <family val="1"/>
    </font>
    <font>
      <sz val="12"/>
      <color indexed="14"/>
      <name val="Tms Rmn"/>
    </font>
    <font>
      <b/>
      <sz val="8"/>
      <name val="Times New Roman"/>
      <family val="1"/>
    </font>
    <font>
      <sz val="10"/>
      <name val="Tahoma"/>
      <family val="2"/>
    </font>
    <font>
      <sz val="10"/>
      <name val="Verdana"/>
      <family val="2"/>
    </font>
    <font>
      <sz val="10"/>
      <name val="Geneva"/>
      <family val="2"/>
    </font>
    <font>
      <b/>
      <sz val="10"/>
      <name val="Tms Rmn"/>
    </font>
    <font>
      <sz val="11"/>
      <name val="Times New Roman"/>
      <family val="1"/>
    </font>
    <font>
      <sz val="8"/>
      <name val="Helv"/>
      <family val="2"/>
    </font>
    <font>
      <sz val="11"/>
      <name val="Helv"/>
    </font>
    <font>
      <sz val="10"/>
      <name val="HPANTOLV"/>
    </font>
    <font>
      <sz val="8"/>
      <color indexed="18"/>
      <name val="Times New Roman"/>
      <family val="1"/>
    </font>
    <font>
      <sz val="1"/>
      <color indexed="16"/>
      <name val="Courier"/>
      <family val="3"/>
    </font>
    <font>
      <sz val="1"/>
      <color indexed="8"/>
      <name val="Courier"/>
      <family val="3"/>
    </font>
    <font>
      <b/>
      <sz val="11"/>
      <color indexed="8"/>
      <name val="Calibri"/>
      <family val="2"/>
    </font>
    <font>
      <b/>
      <sz val="11"/>
      <color indexed="8"/>
      <name val="Calibri"/>
      <family val="2"/>
      <charset val="1"/>
    </font>
    <font>
      <sz val="10"/>
      <color indexed="12"/>
      <name val="Arial"/>
      <family val="2"/>
    </font>
    <font>
      <i/>
      <sz val="10"/>
      <color indexed="23"/>
      <name val="Arial"/>
      <family val="2"/>
    </font>
    <font>
      <i/>
      <sz val="1"/>
      <color indexed="16"/>
      <name val="Courier"/>
      <family val="3"/>
    </font>
    <font>
      <i/>
      <sz val="1"/>
      <color indexed="8"/>
      <name val="Courier"/>
      <family val="3"/>
    </font>
    <font>
      <b/>
      <u/>
      <sz val="10"/>
      <name val="Helv"/>
    </font>
    <font>
      <sz val="9"/>
      <name val="Tahoma"/>
      <family val="2"/>
    </font>
    <font>
      <i/>
      <sz val="6"/>
      <name val="Times New Roman"/>
      <family val="1"/>
    </font>
    <font>
      <sz val="11"/>
      <color indexed="17"/>
      <name val="Calibri"/>
      <family val="2"/>
    </font>
    <font>
      <b/>
      <sz val="24"/>
      <name val="Arial"/>
      <family val="2"/>
    </font>
    <font>
      <b/>
      <sz val="12"/>
      <name val="Helv"/>
    </font>
    <font>
      <b/>
      <sz val="15"/>
      <color indexed="62"/>
      <name val="Calibri"/>
      <family val="2"/>
    </font>
    <font>
      <b/>
      <sz val="13"/>
      <color indexed="62"/>
      <name val="Calibri"/>
      <family val="2"/>
    </font>
    <font>
      <b/>
      <sz val="11"/>
      <color indexed="62"/>
      <name val="Calibri"/>
      <family val="2"/>
    </font>
    <font>
      <b/>
      <sz val="1"/>
      <color indexed="16"/>
      <name val="Courier"/>
      <family val="3"/>
    </font>
    <font>
      <b/>
      <sz val="1"/>
      <color indexed="8"/>
      <name val="Courier"/>
      <family val="3"/>
    </font>
    <font>
      <b/>
      <sz val="11"/>
      <color indexed="18"/>
      <name val="Arial"/>
      <family val="2"/>
    </font>
    <font>
      <u/>
      <sz val="8.8000000000000007"/>
      <color indexed="12"/>
      <name val="Calibri"/>
      <family val="2"/>
      <charset val="1"/>
    </font>
    <font>
      <sz val="11"/>
      <color indexed="48"/>
      <name val="Calibri"/>
      <family val="2"/>
    </font>
    <font>
      <sz val="11"/>
      <color indexed="62"/>
      <name val="Calibri"/>
      <family val="2"/>
    </font>
    <font>
      <b/>
      <i/>
      <sz val="10"/>
      <color indexed="8"/>
      <name val="Gill Sans MT"/>
      <family val="2"/>
    </font>
    <font>
      <b/>
      <i/>
      <sz val="8"/>
      <name val="Helvetica"/>
      <family val="2"/>
    </font>
    <font>
      <b/>
      <sz val="14"/>
      <name val="Helv"/>
    </font>
    <font>
      <b/>
      <sz val="10"/>
      <color indexed="9"/>
      <name val="Times New Roman"/>
      <family val="1"/>
    </font>
    <font>
      <sz val="10"/>
      <color indexed="14"/>
      <name val="Arial"/>
      <family val="2"/>
    </font>
    <font>
      <sz val="11"/>
      <color indexed="53"/>
      <name val="Calibri"/>
      <family val="2"/>
    </font>
    <font>
      <sz val="12"/>
      <name val="Optima"/>
      <family val="2"/>
    </font>
    <font>
      <b/>
      <sz val="7"/>
      <name val="Arial"/>
      <family val="2"/>
    </font>
    <font>
      <b/>
      <sz val="11"/>
      <name val="Helv"/>
    </font>
    <font>
      <sz val="11"/>
      <color indexed="60"/>
      <name val="Calibri"/>
      <family val="2"/>
    </font>
    <font>
      <sz val="7"/>
      <name val="Small Fonts"/>
      <family val="2"/>
    </font>
    <font>
      <b/>
      <i/>
      <sz val="16"/>
      <name val="Helv"/>
      <family val="2"/>
    </font>
    <font>
      <b/>
      <i/>
      <sz val="16"/>
      <name val="Helv"/>
    </font>
    <font>
      <sz val="10"/>
      <name val="Courier"/>
      <family val="3"/>
    </font>
    <font>
      <sz val="10"/>
      <name val="Trebuchet MS"/>
      <family val="2"/>
    </font>
    <font>
      <sz val="10"/>
      <color indexed="63"/>
      <name val="Arial"/>
      <family val="2"/>
      <charset val="1"/>
    </font>
    <font>
      <sz val="12"/>
      <name val="Arial MT"/>
    </font>
    <font>
      <b/>
      <sz val="11"/>
      <color indexed="62"/>
      <name val="Arial"/>
      <family val="2"/>
    </font>
    <font>
      <sz val="12"/>
      <color indexed="12"/>
      <name val="Times New Roman"/>
      <family val="1"/>
    </font>
    <font>
      <b/>
      <sz val="12"/>
      <name val="Times New Roman"/>
      <family val="1"/>
    </font>
    <font>
      <b/>
      <sz val="10"/>
      <color indexed="18"/>
      <name val="Arial"/>
      <family val="2"/>
    </font>
    <font>
      <i/>
      <sz val="10"/>
      <name val="Helv"/>
    </font>
    <font>
      <sz val="10"/>
      <name val="Palatino"/>
      <family val="1"/>
    </font>
    <font>
      <b/>
      <sz val="11"/>
      <color indexed="63"/>
      <name val="Calibri"/>
      <family val="2"/>
    </font>
    <font>
      <b/>
      <sz val="26"/>
      <name val="Times New Roman"/>
      <family val="1"/>
    </font>
    <font>
      <i/>
      <sz val="10"/>
      <name val="Helvetica"/>
      <family val="2"/>
    </font>
    <font>
      <i/>
      <sz val="8"/>
      <name val="Times New Roman"/>
      <family val="1"/>
    </font>
    <font>
      <sz val="10"/>
      <name val="Comic Sans MS"/>
      <family val="4"/>
    </font>
    <font>
      <u/>
      <sz val="11"/>
      <color indexed="8"/>
      <name val="Calibri"/>
      <family val="2"/>
    </font>
    <font>
      <sz val="8"/>
      <name val="Helv"/>
    </font>
    <font>
      <b/>
      <sz val="10"/>
      <color indexed="39"/>
      <name val="Arial"/>
      <family val="2"/>
    </font>
    <font>
      <b/>
      <sz val="12"/>
      <color indexed="8"/>
      <name val="Arial"/>
      <family val="2"/>
    </font>
    <font>
      <b/>
      <sz val="8.25"/>
      <name val="Helv"/>
    </font>
    <font>
      <b/>
      <sz val="18"/>
      <color indexed="62"/>
      <name val="Cambria"/>
      <family val="2"/>
    </font>
    <font>
      <b/>
      <sz val="18"/>
      <color indexed="62"/>
      <name val="Cambria"/>
      <family val="2"/>
      <charset val="1"/>
    </font>
    <font>
      <b/>
      <sz val="12"/>
      <name val="MS Sans Serif"/>
      <family val="2"/>
    </font>
    <font>
      <b/>
      <sz val="11"/>
      <color indexed="23"/>
      <name val="Arial"/>
      <family val="2"/>
    </font>
    <font>
      <b/>
      <sz val="14"/>
      <name val="Verdana"/>
      <family val="2"/>
    </font>
    <font>
      <b/>
      <sz val="14"/>
      <name val="Calibri"/>
      <family val="2"/>
    </font>
    <font>
      <b/>
      <sz val="12"/>
      <name val="Verdana"/>
      <family val="2"/>
    </font>
    <font>
      <sz val="11"/>
      <color theme="0"/>
      <name val="Verdana"/>
      <family val="2"/>
    </font>
    <font>
      <b/>
      <sz val="9"/>
      <color indexed="81"/>
      <name val="Tahoma"/>
      <family val="2"/>
    </font>
    <font>
      <b/>
      <sz val="11"/>
      <color theme="2"/>
      <name val="Calibri"/>
      <family val="2"/>
      <scheme val="minor"/>
    </font>
    <font>
      <sz val="8"/>
      <color indexed="8"/>
      <name val="Calibri"/>
      <family val="2"/>
      <scheme val="minor"/>
    </font>
    <font>
      <sz val="8"/>
      <color theme="1"/>
      <name val="Calibri"/>
      <family val="2"/>
      <scheme val="minor"/>
    </font>
    <font>
      <sz val="8"/>
      <color rgb="FF000000"/>
      <name val="Calibri"/>
      <family val="2"/>
      <scheme val="minor"/>
    </font>
    <font>
      <b/>
      <sz val="16"/>
      <name val="Calibri"/>
      <family val="2"/>
      <scheme val="minor"/>
    </font>
    <font>
      <sz val="20"/>
      <name val="Calibri"/>
      <family val="2"/>
      <scheme val="minor"/>
    </font>
    <font>
      <b/>
      <sz val="12"/>
      <color theme="0"/>
      <name val="Calibri"/>
      <family val="2"/>
    </font>
    <font>
      <b/>
      <i/>
      <sz val="12"/>
      <color theme="0"/>
      <name val="Calibri"/>
      <family val="2"/>
    </font>
    <font>
      <sz val="12"/>
      <color theme="0"/>
      <name val="Calibri"/>
      <family val="2"/>
    </font>
    <font>
      <b/>
      <sz val="14"/>
      <color theme="1"/>
      <name val="Verdana"/>
      <family val="2"/>
    </font>
    <font>
      <b/>
      <sz val="10"/>
      <color theme="1"/>
      <name val="Verdana"/>
      <family val="2"/>
    </font>
    <font>
      <b/>
      <sz val="12"/>
      <color theme="0"/>
      <name val="Calibri"/>
      <family val="2"/>
      <scheme val="minor"/>
    </font>
    <font>
      <b/>
      <sz val="12"/>
      <color rgb="FFFFFFFF"/>
      <name val="Calibri"/>
      <family val="2"/>
      <scheme val="minor"/>
    </font>
    <font>
      <b/>
      <sz val="12"/>
      <color rgb="FF000000"/>
      <name val="Calibri"/>
      <family val="2"/>
      <scheme val="minor"/>
    </font>
    <font>
      <b/>
      <i/>
      <sz val="10"/>
      <color theme="1"/>
      <name val="Verdana"/>
      <family val="2"/>
    </font>
    <font>
      <sz val="14"/>
      <color rgb="FF000000"/>
      <name val="Calibri"/>
      <family val="2"/>
    </font>
    <font>
      <sz val="12"/>
      <color rgb="FF000000"/>
      <name val="Calibri"/>
      <family val="2"/>
    </font>
    <font>
      <sz val="11"/>
      <color theme="1"/>
      <name val="Times New Roman"/>
      <family val="1"/>
    </font>
  </fonts>
  <fills count="114">
    <fill>
      <patternFill patternType="none"/>
    </fill>
    <fill>
      <patternFill patternType="gray125"/>
    </fill>
    <fill>
      <patternFill patternType="solid">
        <fgColor indexed="55"/>
        <bgColor indexed="64"/>
      </patternFill>
    </fill>
    <fill>
      <patternFill patternType="solid">
        <fgColor rgb="FFFFFF00"/>
        <bgColor indexed="64"/>
      </patternFill>
    </fill>
    <fill>
      <patternFill patternType="solid">
        <fgColor rgb="FF33CC33"/>
        <bgColor indexed="64"/>
      </patternFill>
    </fill>
    <fill>
      <patternFill patternType="solid">
        <fgColor rgb="FFFFCC00"/>
        <bgColor indexed="64"/>
      </patternFill>
    </fill>
    <fill>
      <patternFill patternType="solid">
        <fgColor rgb="FFC00000"/>
        <bgColor indexed="64"/>
      </patternFill>
    </fill>
    <fill>
      <patternFill patternType="solid">
        <fgColor rgb="FFFFC000"/>
        <bgColor indexed="64"/>
      </patternFill>
    </fill>
    <fill>
      <patternFill patternType="solid">
        <fgColor rgb="FF00B05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FF0000"/>
        <bgColor indexed="64"/>
      </patternFill>
    </fill>
    <fill>
      <patternFill patternType="solid">
        <fgColor rgb="FF002060"/>
        <bgColor indexed="64"/>
      </patternFill>
    </fill>
    <fill>
      <patternFill patternType="solid">
        <fgColor rgb="FF669900"/>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22"/>
        <bgColor indexed="64"/>
      </patternFill>
    </fill>
    <fill>
      <patternFill patternType="solid">
        <fgColor indexed="51"/>
        <bgColor indexed="64"/>
      </patternFill>
    </fill>
    <fill>
      <patternFill patternType="solid">
        <fgColor indexed="44"/>
        <bgColor indexed="64"/>
      </patternFill>
    </fill>
    <fill>
      <patternFill patternType="solid">
        <fgColor indexed="46"/>
        <bgColor indexed="64"/>
      </patternFill>
    </fill>
    <fill>
      <patternFill patternType="solid">
        <fgColor indexed="11"/>
        <bgColor indexed="64"/>
      </patternFill>
    </fill>
    <fill>
      <patternFill patternType="solid">
        <fgColor indexed="43"/>
        <bgColor indexed="64"/>
      </patternFill>
    </fill>
    <fill>
      <patternFill patternType="solid">
        <fgColor indexed="29"/>
        <bgColor indexed="64"/>
      </patternFill>
    </fill>
    <fill>
      <patternFill patternType="solid">
        <fgColor indexed="31"/>
        <bgColor indexed="64"/>
      </patternFill>
    </fill>
    <fill>
      <patternFill patternType="solid">
        <fgColor theme="4"/>
        <bgColor indexed="64"/>
      </patternFill>
    </fill>
    <fill>
      <patternFill patternType="solid">
        <fgColor theme="0"/>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rgb="FFFF3300"/>
        <bgColor indexed="64"/>
      </patternFill>
    </fill>
    <fill>
      <patternFill patternType="solid">
        <fgColor indexed="40"/>
      </patternFill>
    </fill>
    <fill>
      <patternFill patternType="solid">
        <fgColor indexed="29"/>
      </patternFill>
    </fill>
    <fill>
      <patternFill patternType="solid">
        <fgColor indexed="26"/>
      </patternFill>
    </fill>
    <fill>
      <patternFill patternType="solid">
        <fgColor indexed="9"/>
      </patternFill>
    </fill>
    <fill>
      <patternFill patternType="solid">
        <fgColor indexed="44"/>
      </patternFill>
    </fill>
    <fill>
      <patternFill patternType="solid">
        <fgColor indexed="45"/>
      </patternFill>
    </fill>
    <fill>
      <patternFill patternType="solid">
        <fgColor indexed="54"/>
      </patternFill>
    </fill>
    <fill>
      <patternFill patternType="solid">
        <fgColor indexed="57"/>
      </patternFill>
    </fill>
    <fill>
      <patternFill patternType="solid">
        <fgColor indexed="22"/>
      </patternFill>
    </fill>
    <fill>
      <patternFill patternType="solid">
        <fgColor indexed="47"/>
      </patternFill>
    </fill>
    <fill>
      <patternFill patternType="solid">
        <fgColor indexed="44"/>
        <bgColor indexed="44"/>
      </patternFill>
    </fill>
    <fill>
      <patternFill patternType="solid">
        <fgColor indexed="31"/>
        <bgColor indexed="31"/>
      </patternFill>
    </fill>
    <fill>
      <patternFill patternType="solid">
        <fgColor indexed="54"/>
        <bgColor indexed="54"/>
      </patternFill>
    </fill>
    <fill>
      <patternFill patternType="solid">
        <fgColor indexed="24"/>
        <bgColor indexed="24"/>
      </patternFill>
    </fill>
    <fill>
      <patternFill patternType="solid">
        <fgColor indexed="48"/>
        <bgColor indexed="48"/>
      </patternFill>
    </fill>
    <fill>
      <patternFill patternType="solid">
        <fgColor indexed="15"/>
        <bgColor indexed="15"/>
      </patternFill>
    </fill>
    <fill>
      <patternFill patternType="solid">
        <fgColor indexed="26"/>
        <bgColor indexed="26"/>
      </patternFill>
    </fill>
    <fill>
      <patternFill patternType="solid">
        <fgColor indexed="45"/>
        <bgColor indexed="45"/>
      </patternFill>
    </fill>
    <fill>
      <patternFill patternType="solid">
        <fgColor indexed="22"/>
        <bgColor indexed="22"/>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40"/>
        <bgColor indexed="40"/>
      </patternFill>
    </fill>
    <fill>
      <patternFill patternType="solid">
        <fgColor indexed="42"/>
        <bgColor indexed="42"/>
      </patternFill>
    </fill>
    <fill>
      <patternFill patternType="solid">
        <fgColor indexed="23"/>
        <bgColor indexed="23"/>
      </patternFill>
    </fill>
    <fill>
      <patternFill patternType="solid">
        <fgColor indexed="27"/>
        <bgColor indexed="27"/>
      </patternFill>
    </fill>
    <fill>
      <patternFill patternType="solid">
        <fgColor indexed="49"/>
        <bgColor indexed="49"/>
      </patternFill>
    </fill>
    <fill>
      <patternFill patternType="solid">
        <fgColor indexed="47"/>
        <bgColor indexed="47"/>
      </patternFill>
    </fill>
    <fill>
      <patternFill patternType="solid">
        <fgColor indexed="52"/>
        <bgColor indexed="52"/>
      </patternFill>
    </fill>
    <fill>
      <patternFill patternType="solid">
        <fgColor indexed="42"/>
        <bgColor indexed="64"/>
      </patternFill>
    </fill>
    <fill>
      <patternFill patternType="solid">
        <fgColor indexed="8"/>
        <bgColor indexed="64"/>
      </patternFill>
    </fill>
    <fill>
      <patternFill patternType="solid">
        <fgColor indexed="9"/>
        <bgColor indexed="9"/>
      </patternFill>
    </fill>
    <fill>
      <patternFill patternType="gray0625">
        <fgColor indexed="15"/>
      </patternFill>
    </fill>
    <fill>
      <patternFill patternType="solid">
        <fgColor indexed="41"/>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lightUp">
        <fgColor indexed="9"/>
        <bgColor indexed="22"/>
      </patternFill>
    </fill>
    <fill>
      <patternFill patternType="gray125">
        <fgColor indexed="8"/>
      </patternFill>
    </fill>
    <fill>
      <patternFill patternType="solid">
        <fgColor indexed="26"/>
        <bgColor indexed="64"/>
      </patternFill>
    </fill>
    <fill>
      <patternFill patternType="solid">
        <fgColor indexed="9"/>
        <bgColor indexed="64"/>
      </patternFill>
    </fill>
    <fill>
      <patternFill patternType="solid">
        <fgColor indexed="13"/>
      </patternFill>
    </fill>
    <fill>
      <patternFill patternType="solid">
        <fgColor indexed="10"/>
        <bgColor indexed="64"/>
      </patternFill>
    </fill>
    <fill>
      <patternFill patternType="solid">
        <fgColor indexed="43"/>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darkGray">
        <fgColor indexed="15"/>
      </patternFill>
    </fill>
    <fill>
      <patternFill patternType="solid">
        <fgColor theme="5" tint="0.39997558519241921"/>
        <bgColor indexed="64"/>
      </patternFill>
    </fill>
    <fill>
      <patternFill patternType="solid">
        <fgColor rgb="FFFFCC99"/>
        <bgColor indexed="64"/>
      </patternFill>
    </fill>
    <fill>
      <patternFill patternType="solid">
        <fgColor theme="7" tint="0.79995117038483843"/>
        <bgColor indexed="64"/>
      </patternFill>
    </fill>
    <fill>
      <patternFill patternType="solid">
        <fgColor rgb="FFCCFFFF"/>
        <bgColor indexed="64"/>
      </patternFill>
    </fill>
    <fill>
      <patternFill patternType="solid">
        <fgColor theme="6" tint="0.59996337778862885"/>
        <bgColor indexed="64"/>
      </patternFill>
    </fill>
    <fill>
      <patternFill patternType="solid">
        <fgColor theme="5" tint="0.59996337778862885"/>
        <bgColor indexed="64"/>
      </patternFill>
    </fill>
    <fill>
      <patternFill patternType="solid">
        <fgColor rgb="FFFF99CC"/>
        <bgColor indexed="64"/>
      </patternFill>
    </fill>
    <fill>
      <patternFill patternType="solid">
        <fgColor rgb="FFE7E7E7"/>
        <bgColor indexed="64"/>
      </patternFill>
    </fill>
    <fill>
      <patternFill patternType="solid">
        <fgColor rgb="FF800000"/>
        <bgColor indexed="64"/>
      </patternFill>
    </fill>
    <fill>
      <patternFill patternType="solid">
        <fgColor rgb="FF00B0F0"/>
        <bgColor indexed="64"/>
      </patternFill>
    </fill>
  </fills>
  <borders count="126">
    <border>
      <left/>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medium">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thin">
        <color auto="1"/>
      </right>
      <top/>
      <bottom style="medium">
        <color auto="1"/>
      </bottom>
      <diagonal/>
    </border>
    <border>
      <left style="medium">
        <color auto="1"/>
      </left>
      <right style="medium">
        <color auto="1"/>
      </right>
      <top/>
      <bottom style="double">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double">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double">
        <color auto="1"/>
      </top>
      <bottom/>
      <diagonal/>
    </border>
    <border>
      <left/>
      <right style="medium">
        <color auto="1"/>
      </right>
      <top/>
      <bottom/>
      <diagonal/>
    </border>
    <border>
      <left style="medium">
        <color auto="1"/>
      </left>
      <right style="thin">
        <color auto="1"/>
      </right>
      <top style="medium">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bottom style="medium">
        <color auto="1"/>
      </bottom>
      <diagonal/>
    </border>
    <border>
      <left style="medium">
        <color auto="1"/>
      </left>
      <right/>
      <top/>
      <bottom/>
      <diagonal/>
    </border>
    <border>
      <left/>
      <right/>
      <top/>
      <bottom style="thin">
        <color auto="1"/>
      </bottom>
      <diagonal/>
    </border>
    <border>
      <left/>
      <right style="thin">
        <color auto="1"/>
      </right>
      <top/>
      <bottom style="thin">
        <color auto="1"/>
      </bottom>
      <diagonal/>
    </border>
    <border>
      <left/>
      <right style="thin">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top style="medium">
        <color auto="1"/>
      </top>
      <bottom style="medium">
        <color auto="1"/>
      </bottom>
      <diagonal/>
    </border>
    <border>
      <left/>
      <right style="thin">
        <color auto="1"/>
      </right>
      <top/>
      <bottom style="medium">
        <color auto="1"/>
      </bottom>
      <diagonal/>
    </border>
    <border>
      <left/>
      <right style="thin">
        <color auto="1"/>
      </right>
      <top/>
      <bottom style="double">
        <color auto="1"/>
      </bottom>
      <diagonal/>
    </border>
    <border>
      <left/>
      <right style="medium">
        <color auto="1"/>
      </right>
      <top style="double">
        <color auto="1"/>
      </top>
      <bottom style="thin">
        <color auto="1"/>
      </bottom>
      <diagonal/>
    </border>
    <border>
      <left style="medium">
        <color auto="1"/>
      </left>
      <right style="medium">
        <color auto="1"/>
      </right>
      <top style="thin">
        <color auto="1"/>
      </top>
      <bottom style="double">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top/>
      <bottom/>
      <diagonal/>
    </border>
    <border>
      <left style="thin">
        <color indexed="64"/>
      </left>
      <right style="thin">
        <color indexed="64"/>
      </right>
      <top style="thin">
        <color indexed="64"/>
      </top>
      <bottom style="thin">
        <color indexed="64"/>
      </bottom>
      <diagonal/>
    </border>
    <border>
      <left style="medium">
        <color auto="1"/>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9"/>
      </left>
      <right style="thin">
        <color indexed="9"/>
      </right>
      <top style="thin">
        <color indexed="9"/>
      </top>
      <bottom style="thin">
        <color indexed="9"/>
      </bottom>
      <diagonal/>
    </border>
    <border>
      <left style="thin">
        <color auto="1"/>
      </left>
      <right style="thin">
        <color auto="1"/>
      </right>
      <top style="thin">
        <color auto="1"/>
      </top>
      <bottom style="thin">
        <color auto="1"/>
      </bottom>
      <diagonal/>
    </border>
    <border>
      <left/>
      <right/>
      <top/>
      <bottom style="thin">
        <color indexed="4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hair">
        <color auto="1"/>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right/>
      <top/>
      <bottom style="thick">
        <color indexed="48"/>
      </bottom>
      <diagonal/>
    </border>
    <border>
      <left/>
      <right/>
      <top/>
      <bottom style="thick">
        <color indexed="22"/>
      </bottom>
      <diagonal/>
    </border>
    <border>
      <left/>
      <right/>
      <top/>
      <bottom style="medium">
        <color indexed="24"/>
      </bottom>
      <diagonal/>
    </border>
    <border>
      <left style="medium">
        <color indexed="8"/>
      </left>
      <right style="medium">
        <color indexed="8"/>
      </right>
      <top style="medium">
        <color indexed="8"/>
      </top>
      <bottom style="medium">
        <color indexed="8"/>
      </bottom>
      <diagonal/>
    </border>
    <border>
      <left/>
      <right/>
      <top/>
      <bottom style="double">
        <color indexed="53"/>
      </bottom>
      <diagonal/>
    </border>
    <border>
      <left style="hair">
        <color auto="1"/>
      </left>
      <right style="hair">
        <color auto="1"/>
      </right>
      <top style="hair">
        <color auto="1"/>
      </top>
      <bottom style="hair">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bottom style="double">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top style="medium">
        <color indexed="64"/>
      </top>
      <bottom style="medium">
        <color auto="1"/>
      </bottom>
      <diagonal/>
    </border>
    <border>
      <left style="medium">
        <color auto="1"/>
      </left>
      <right/>
      <top/>
      <bottom style="medium">
        <color indexed="64"/>
      </bottom>
      <diagonal/>
    </border>
    <border>
      <left/>
      <right/>
      <top/>
      <bottom style="medium">
        <color indexed="64"/>
      </bottom>
      <diagonal/>
    </border>
    <border>
      <left style="thin">
        <color indexed="64"/>
      </left>
      <right/>
      <top/>
      <bottom/>
      <diagonal/>
    </border>
    <border>
      <left/>
      <right/>
      <top style="thin">
        <color indexed="64"/>
      </top>
      <bottom style="thin">
        <color indexed="64"/>
      </bottom>
      <diagonal/>
    </border>
    <border>
      <left/>
      <right style="thin">
        <color indexed="64"/>
      </right>
      <top/>
      <bottom/>
      <diagonal/>
    </border>
    <border>
      <left style="thin">
        <color auto="1"/>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auto="1"/>
      </right>
      <top/>
      <bottom style="medium">
        <color auto="1"/>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rgb="FF000000"/>
      </left>
      <right style="medium">
        <color rgb="FF000000"/>
      </right>
      <top/>
      <bottom/>
      <diagonal/>
    </border>
    <border>
      <left style="medium">
        <color auto="1"/>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auto="1"/>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style="medium">
        <color auto="1"/>
      </right>
      <top style="medium">
        <color indexed="64"/>
      </top>
      <bottom/>
      <diagonal/>
    </border>
    <border>
      <left/>
      <right style="medium">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auto="1"/>
      </left>
      <right style="medium">
        <color indexed="64"/>
      </right>
      <top style="medium">
        <color indexed="64"/>
      </top>
      <bottom style="thin">
        <color indexed="64"/>
      </bottom>
      <diagonal/>
    </border>
  </borders>
  <cellStyleXfs count="12675">
    <xf numFmtId="0" fontId="0" fillId="0" borderId="0"/>
    <xf numFmtId="0" fontId="5" fillId="0" borderId="0" applyNumberFormat="0" applyFill="0" applyBorder="0" applyAlignment="0" applyProtection="0">
      <alignment vertical="top"/>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 fillId="0" borderId="0"/>
    <xf numFmtId="43" fontId="28"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41" fontId="28"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28" fillId="0" borderId="0" applyFont="0" applyFill="0" applyBorder="0" applyAlignment="0" applyProtection="0"/>
    <xf numFmtId="0" fontId="2" fillId="0" borderId="0"/>
    <xf numFmtId="0" fontId="2" fillId="0" borderId="0"/>
    <xf numFmtId="43" fontId="87" fillId="0" borderId="0" applyFont="0" applyFill="0" applyBorder="0" applyAlignment="0" applyProtection="0"/>
    <xf numFmtId="0" fontId="3" fillId="0" borderId="0"/>
    <xf numFmtId="0" fontId="3" fillId="0" borderId="0"/>
    <xf numFmtId="0" fontId="92" fillId="0" borderId="0" applyNumberFormat="0" applyFill="0" applyBorder="0" applyAlignment="0" applyProtection="0"/>
    <xf numFmtId="0" fontId="93" fillId="0" borderId="0" applyFont="0" applyFill="0" applyBorder="0" applyAlignment="0" applyProtection="0"/>
    <xf numFmtId="178" fontId="94" fillId="0" borderId="0" applyFont="0" applyFill="0" applyBorder="0" applyAlignment="0" applyProtection="0"/>
    <xf numFmtId="0" fontId="95" fillId="0" borderId="0" applyNumberFormat="0" applyFill="0" applyBorder="0" applyAlignment="0" applyProtection="0">
      <alignment vertical="top"/>
      <protection locked="0"/>
    </xf>
    <xf numFmtId="40" fontId="93" fillId="0" borderId="0" applyFont="0" applyFill="0" applyBorder="0" applyAlignment="0" applyProtection="0"/>
    <xf numFmtId="0" fontId="95" fillId="0" borderId="0" applyNumberFormat="0" applyBorder="0" applyAlignment="0" applyProtection="0">
      <alignment vertical="top"/>
      <protection locked="0"/>
    </xf>
    <xf numFmtId="38" fontId="93" fillId="0" borderId="0" applyFont="0" applyFill="0" applyBorder="0" applyAlignment="0" applyProtection="0"/>
    <xf numFmtId="0" fontId="96" fillId="0" borderId="0" applyFont="0" applyFill="0" applyBorder="0" applyAlignment="0" applyProtection="0"/>
    <xf numFmtId="167" fontId="96" fillId="0" borderId="0" applyFont="0" applyFill="0" applyBorder="0" applyAlignment="0" applyProtection="0"/>
    <xf numFmtId="0" fontId="97" fillId="0" borderId="0" applyFont="0" applyFill="0" applyBorder="0" applyAlignment="0" applyProtection="0"/>
    <xf numFmtId="0" fontId="94" fillId="0" borderId="0" applyFont="0" applyFill="0" applyBorder="0" applyAlignment="0" applyProtection="0"/>
    <xf numFmtId="0" fontId="3" fillId="0" borderId="0"/>
    <xf numFmtId="37" fontId="3" fillId="0" borderId="0"/>
    <xf numFmtId="0" fontId="98" fillId="0" borderId="0"/>
    <xf numFmtId="0" fontId="98" fillId="0" borderId="0"/>
    <xf numFmtId="0" fontId="99" fillId="0" borderId="33"/>
    <xf numFmtId="179" fontId="100" fillId="0" borderId="0"/>
    <xf numFmtId="0" fontId="96" fillId="0" borderId="0"/>
    <xf numFmtId="0" fontId="96" fillId="0" borderId="0"/>
    <xf numFmtId="37" fontId="3" fillId="0" borderId="0"/>
    <xf numFmtId="0" fontId="99" fillId="0" borderId="33"/>
    <xf numFmtId="0" fontId="96" fillId="0" borderId="0"/>
    <xf numFmtId="0" fontId="96" fillId="0" borderId="0"/>
    <xf numFmtId="37" fontId="3" fillId="0" borderId="0"/>
    <xf numFmtId="37" fontId="3" fillId="0" borderId="0"/>
    <xf numFmtId="0" fontId="13" fillId="0" borderId="0"/>
    <xf numFmtId="0" fontId="13" fillId="0" borderId="0"/>
    <xf numFmtId="179" fontId="100" fillId="0" borderId="0"/>
    <xf numFmtId="0" fontId="98" fillId="0" borderId="0"/>
    <xf numFmtId="0" fontId="99" fillId="0" borderId="33"/>
    <xf numFmtId="0" fontId="96" fillId="0" borderId="0"/>
    <xf numFmtId="0" fontId="96" fillId="0" borderId="0"/>
    <xf numFmtId="37" fontId="3" fillId="0" borderId="0"/>
    <xf numFmtId="37" fontId="3" fillId="0" borderId="0"/>
    <xf numFmtId="0" fontId="13" fillId="0" borderId="0"/>
    <xf numFmtId="0" fontId="13" fillId="0" borderId="0"/>
    <xf numFmtId="0" fontId="98" fillId="0" borderId="0"/>
    <xf numFmtId="0" fontId="98" fillId="0" borderId="0"/>
    <xf numFmtId="179" fontId="100" fillId="0" borderId="0"/>
    <xf numFmtId="0" fontId="96" fillId="0" borderId="0"/>
    <xf numFmtId="0" fontId="96" fillId="0" borderId="0"/>
    <xf numFmtId="37" fontId="3" fillId="0" borderId="0"/>
    <xf numFmtId="37" fontId="3" fillId="0" borderId="0"/>
    <xf numFmtId="0" fontId="13" fillId="0" borderId="0"/>
    <xf numFmtId="0" fontId="13" fillId="0" borderId="0"/>
    <xf numFmtId="0" fontId="98" fillId="0" borderId="0"/>
    <xf numFmtId="0" fontId="96" fillId="0" borderId="0"/>
    <xf numFmtId="0" fontId="98" fillId="0" borderId="0"/>
    <xf numFmtId="0" fontId="98" fillId="0" borderId="0"/>
    <xf numFmtId="37" fontId="3" fillId="0" borderId="0"/>
    <xf numFmtId="37" fontId="3" fillId="0" borderId="0"/>
    <xf numFmtId="0" fontId="13" fillId="0" borderId="0"/>
    <xf numFmtId="0" fontId="13" fillId="0" borderId="0"/>
    <xf numFmtId="179" fontId="100" fillId="0" borderId="0"/>
    <xf numFmtId="0" fontId="96" fillId="0" borderId="0"/>
    <xf numFmtId="0" fontId="96" fillId="0" borderId="0"/>
    <xf numFmtId="0" fontId="98" fillId="0" borderId="0"/>
    <xf numFmtId="0" fontId="98" fillId="0" borderId="0"/>
    <xf numFmtId="37" fontId="3" fillId="0" borderId="0"/>
    <xf numFmtId="37" fontId="3" fillId="0" borderId="0"/>
    <xf numFmtId="0" fontId="13" fillId="0" borderId="0"/>
    <xf numFmtId="0" fontId="13" fillId="0" borderId="0"/>
    <xf numFmtId="179" fontId="100" fillId="0" borderId="0"/>
    <xf numFmtId="0" fontId="96" fillId="0" borderId="0"/>
    <xf numFmtId="0" fontId="99" fillId="0" borderId="33"/>
    <xf numFmtId="0" fontId="99" fillId="0" borderId="33"/>
    <xf numFmtId="179" fontId="100" fillId="0" borderId="0"/>
    <xf numFmtId="0" fontId="96" fillId="0" borderId="0"/>
    <xf numFmtId="0" fontId="96" fillId="0" borderId="0"/>
    <xf numFmtId="37" fontId="3" fillId="0" borderId="0"/>
    <xf numFmtId="37" fontId="3" fillId="0" borderId="0"/>
    <xf numFmtId="0" fontId="13" fillId="0" borderId="0"/>
    <xf numFmtId="0" fontId="13" fillId="0" borderId="0"/>
    <xf numFmtId="0" fontId="98" fillId="0" borderId="0"/>
    <xf numFmtId="0" fontId="98" fillId="0" borderId="0"/>
    <xf numFmtId="0" fontId="96" fillId="0" borderId="0"/>
    <xf numFmtId="0" fontId="98" fillId="0" borderId="0"/>
    <xf numFmtId="0" fontId="98" fillId="0" borderId="0"/>
    <xf numFmtId="179" fontId="100" fillId="0" borderId="0"/>
    <xf numFmtId="0" fontId="13" fillId="0" borderId="0"/>
    <xf numFmtId="0" fontId="13" fillId="0" borderId="0"/>
    <xf numFmtId="0" fontId="99" fillId="0" borderId="33"/>
    <xf numFmtId="0" fontId="96" fillId="0" borderId="0"/>
    <xf numFmtId="0" fontId="101" fillId="0" borderId="0"/>
    <xf numFmtId="0" fontId="101" fillId="0" borderId="0"/>
    <xf numFmtId="0" fontId="101" fillId="0" borderId="0"/>
    <xf numFmtId="0" fontId="101" fillId="0" borderId="0"/>
    <xf numFmtId="0" fontId="22" fillId="51" borderId="0" applyNumberFormat="0" applyBorder="0" applyAlignment="0" applyProtection="0"/>
    <xf numFmtId="0" fontId="22" fillId="51" borderId="0" applyNumberFormat="0" applyBorder="0" applyAlignment="0" applyProtection="0"/>
    <xf numFmtId="0" fontId="22" fillId="51" borderId="0" applyNumberFormat="0" applyBorder="0" applyAlignment="0" applyProtection="0"/>
    <xf numFmtId="0" fontId="22" fillId="51" borderId="0" applyNumberFormat="0" applyBorder="0" applyAlignment="0" applyProtection="0"/>
    <xf numFmtId="0" fontId="22" fillId="52" borderId="0" applyNumberFormat="0" applyBorder="0" applyAlignment="0" applyProtection="0"/>
    <xf numFmtId="0" fontId="22" fillId="52" borderId="0" applyNumberFormat="0" applyBorder="0" applyAlignment="0" applyProtection="0"/>
    <xf numFmtId="0" fontId="22" fillId="52"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3" borderId="0" applyNumberFormat="0" applyBorder="0" applyAlignment="0" applyProtection="0"/>
    <xf numFmtId="0" fontId="22" fillId="53" borderId="0" applyNumberFormat="0" applyBorder="0" applyAlignment="0" applyProtection="0"/>
    <xf numFmtId="0" fontId="22" fillId="53" borderId="0" applyNumberFormat="0" applyBorder="0" applyAlignment="0" applyProtection="0"/>
    <xf numFmtId="0" fontId="22" fillId="54" borderId="0" applyNumberFormat="0" applyBorder="0" applyAlignment="0" applyProtection="0"/>
    <xf numFmtId="0" fontId="22" fillId="54" borderId="0" applyNumberFormat="0" applyBorder="0" applyAlignment="0" applyProtection="0"/>
    <xf numFmtId="0" fontId="22" fillId="54" borderId="0" applyNumberFormat="0" applyBorder="0" applyAlignment="0" applyProtection="0"/>
    <xf numFmtId="0" fontId="22" fillId="54" borderId="0" applyNumberFormat="0" applyBorder="0" applyAlignment="0" applyProtection="0"/>
    <xf numFmtId="0" fontId="22" fillId="55" borderId="0" applyNumberFormat="0" applyBorder="0" applyAlignment="0" applyProtection="0"/>
    <xf numFmtId="0" fontId="22" fillId="55" borderId="0" applyNumberFormat="0" applyBorder="0" applyAlignment="0" applyProtection="0"/>
    <xf numFmtId="0" fontId="22" fillId="55" borderId="0" applyNumberFormat="0" applyBorder="0" applyAlignment="0" applyProtection="0"/>
    <xf numFmtId="0" fontId="22" fillId="55" borderId="0" applyNumberFormat="0" applyBorder="0" applyAlignment="0" applyProtection="0"/>
    <xf numFmtId="0" fontId="22" fillId="56" borderId="0" applyNumberFormat="0" applyBorder="0" applyAlignment="0" applyProtection="0"/>
    <xf numFmtId="0" fontId="22" fillId="56" borderId="0" applyNumberFormat="0" applyBorder="0" applyAlignment="0" applyProtection="0"/>
    <xf numFmtId="0" fontId="22" fillId="56" borderId="0" applyNumberFormat="0" applyBorder="0" applyAlignment="0" applyProtection="0"/>
    <xf numFmtId="0" fontId="22" fillId="56" borderId="0" applyNumberFormat="0" applyBorder="0" applyAlignment="0" applyProtection="0"/>
    <xf numFmtId="180" fontId="14" fillId="0" borderId="0"/>
    <xf numFmtId="0" fontId="22" fillId="57" borderId="0" applyNumberFormat="0" applyBorder="0" applyAlignment="0" applyProtection="0"/>
    <xf numFmtId="0" fontId="22" fillId="57" borderId="0" applyNumberFormat="0" applyBorder="0" applyAlignment="0" applyProtection="0"/>
    <xf numFmtId="0" fontId="22" fillId="57" borderId="0" applyNumberFormat="0" applyBorder="0" applyAlignment="0" applyProtection="0"/>
    <xf numFmtId="0" fontId="22" fillId="57" borderId="0" applyNumberFormat="0" applyBorder="0" applyAlignment="0" applyProtection="0"/>
    <xf numFmtId="0" fontId="22" fillId="52" borderId="0" applyNumberFormat="0" applyBorder="0" applyAlignment="0" applyProtection="0"/>
    <xf numFmtId="0" fontId="22" fillId="52" borderId="0" applyNumberFormat="0" applyBorder="0" applyAlignment="0" applyProtection="0"/>
    <xf numFmtId="0" fontId="22" fillId="52" borderId="0" applyNumberFormat="0" applyBorder="0" applyAlignment="0" applyProtection="0"/>
    <xf numFmtId="0" fontId="22" fillId="52" borderId="0" applyNumberFormat="0" applyBorder="0" applyAlignment="0" applyProtection="0"/>
    <xf numFmtId="0" fontId="22" fillId="58" borderId="0" applyNumberFormat="0" applyBorder="0" applyAlignment="0" applyProtection="0"/>
    <xf numFmtId="0" fontId="22" fillId="58" borderId="0" applyNumberFormat="0" applyBorder="0" applyAlignment="0" applyProtection="0"/>
    <xf numFmtId="0" fontId="22" fillId="58" borderId="0" applyNumberFormat="0" applyBorder="0" applyAlignment="0" applyProtection="0"/>
    <xf numFmtId="0" fontId="22" fillId="58" borderId="0" applyNumberFormat="0" applyBorder="0" applyAlignment="0" applyProtection="0"/>
    <xf numFmtId="0" fontId="22" fillId="59" borderId="0" applyNumberFormat="0" applyBorder="0" applyAlignment="0" applyProtection="0"/>
    <xf numFmtId="0" fontId="22" fillId="59" borderId="0" applyNumberFormat="0" applyBorder="0" applyAlignment="0" applyProtection="0"/>
    <xf numFmtId="0" fontId="22" fillId="59" borderId="0" applyNumberFormat="0" applyBorder="0" applyAlignment="0" applyProtection="0"/>
    <xf numFmtId="0" fontId="22" fillId="59" borderId="0" applyNumberFormat="0" applyBorder="0" applyAlignment="0" applyProtection="0"/>
    <xf numFmtId="0" fontId="22" fillId="57" borderId="0" applyNumberFormat="0" applyBorder="0" applyAlignment="0" applyProtection="0"/>
    <xf numFmtId="0" fontId="22" fillId="57" borderId="0" applyNumberFormat="0" applyBorder="0" applyAlignment="0" applyProtection="0"/>
    <xf numFmtId="0" fontId="22" fillId="57" borderId="0" applyNumberFormat="0" applyBorder="0" applyAlignment="0" applyProtection="0"/>
    <xf numFmtId="0" fontId="22" fillId="57" borderId="0" applyNumberFormat="0" applyBorder="0" applyAlignment="0" applyProtection="0"/>
    <xf numFmtId="0" fontId="22" fillId="60" borderId="0" applyNumberFormat="0" applyBorder="0" applyAlignment="0" applyProtection="0"/>
    <xf numFmtId="0" fontId="22" fillId="60" borderId="0" applyNumberFormat="0" applyBorder="0" applyAlignment="0" applyProtection="0"/>
    <xf numFmtId="0" fontId="22" fillId="60" borderId="0" applyNumberFormat="0" applyBorder="0" applyAlignment="0" applyProtection="0"/>
    <xf numFmtId="0" fontId="22" fillId="60" borderId="0" applyNumberFormat="0" applyBorder="0" applyAlignment="0" applyProtection="0"/>
    <xf numFmtId="0" fontId="102" fillId="57" borderId="0" applyNumberFormat="0" applyBorder="0" applyAlignment="0" applyProtection="0"/>
    <xf numFmtId="0" fontId="102" fillId="57" borderId="0" applyNumberFormat="0" applyBorder="0" applyAlignment="0" applyProtection="0"/>
    <xf numFmtId="0" fontId="102" fillId="57" borderId="0" applyNumberFormat="0" applyBorder="0" applyAlignment="0" applyProtection="0"/>
    <xf numFmtId="0" fontId="102" fillId="57" borderId="0" applyNumberFormat="0" applyBorder="0" applyAlignment="0" applyProtection="0"/>
    <xf numFmtId="0" fontId="102" fillId="52" borderId="0" applyNumberFormat="0" applyBorder="0" applyAlignment="0" applyProtection="0"/>
    <xf numFmtId="0" fontId="102" fillId="52" borderId="0" applyNumberFormat="0" applyBorder="0" applyAlignment="0" applyProtection="0"/>
    <xf numFmtId="0" fontId="102" fillId="52" borderId="0" applyNumberFormat="0" applyBorder="0" applyAlignment="0" applyProtection="0"/>
    <xf numFmtId="0" fontId="102" fillId="52" borderId="0" applyNumberFormat="0" applyBorder="0" applyAlignment="0" applyProtection="0"/>
    <xf numFmtId="0" fontId="102" fillId="58" borderId="0" applyNumberFormat="0" applyBorder="0" applyAlignment="0" applyProtection="0"/>
    <xf numFmtId="0" fontId="102" fillId="58" borderId="0" applyNumberFormat="0" applyBorder="0" applyAlignment="0" applyProtection="0"/>
    <xf numFmtId="0" fontId="102" fillId="58" borderId="0" applyNumberFormat="0" applyBorder="0" applyAlignment="0" applyProtection="0"/>
    <xf numFmtId="0" fontId="102" fillId="58" borderId="0" applyNumberFormat="0" applyBorder="0" applyAlignment="0" applyProtection="0"/>
    <xf numFmtId="0" fontId="102" fillId="59" borderId="0" applyNumberFormat="0" applyBorder="0" applyAlignment="0" applyProtection="0"/>
    <xf numFmtId="0" fontId="102" fillId="59" borderId="0" applyNumberFormat="0" applyBorder="0" applyAlignment="0" applyProtection="0"/>
    <xf numFmtId="0" fontId="102" fillId="59" borderId="0" applyNumberFormat="0" applyBorder="0" applyAlignment="0" applyProtection="0"/>
    <xf numFmtId="0" fontId="102" fillId="59" borderId="0" applyNumberFormat="0" applyBorder="0" applyAlignment="0" applyProtection="0"/>
    <xf numFmtId="0" fontId="102" fillId="57" borderId="0" applyNumberFormat="0" applyBorder="0" applyAlignment="0" applyProtection="0"/>
    <xf numFmtId="0" fontId="102" fillId="57" borderId="0" applyNumberFormat="0" applyBorder="0" applyAlignment="0" applyProtection="0"/>
    <xf numFmtId="0" fontId="102" fillId="57" borderId="0" applyNumberFormat="0" applyBorder="0" applyAlignment="0" applyProtection="0"/>
    <xf numFmtId="0" fontId="102" fillId="57" borderId="0" applyNumberFormat="0" applyBorder="0" applyAlignment="0" applyProtection="0"/>
    <xf numFmtId="0" fontId="102" fillId="60" borderId="0" applyNumberFormat="0" applyBorder="0" applyAlignment="0" applyProtection="0"/>
    <xf numFmtId="0" fontId="102" fillId="60" borderId="0" applyNumberFormat="0" applyBorder="0" applyAlignment="0" applyProtection="0"/>
    <xf numFmtId="0" fontId="102" fillId="60" borderId="0" applyNumberFormat="0" applyBorder="0" applyAlignment="0" applyProtection="0"/>
    <xf numFmtId="0" fontId="102" fillId="60" borderId="0" applyNumberFormat="0" applyBorder="0" applyAlignment="0" applyProtection="0"/>
    <xf numFmtId="0" fontId="87" fillId="61" borderId="0" applyNumberFormat="0" applyBorder="0" applyAlignment="0" applyProtection="0"/>
    <xf numFmtId="0" fontId="87"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87" fillId="61"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87" fillId="61" borderId="0" applyNumberFormat="0" applyBorder="0" applyAlignment="0" applyProtection="0"/>
    <xf numFmtId="0" fontId="87" fillId="62" borderId="0" applyNumberFormat="0" applyBorder="0" applyAlignment="0" applyProtection="0"/>
    <xf numFmtId="0" fontId="87" fillId="61"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3" borderId="0" applyNumberFormat="0" applyBorder="0" applyAlignment="0" applyProtection="0"/>
    <xf numFmtId="0" fontId="87"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87" fillId="63"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87" fillId="63" borderId="0" applyNumberFormat="0" applyBorder="0" applyAlignment="0" applyProtection="0"/>
    <xf numFmtId="0" fontId="87" fillId="62" borderId="0" applyNumberFormat="0" applyBorder="0" applyAlignment="0" applyProtection="0"/>
    <xf numFmtId="0" fontId="87" fillId="63"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104" fillId="64" borderId="0" applyNumberFormat="0" applyBorder="0" applyAlignment="0" applyProtection="0"/>
    <xf numFmtId="0" fontId="104"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4" fillId="64"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4" fillId="64" borderId="0" applyNumberFormat="0" applyBorder="0" applyAlignment="0" applyProtection="0"/>
    <xf numFmtId="0" fontId="104" fillId="61" borderId="0" applyNumberFormat="0" applyBorder="0" applyAlignment="0" applyProtection="0"/>
    <xf numFmtId="0" fontId="104" fillId="64"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4" borderId="0" applyNumberFormat="0" applyBorder="0" applyAlignment="0" applyProtection="0"/>
    <xf numFmtId="0" fontId="104" fillId="64"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5" borderId="0" applyNumberFormat="0" applyBorder="0" applyAlignment="0" applyProtection="0"/>
    <xf numFmtId="0" fontId="104" fillId="65" borderId="0" applyNumberFormat="0" applyBorder="0" applyAlignment="0" applyProtection="0"/>
    <xf numFmtId="0" fontId="104" fillId="65" borderId="0" applyNumberFormat="0" applyBorder="0" applyAlignment="0" applyProtection="0"/>
    <xf numFmtId="0" fontId="104" fillId="65" borderId="0" applyNumberFormat="0" applyBorder="0" applyAlignment="0" applyProtection="0"/>
    <xf numFmtId="0" fontId="87" fillId="66" borderId="0" applyNumberFormat="0" applyBorder="0" applyAlignment="0" applyProtection="0"/>
    <xf numFmtId="0" fontId="87"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87" fillId="66"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87" fillId="66" borderId="0" applyNumberFormat="0" applyBorder="0" applyAlignment="0" applyProtection="0"/>
    <xf numFmtId="0" fontId="87" fillId="67" borderId="0" applyNumberFormat="0" applyBorder="0" applyAlignment="0" applyProtection="0"/>
    <xf numFmtId="0" fontId="87" fillId="66"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8" borderId="0" applyNumberFormat="0" applyBorder="0" applyAlignment="0" applyProtection="0"/>
    <xf numFmtId="0" fontId="87"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87" fillId="68"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87" fillId="68" borderId="0" applyNumberFormat="0" applyBorder="0" applyAlignment="0" applyProtection="0"/>
    <xf numFmtId="0" fontId="87" fillId="69" borderId="0" applyNumberFormat="0" applyBorder="0" applyAlignment="0" applyProtection="0"/>
    <xf numFmtId="0" fontId="87" fillId="68"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104" fillId="70" borderId="0" applyNumberFormat="0" applyBorder="0" applyAlignment="0" applyProtection="0"/>
    <xf numFmtId="0" fontId="104" fillId="70" borderId="0" applyNumberFormat="0" applyBorder="0" applyAlignment="0" applyProtection="0"/>
    <xf numFmtId="0" fontId="105" fillId="70" borderId="0" applyNumberFormat="0" applyBorder="0" applyAlignment="0" applyProtection="0"/>
    <xf numFmtId="0" fontId="104" fillId="70" borderId="0" applyNumberFormat="0" applyBorder="0" applyAlignment="0" applyProtection="0"/>
    <xf numFmtId="0" fontId="105" fillId="70" borderId="0" applyNumberFormat="0" applyBorder="0" applyAlignment="0" applyProtection="0"/>
    <xf numFmtId="0" fontId="105" fillId="70" borderId="0" applyNumberFormat="0" applyBorder="0" applyAlignment="0" applyProtection="0"/>
    <xf numFmtId="0" fontId="105" fillId="70" borderId="0" applyNumberFormat="0" applyBorder="0" applyAlignment="0" applyProtection="0"/>
    <xf numFmtId="0" fontId="105" fillId="70" borderId="0" applyNumberFormat="0" applyBorder="0" applyAlignment="0" applyProtection="0"/>
    <xf numFmtId="0" fontId="104" fillId="70" borderId="0" applyNumberFormat="0" applyBorder="0" applyAlignment="0" applyProtection="0"/>
    <xf numFmtId="0" fontId="104" fillId="70" borderId="0" applyNumberFormat="0" applyBorder="0" applyAlignment="0" applyProtection="0"/>
    <xf numFmtId="0" fontId="105" fillId="70" borderId="0" applyNumberFormat="0" applyBorder="0" applyAlignment="0" applyProtection="0"/>
    <xf numFmtId="0" fontId="105" fillId="70" borderId="0" applyNumberFormat="0" applyBorder="0" applyAlignment="0" applyProtection="0"/>
    <xf numFmtId="0" fontId="105" fillId="70" borderId="0" applyNumberFormat="0" applyBorder="0" applyAlignment="0" applyProtection="0"/>
    <xf numFmtId="0" fontId="105" fillId="70" borderId="0" applyNumberFormat="0" applyBorder="0" applyAlignment="0" applyProtection="0"/>
    <xf numFmtId="0" fontId="104" fillId="70" borderId="0" applyNumberFormat="0" applyBorder="0" applyAlignment="0" applyProtection="0"/>
    <xf numFmtId="0" fontId="105" fillId="70" borderId="0" applyNumberFormat="0" applyBorder="0" applyAlignment="0" applyProtection="0"/>
    <xf numFmtId="0" fontId="105" fillId="70" borderId="0" applyNumberFormat="0" applyBorder="0" applyAlignment="0" applyProtection="0"/>
    <xf numFmtId="0" fontId="105" fillId="70" borderId="0" applyNumberFormat="0" applyBorder="0" applyAlignment="0" applyProtection="0"/>
    <xf numFmtId="0" fontId="104" fillId="71" borderId="0" applyNumberFormat="0" applyBorder="0" applyAlignment="0" applyProtection="0"/>
    <xf numFmtId="0" fontId="104" fillId="71" borderId="0" applyNumberFormat="0" applyBorder="0" applyAlignment="0" applyProtection="0"/>
    <xf numFmtId="0" fontId="104" fillId="71" borderId="0" applyNumberFormat="0" applyBorder="0" applyAlignment="0" applyProtection="0"/>
    <xf numFmtId="0" fontId="104" fillId="71" borderId="0" applyNumberFormat="0" applyBorder="0" applyAlignment="0" applyProtection="0"/>
    <xf numFmtId="0" fontId="87" fillId="72" borderId="0" applyNumberFormat="0" applyBorder="0" applyAlignment="0" applyProtection="0"/>
    <xf numFmtId="0" fontId="87"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87" fillId="72"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87" fillId="72" borderId="0" applyNumberFormat="0" applyBorder="0" applyAlignment="0" applyProtection="0"/>
    <xf numFmtId="0" fontId="87" fillId="67" borderId="0" applyNumberFormat="0" applyBorder="0" applyAlignment="0" applyProtection="0"/>
    <xf numFmtId="0" fontId="87" fillId="72"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72" borderId="0" applyNumberFormat="0" applyBorder="0" applyAlignment="0" applyProtection="0"/>
    <xf numFmtId="0" fontId="87" fillId="72" borderId="0" applyNumberFormat="0" applyBorder="0" applyAlignment="0" applyProtection="0"/>
    <xf numFmtId="0" fontId="87" fillId="72" borderId="0" applyNumberFormat="0" applyBorder="0" applyAlignment="0" applyProtection="0"/>
    <xf numFmtId="0" fontId="87" fillId="72" borderId="0" applyNumberFormat="0" applyBorder="0" applyAlignment="0" applyProtection="0"/>
    <xf numFmtId="0" fontId="87" fillId="72" borderId="0" applyNumberFormat="0" applyBorder="0" applyAlignment="0" applyProtection="0"/>
    <xf numFmtId="0" fontId="87" fillId="72"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73" borderId="0" applyNumberFormat="0" applyBorder="0" applyAlignment="0" applyProtection="0"/>
    <xf numFmtId="0" fontId="87" fillId="74"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87" fillId="73"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87" fillId="73" borderId="0" applyNumberFormat="0" applyBorder="0" applyAlignment="0" applyProtection="0"/>
    <xf numFmtId="0" fontId="87" fillId="74" borderId="0" applyNumberFormat="0" applyBorder="0" applyAlignment="0" applyProtection="0"/>
    <xf numFmtId="0" fontId="87" fillId="73" borderId="0" applyNumberFormat="0" applyBorder="0" applyAlignment="0" applyProtection="0"/>
    <xf numFmtId="0" fontId="87" fillId="74" borderId="0" applyNumberFormat="0" applyBorder="0" applyAlignment="0" applyProtection="0"/>
    <xf numFmtId="0" fontId="87" fillId="74" borderId="0" applyNumberFormat="0" applyBorder="0" applyAlignment="0" applyProtection="0"/>
    <xf numFmtId="0" fontId="87" fillId="74" borderId="0" applyNumberFormat="0" applyBorder="0" applyAlignment="0" applyProtection="0"/>
    <xf numFmtId="0" fontId="87" fillId="74"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4" borderId="0" applyNumberFormat="0" applyBorder="0" applyAlignment="0" applyProtection="0"/>
    <xf numFmtId="0" fontId="87" fillId="74" borderId="0" applyNumberFormat="0" applyBorder="0" applyAlignment="0" applyProtection="0"/>
    <xf numFmtId="0" fontId="87" fillId="74" borderId="0" applyNumberFormat="0" applyBorder="0" applyAlignment="0" applyProtection="0"/>
    <xf numFmtId="0" fontId="104" fillId="69" borderId="0" applyNumberFormat="0" applyBorder="0" applyAlignment="0" applyProtection="0"/>
    <xf numFmtId="0" fontId="104" fillId="69" borderId="0" applyNumberFormat="0" applyBorder="0" applyAlignment="0" applyProtection="0"/>
    <xf numFmtId="0" fontId="105" fillId="69" borderId="0" applyNumberFormat="0" applyBorder="0" applyAlignment="0" applyProtection="0"/>
    <xf numFmtId="0" fontId="104"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4" fillId="69" borderId="0" applyNumberFormat="0" applyBorder="0" applyAlignment="0" applyProtection="0"/>
    <xf numFmtId="0" fontId="104"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4"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4" fillId="70" borderId="0" applyNumberFormat="0" applyBorder="0" applyAlignment="0" applyProtection="0"/>
    <xf numFmtId="0" fontId="104" fillId="70" borderId="0" applyNumberFormat="0" applyBorder="0" applyAlignment="0" applyProtection="0"/>
    <xf numFmtId="0" fontId="104" fillId="70" borderId="0" applyNumberFormat="0" applyBorder="0" applyAlignment="0" applyProtection="0"/>
    <xf numFmtId="0" fontId="104" fillId="70" borderId="0" applyNumberFormat="0" applyBorder="0" applyAlignment="0" applyProtection="0"/>
    <xf numFmtId="0" fontId="87" fillId="73" borderId="0" applyNumberFormat="0" applyBorder="0" applyAlignment="0" applyProtection="0"/>
    <xf numFmtId="0" fontId="87"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87" fillId="73"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87" fillId="73" borderId="0" applyNumberFormat="0" applyBorder="0" applyAlignment="0" applyProtection="0"/>
    <xf numFmtId="0" fontId="87" fillId="62" borderId="0" applyNumberFormat="0" applyBorder="0" applyAlignment="0" applyProtection="0"/>
    <xf numFmtId="0" fontId="87" fillId="73"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73"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103" fillId="69" borderId="0" applyNumberFormat="0" applyBorder="0" applyAlignment="0" applyProtection="0"/>
    <xf numFmtId="0" fontId="87"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87"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103" fillId="69" borderId="0" applyNumberFormat="0" applyBorder="0" applyAlignment="0" applyProtection="0"/>
    <xf numFmtId="0" fontId="104" fillId="69" borderId="0" applyNumberFormat="0" applyBorder="0" applyAlignment="0" applyProtection="0"/>
    <xf numFmtId="0" fontId="104" fillId="69" borderId="0" applyNumberFormat="0" applyBorder="0" applyAlignment="0" applyProtection="0"/>
    <xf numFmtId="0" fontId="105" fillId="69" borderId="0" applyNumberFormat="0" applyBorder="0" applyAlignment="0" applyProtection="0"/>
    <xf numFmtId="0" fontId="104"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4" fillId="69" borderId="0" applyNumberFormat="0" applyBorder="0" applyAlignment="0" applyProtection="0"/>
    <xf numFmtId="0" fontId="104"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4"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5" fillId="69" borderId="0" applyNumberFormat="0" applyBorder="0" applyAlignment="0" applyProtection="0"/>
    <xf numFmtId="0" fontId="104" fillId="75" borderId="0" applyNumberFormat="0" applyBorder="0" applyAlignment="0" applyProtection="0"/>
    <xf numFmtId="0" fontId="104" fillId="75" borderId="0" applyNumberFormat="0" applyBorder="0" applyAlignment="0" applyProtection="0"/>
    <xf numFmtId="0" fontId="104" fillId="75" borderId="0" applyNumberFormat="0" applyBorder="0" applyAlignment="0" applyProtection="0"/>
    <xf numFmtId="0" fontId="104" fillId="75" borderId="0" applyNumberFormat="0" applyBorder="0" applyAlignment="0" applyProtection="0"/>
    <xf numFmtId="0" fontId="87" fillId="61" borderId="0" applyNumberFormat="0" applyBorder="0" applyAlignment="0" applyProtection="0"/>
    <xf numFmtId="0" fontId="87" fillId="76" borderId="0" applyNumberFormat="0" applyBorder="0" applyAlignment="0" applyProtection="0"/>
    <xf numFmtId="0" fontId="103" fillId="76" borderId="0" applyNumberFormat="0" applyBorder="0" applyAlignment="0" applyProtection="0"/>
    <xf numFmtId="0" fontId="103" fillId="76" borderId="0" applyNumberFormat="0" applyBorder="0" applyAlignment="0" applyProtection="0"/>
    <xf numFmtId="0" fontId="103" fillId="76" borderId="0" applyNumberFormat="0" applyBorder="0" applyAlignment="0" applyProtection="0"/>
    <xf numFmtId="0" fontId="103" fillId="76" borderId="0" applyNumberFormat="0" applyBorder="0" applyAlignment="0" applyProtection="0"/>
    <xf numFmtId="0" fontId="103" fillId="76" borderId="0" applyNumberFormat="0" applyBorder="0" applyAlignment="0" applyProtection="0"/>
    <xf numFmtId="0" fontId="87" fillId="61" borderId="0" applyNumberFormat="0" applyBorder="0" applyAlignment="0" applyProtection="0"/>
    <xf numFmtId="0" fontId="103" fillId="76" borderId="0" applyNumberFormat="0" applyBorder="0" applyAlignment="0" applyProtection="0"/>
    <xf numFmtId="0" fontId="103" fillId="76" borderId="0" applyNumberFormat="0" applyBorder="0" applyAlignment="0" applyProtection="0"/>
    <xf numFmtId="0" fontId="103" fillId="76" borderId="0" applyNumberFormat="0" applyBorder="0" applyAlignment="0" applyProtection="0"/>
    <xf numFmtId="0" fontId="87" fillId="61" borderId="0" applyNumberFormat="0" applyBorder="0" applyAlignment="0" applyProtection="0"/>
    <xf numFmtId="0" fontId="87" fillId="76" borderId="0" applyNumberFormat="0" applyBorder="0" applyAlignment="0" applyProtection="0"/>
    <xf numFmtId="0" fontId="87" fillId="61" borderId="0" applyNumberFormat="0" applyBorder="0" applyAlignment="0" applyProtection="0"/>
    <xf numFmtId="0" fontId="87" fillId="76" borderId="0" applyNumberFormat="0" applyBorder="0" applyAlignment="0" applyProtection="0"/>
    <xf numFmtId="0" fontId="87" fillId="76" borderId="0" applyNumberFormat="0" applyBorder="0" applyAlignment="0" applyProtection="0"/>
    <xf numFmtId="0" fontId="87" fillId="76" borderId="0" applyNumberFormat="0" applyBorder="0" applyAlignment="0" applyProtection="0"/>
    <xf numFmtId="0" fontId="87" fillId="76"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76" borderId="0" applyNumberFormat="0" applyBorder="0" applyAlignment="0" applyProtection="0"/>
    <xf numFmtId="0" fontId="87" fillId="76" borderId="0" applyNumberFormat="0" applyBorder="0" applyAlignment="0" applyProtection="0"/>
    <xf numFmtId="0" fontId="87" fillId="76" borderId="0" applyNumberFormat="0" applyBorder="0" applyAlignment="0" applyProtection="0"/>
    <xf numFmtId="0" fontId="87" fillId="63" borderId="0" applyNumberFormat="0" applyBorder="0" applyAlignment="0" applyProtection="0"/>
    <xf numFmtId="0" fontId="87"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87" fillId="63"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87" fillId="63" borderId="0" applyNumberFormat="0" applyBorder="0" applyAlignment="0" applyProtection="0"/>
    <xf numFmtId="0" fontId="87" fillId="62" borderId="0" applyNumberFormat="0" applyBorder="0" applyAlignment="0" applyProtection="0"/>
    <xf numFmtId="0" fontId="87" fillId="63"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3"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104" fillId="63" borderId="0" applyNumberFormat="0" applyBorder="0" applyAlignment="0" applyProtection="0"/>
    <xf numFmtId="0" fontId="104"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4" fillId="63"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5" fillId="61" borderId="0" applyNumberFormat="0" applyBorder="0" applyAlignment="0" applyProtection="0"/>
    <xf numFmtId="0" fontId="104" fillId="63" borderId="0" applyNumberFormat="0" applyBorder="0" applyAlignment="0" applyProtection="0"/>
    <xf numFmtId="0" fontId="104" fillId="61" borderId="0" applyNumberFormat="0" applyBorder="0" applyAlignment="0" applyProtection="0"/>
    <xf numFmtId="0" fontId="104" fillId="63"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3" borderId="0" applyNumberFormat="0" applyBorder="0" applyAlignment="0" applyProtection="0"/>
    <xf numFmtId="0" fontId="104" fillId="63"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61" borderId="0" applyNumberFormat="0" applyBorder="0" applyAlignment="0" applyProtection="0"/>
    <xf numFmtId="0" fontId="104" fillId="77" borderId="0" applyNumberFormat="0" applyBorder="0" applyAlignment="0" applyProtection="0"/>
    <xf numFmtId="0" fontId="104" fillId="77" borderId="0" applyNumberFormat="0" applyBorder="0" applyAlignment="0" applyProtection="0"/>
    <xf numFmtId="0" fontId="104" fillId="77" borderId="0" applyNumberFormat="0" applyBorder="0" applyAlignment="0" applyProtection="0"/>
    <xf numFmtId="0" fontId="104" fillId="7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103" fillId="67" borderId="0" applyNumberFormat="0" applyBorder="0" applyAlignment="0" applyProtection="0"/>
    <xf numFmtId="0" fontId="87"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103" fillId="67" borderId="0" applyNumberFormat="0" applyBorder="0" applyAlignment="0" applyProtection="0"/>
    <xf numFmtId="0" fontId="87" fillId="68" borderId="0" applyNumberFormat="0" applyBorder="0" applyAlignment="0" applyProtection="0"/>
    <xf numFmtId="0" fontId="87" fillId="78" borderId="0" applyNumberFormat="0" applyBorder="0" applyAlignment="0" applyProtection="0"/>
    <xf numFmtId="0" fontId="103" fillId="78" borderId="0" applyNumberFormat="0" applyBorder="0" applyAlignment="0" applyProtection="0"/>
    <xf numFmtId="0" fontId="103" fillId="78" borderId="0" applyNumberFormat="0" applyBorder="0" applyAlignment="0" applyProtection="0"/>
    <xf numFmtId="0" fontId="103" fillId="78" borderId="0" applyNumberFormat="0" applyBorder="0" applyAlignment="0" applyProtection="0"/>
    <xf numFmtId="0" fontId="103" fillId="78" borderId="0" applyNumberFormat="0" applyBorder="0" applyAlignment="0" applyProtection="0"/>
    <xf numFmtId="0" fontId="103" fillId="78" borderId="0" applyNumberFormat="0" applyBorder="0" applyAlignment="0" applyProtection="0"/>
    <xf numFmtId="0" fontId="87" fillId="68" borderId="0" applyNumberFormat="0" applyBorder="0" applyAlignment="0" applyProtection="0"/>
    <xf numFmtId="0" fontId="103" fillId="78" borderId="0" applyNumberFormat="0" applyBorder="0" applyAlignment="0" applyProtection="0"/>
    <xf numFmtId="0" fontId="103" fillId="78" borderId="0" applyNumberFormat="0" applyBorder="0" applyAlignment="0" applyProtection="0"/>
    <xf numFmtId="0" fontId="103" fillId="78" borderId="0" applyNumberFormat="0" applyBorder="0" applyAlignment="0" applyProtection="0"/>
    <xf numFmtId="0" fontId="87" fillId="68" borderId="0" applyNumberFormat="0" applyBorder="0" applyAlignment="0" applyProtection="0"/>
    <xf numFmtId="0" fontId="87" fillId="78" borderId="0" applyNumberFormat="0" applyBorder="0" applyAlignment="0" applyProtection="0"/>
    <xf numFmtId="0" fontId="87" fillId="68" borderId="0" applyNumberFormat="0" applyBorder="0" applyAlignment="0" applyProtection="0"/>
    <xf numFmtId="0" fontId="87" fillId="78" borderId="0" applyNumberFormat="0" applyBorder="0" applyAlignment="0" applyProtection="0"/>
    <xf numFmtId="0" fontId="87" fillId="78" borderId="0" applyNumberFormat="0" applyBorder="0" applyAlignment="0" applyProtection="0"/>
    <xf numFmtId="0" fontId="87" fillId="78" borderId="0" applyNumberFormat="0" applyBorder="0" applyAlignment="0" applyProtection="0"/>
    <xf numFmtId="0" fontId="87" fillId="7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68" borderId="0" applyNumberFormat="0" applyBorder="0" applyAlignment="0" applyProtection="0"/>
    <xf numFmtId="0" fontId="87" fillId="78" borderId="0" applyNumberFormat="0" applyBorder="0" applyAlignment="0" applyProtection="0"/>
    <xf numFmtId="0" fontId="87" fillId="78" borderId="0" applyNumberFormat="0" applyBorder="0" applyAlignment="0" applyProtection="0"/>
    <xf numFmtId="0" fontId="87" fillId="78" borderId="0" applyNumberFormat="0" applyBorder="0" applyAlignment="0" applyProtection="0"/>
    <xf numFmtId="0" fontId="104" fillId="78" borderId="0" applyNumberFormat="0" applyBorder="0" applyAlignment="0" applyProtection="0"/>
    <xf numFmtId="0" fontId="104" fillId="78" borderId="0" applyNumberFormat="0" applyBorder="0" applyAlignment="0" applyProtection="0"/>
    <xf numFmtId="0" fontId="105" fillId="78" borderId="0" applyNumberFormat="0" applyBorder="0" applyAlignment="0" applyProtection="0"/>
    <xf numFmtId="0" fontId="104" fillId="78" borderId="0" applyNumberFormat="0" applyBorder="0" applyAlignment="0" applyProtection="0"/>
    <xf numFmtId="0" fontId="105" fillId="78" borderId="0" applyNumberFormat="0" applyBorder="0" applyAlignment="0" applyProtection="0"/>
    <xf numFmtId="0" fontId="105" fillId="78" borderId="0" applyNumberFormat="0" applyBorder="0" applyAlignment="0" applyProtection="0"/>
    <xf numFmtId="0" fontId="105" fillId="78" borderId="0" applyNumberFormat="0" applyBorder="0" applyAlignment="0" applyProtection="0"/>
    <xf numFmtId="0" fontId="105" fillId="78" borderId="0" applyNumberFormat="0" applyBorder="0" applyAlignment="0" applyProtection="0"/>
    <xf numFmtId="0" fontId="104" fillId="78" borderId="0" applyNumberFormat="0" applyBorder="0" applyAlignment="0" applyProtection="0"/>
    <xf numFmtId="0" fontId="104" fillId="78" borderId="0" applyNumberFormat="0" applyBorder="0" applyAlignment="0" applyProtection="0"/>
    <xf numFmtId="0" fontId="105" fillId="78" borderId="0" applyNumberFormat="0" applyBorder="0" applyAlignment="0" applyProtection="0"/>
    <xf numFmtId="0" fontId="105" fillId="78" borderId="0" applyNumberFormat="0" applyBorder="0" applyAlignment="0" applyProtection="0"/>
    <xf numFmtId="0" fontId="105" fillId="78" borderId="0" applyNumberFormat="0" applyBorder="0" applyAlignment="0" applyProtection="0"/>
    <xf numFmtId="0" fontId="105" fillId="78" borderId="0" applyNumberFormat="0" applyBorder="0" applyAlignment="0" applyProtection="0"/>
    <xf numFmtId="0" fontId="104" fillId="78" borderId="0" applyNumberFormat="0" applyBorder="0" applyAlignment="0" applyProtection="0"/>
    <xf numFmtId="0" fontId="105" fillId="78" borderId="0" applyNumberFormat="0" applyBorder="0" applyAlignment="0" applyProtection="0"/>
    <xf numFmtId="0" fontId="105" fillId="78" borderId="0" applyNumberFormat="0" applyBorder="0" applyAlignment="0" applyProtection="0"/>
    <xf numFmtId="0" fontId="105" fillId="78" borderId="0" applyNumberFormat="0" applyBorder="0" applyAlignment="0" applyProtection="0"/>
    <xf numFmtId="0" fontId="104" fillId="79" borderId="0" applyNumberFormat="0" applyBorder="0" applyAlignment="0" applyProtection="0"/>
    <xf numFmtId="0" fontId="104" fillId="79" borderId="0" applyNumberFormat="0" applyBorder="0" applyAlignment="0" applyProtection="0"/>
    <xf numFmtId="0" fontId="104" fillId="79" borderId="0" applyNumberFormat="0" applyBorder="0" applyAlignment="0" applyProtection="0"/>
    <xf numFmtId="0" fontId="104" fillId="79" borderId="0" applyNumberFormat="0" applyBorder="0" applyAlignment="0" applyProtection="0"/>
    <xf numFmtId="0" fontId="106" fillId="34" borderId="0" applyFont="0" applyFill="0" applyBorder="0" applyAlignment="0" applyProtection="0">
      <protection locked="0"/>
    </xf>
    <xf numFmtId="0" fontId="6" fillId="0" borderId="0" applyNumberFormat="0" applyAlignment="0"/>
    <xf numFmtId="42" fontId="3" fillId="0" borderId="0" applyFont="0" applyFill="0" applyBorder="0" applyAlignment="0" applyProtection="0"/>
    <xf numFmtId="44" fontId="3" fillId="0" borderId="0" applyFont="0" applyFill="0" applyBorder="0" applyAlignment="0" applyProtection="0"/>
    <xf numFmtId="0" fontId="3" fillId="0" borderId="0" applyNumberFormat="0" applyFill="0" applyBorder="0" applyAlignment="0" applyProtection="0"/>
    <xf numFmtId="0" fontId="13" fillId="0" borderId="0" applyNumberFormat="0" applyFill="0" applyBorder="0" applyAlignment="0" applyProtection="0"/>
    <xf numFmtId="0" fontId="3" fillId="0" borderId="0" applyFill="0" applyBorder="0">
      <alignment vertical="center"/>
    </xf>
    <xf numFmtId="0" fontId="6" fillId="0" borderId="59" applyNumberFormat="0" applyFill="0" applyAlignment="0" applyProtection="0"/>
    <xf numFmtId="181" fontId="3" fillId="80" borderId="60" applyProtection="0">
      <alignment horizontal="right"/>
    </xf>
    <xf numFmtId="182" fontId="3" fillId="80" borderId="60" applyProtection="0">
      <alignment horizontal="right"/>
      <protection locked="0"/>
    </xf>
    <xf numFmtId="183" fontId="3" fillId="80" borderId="60" applyProtection="0">
      <alignment horizontal="right"/>
      <protection locked="0"/>
    </xf>
    <xf numFmtId="184" fontId="3" fillId="80" borderId="60" applyProtection="0">
      <alignment horizontal="right"/>
    </xf>
    <xf numFmtId="185" fontId="3" fillId="80" borderId="60" applyProtection="0">
      <alignment horizontal="right"/>
    </xf>
    <xf numFmtId="186" fontId="3" fillId="80" borderId="60" applyProtection="0">
      <alignment horizontal="right"/>
    </xf>
    <xf numFmtId="41"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2" fontId="107" fillId="81" borderId="0">
      <alignment vertical="center"/>
    </xf>
    <xf numFmtId="0" fontId="108" fillId="68" borderId="0" applyNumberFormat="0" applyBorder="0" applyAlignment="0" applyProtection="0"/>
    <xf numFmtId="0" fontId="108" fillId="68" borderId="0" applyNumberFormat="0" applyBorder="0" applyAlignment="0" applyProtection="0"/>
    <xf numFmtId="0" fontId="108" fillId="68" borderId="0" applyNumberFormat="0" applyBorder="0" applyAlignment="0" applyProtection="0"/>
    <xf numFmtId="0" fontId="108" fillId="68" borderId="0" applyNumberFormat="0" applyBorder="0" applyAlignment="0" applyProtection="0"/>
    <xf numFmtId="0" fontId="109" fillId="0" borderId="0" applyNumberFormat="0" applyFill="0" applyBorder="0" applyAlignment="0" applyProtection="0"/>
    <xf numFmtId="0" fontId="110" fillId="0" borderId="31" applyNumberFormat="0" applyFont="0" applyFill="0" applyAlignment="0" applyProtection="0"/>
    <xf numFmtId="0" fontId="110" fillId="0" borderId="61" applyNumberFormat="0" applyFont="0" applyFill="0" applyAlignment="0" applyProtection="0"/>
    <xf numFmtId="187" fontId="3" fillId="0" borderId="0" applyFont="0" applyFill="0" applyBorder="0" applyAlignment="0" applyProtection="0"/>
    <xf numFmtId="0" fontId="3" fillId="0" borderId="0"/>
    <xf numFmtId="0" fontId="3" fillId="0" borderId="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188" fontId="22"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188" fontId="22" fillId="0" borderId="0" applyFill="0" applyBorder="0" applyAlignment="0"/>
    <xf numFmtId="0" fontId="3" fillId="0" borderId="0" applyFill="0" applyBorder="0" applyAlignment="0"/>
    <xf numFmtId="188" fontId="22"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188" fontId="22" fillId="0" borderId="0" applyFill="0" applyBorder="0" applyAlignment="0"/>
    <xf numFmtId="188" fontId="22"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0" fontId="3" fillId="0" borderId="0" applyFill="0" applyBorder="0" applyAlignment="0"/>
    <xf numFmtId="189"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22" fillId="0" borderId="0" applyFill="0" applyBorder="0" applyAlignment="0"/>
    <xf numFmtId="0" fontId="96" fillId="0" borderId="0" applyFill="0" applyBorder="0" applyAlignment="0"/>
    <xf numFmtId="190"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22" fillId="0" borderId="0" applyFill="0" applyBorder="0" applyAlignment="0"/>
    <xf numFmtId="190"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1"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1" fontId="22" fillId="0" borderId="0" applyFill="0" applyBorder="0" applyAlignment="0"/>
    <xf numFmtId="0" fontId="96" fillId="0" borderId="0" applyFill="0" applyBorder="0" applyAlignment="0"/>
    <xf numFmtId="191"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1" fontId="22" fillId="0" borderId="0" applyFill="0" applyBorder="0" applyAlignment="0"/>
    <xf numFmtId="191"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2"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2" fontId="22" fillId="0" borderId="0" applyFill="0" applyBorder="0" applyAlignment="0"/>
    <xf numFmtId="0" fontId="96" fillId="0" borderId="0" applyFill="0" applyBorder="0" applyAlignment="0"/>
    <xf numFmtId="192"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2" fontId="22" fillId="0" borderId="0" applyFill="0" applyBorder="0" applyAlignment="0"/>
    <xf numFmtId="192"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3"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3" fontId="22" fillId="0" borderId="0" applyFill="0" applyBorder="0" applyAlignment="0"/>
    <xf numFmtId="0" fontId="96" fillId="0" borderId="0" applyFill="0" applyBorder="0" applyAlignment="0"/>
    <xf numFmtId="193"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3" fontId="22" fillId="0" borderId="0" applyFill="0" applyBorder="0" applyAlignment="0"/>
    <xf numFmtId="193"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3"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22"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22" fillId="0" borderId="0" applyFill="0" applyBorder="0" applyAlignment="0"/>
    <xf numFmtId="194" fontId="111" fillId="0" borderId="0" applyFill="0" applyBorder="0" applyAlignment="0"/>
    <xf numFmtId="188" fontId="22"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22" fillId="0" borderId="0" applyFill="0" applyBorder="0" applyAlignment="0"/>
    <xf numFmtId="188" fontId="22"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0"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22" fillId="0" borderId="0" applyFill="0" applyBorder="0" applyAlignment="0"/>
    <xf numFmtId="0" fontId="96" fillId="0" borderId="0" applyFill="0" applyBorder="0" applyAlignment="0"/>
    <xf numFmtId="195"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22" fillId="0" borderId="0" applyFill="0" applyBorder="0" applyAlignment="0"/>
    <xf numFmtId="195"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89"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22" fillId="0" borderId="0" applyFill="0" applyBorder="0" applyAlignment="0"/>
    <xf numFmtId="0" fontId="96" fillId="0" borderId="0" applyFill="0" applyBorder="0" applyAlignment="0"/>
    <xf numFmtId="190"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22" fillId="0" borderId="0" applyFill="0" applyBorder="0" applyAlignment="0"/>
    <xf numFmtId="190" fontId="22"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2" fillId="82" borderId="62" applyNumberFormat="0" applyAlignment="0" applyProtection="0"/>
    <xf numFmtId="0" fontId="113" fillId="0" borderId="0" applyNumberFormat="0" applyFont="0" applyBorder="0" applyAlignment="0">
      <alignment horizontal="left"/>
    </xf>
    <xf numFmtId="0" fontId="114" fillId="0" borderId="0"/>
    <xf numFmtId="0" fontId="4" fillId="0" borderId="0" applyNumberFormat="0" applyFill="0" applyBorder="0" applyProtection="0">
      <alignment horizontal="centerContinuous"/>
    </xf>
    <xf numFmtId="9" fontId="98" fillId="0" borderId="0"/>
    <xf numFmtId="3" fontId="98" fillId="0" borderId="0"/>
    <xf numFmtId="196" fontId="115" fillId="0" borderId="0"/>
    <xf numFmtId="0" fontId="116" fillId="70" borderId="63" applyNumberFormat="0" applyAlignment="0" applyProtection="0"/>
    <xf numFmtId="0" fontId="116" fillId="70" borderId="63" applyNumberFormat="0" applyAlignment="0" applyProtection="0"/>
    <xf numFmtId="0" fontId="116" fillId="70" borderId="63" applyNumberFormat="0" applyAlignment="0" applyProtection="0"/>
    <xf numFmtId="0" fontId="116" fillId="70" borderId="63" applyNumberFormat="0" applyAlignment="0" applyProtection="0"/>
    <xf numFmtId="0" fontId="117" fillId="0" borderId="0"/>
    <xf numFmtId="0" fontId="118" fillId="83" borderId="50" applyNumberFormat="0" applyBorder="0" applyProtection="0">
      <alignment horizontal="center" vertical="center" wrapText="1"/>
    </xf>
    <xf numFmtId="0" fontId="119" fillId="0" borderId="0" applyNumberFormat="0" applyFill="0" applyBorder="0" applyProtection="0">
      <alignment horizontal="right"/>
    </xf>
    <xf numFmtId="0" fontId="10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9" fillId="0" borderId="0"/>
    <xf numFmtId="197" fontId="120" fillId="0" borderId="0"/>
    <xf numFmtId="197" fontId="120" fillId="0" borderId="0"/>
    <xf numFmtId="197" fontId="120" fillId="0" borderId="0"/>
    <xf numFmtId="37" fontId="109" fillId="0" borderId="0"/>
    <xf numFmtId="197" fontId="120" fillId="0" borderId="0"/>
    <xf numFmtId="37" fontId="109" fillId="0" borderId="0"/>
    <xf numFmtId="197" fontId="120" fillId="0" borderId="0"/>
    <xf numFmtId="197" fontId="120" fillId="0" borderId="0"/>
    <xf numFmtId="197" fontId="120" fillId="0" borderId="0"/>
    <xf numFmtId="197" fontId="120" fillId="0" borderId="0"/>
    <xf numFmtId="37" fontId="109" fillId="0" borderId="0"/>
    <xf numFmtId="37" fontId="109"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0" fontId="10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9" fillId="0" borderId="0"/>
    <xf numFmtId="197" fontId="120" fillId="0" borderId="0"/>
    <xf numFmtId="197" fontId="120" fillId="0" borderId="0"/>
    <xf numFmtId="197" fontId="120" fillId="0" borderId="0"/>
    <xf numFmtId="37" fontId="109" fillId="0" borderId="0"/>
    <xf numFmtId="197" fontId="120" fillId="0" borderId="0"/>
    <xf numFmtId="37" fontId="109" fillId="0" borderId="0"/>
    <xf numFmtId="197" fontId="120" fillId="0" borderId="0"/>
    <xf numFmtId="197" fontId="120" fillId="0" borderId="0"/>
    <xf numFmtId="197" fontId="120" fillId="0" borderId="0"/>
    <xf numFmtId="197" fontId="120" fillId="0" borderId="0"/>
    <xf numFmtId="37" fontId="109" fillId="0" borderId="0"/>
    <xf numFmtId="37" fontId="109"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0" fontId="10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9" fillId="0" borderId="0"/>
    <xf numFmtId="197" fontId="120" fillId="0" borderId="0"/>
    <xf numFmtId="197" fontId="120" fillId="0" borderId="0"/>
    <xf numFmtId="197" fontId="120" fillId="0" borderId="0"/>
    <xf numFmtId="37" fontId="109" fillId="0" borderId="0"/>
    <xf numFmtId="197" fontId="120" fillId="0" borderId="0"/>
    <xf numFmtId="37" fontId="109" fillId="0" borderId="0"/>
    <xf numFmtId="197" fontId="120" fillId="0" borderId="0"/>
    <xf numFmtId="197" fontId="120" fillId="0" borderId="0"/>
    <xf numFmtId="197" fontId="120" fillId="0" borderId="0"/>
    <xf numFmtId="197" fontId="120" fillId="0" borderId="0"/>
    <xf numFmtId="37" fontId="109" fillId="0" borderId="0"/>
    <xf numFmtId="37" fontId="109"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0" fontId="10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9" fillId="0" borderId="0"/>
    <xf numFmtId="197" fontId="120" fillId="0" borderId="0"/>
    <xf numFmtId="197" fontId="120" fillId="0" borderId="0"/>
    <xf numFmtId="197" fontId="120" fillId="0" borderId="0"/>
    <xf numFmtId="37" fontId="109" fillId="0" borderId="0"/>
    <xf numFmtId="197" fontId="120" fillId="0" borderId="0"/>
    <xf numFmtId="37" fontId="109" fillId="0" borderId="0"/>
    <xf numFmtId="197" fontId="120" fillId="0" borderId="0"/>
    <xf numFmtId="197" fontId="120" fillId="0" borderId="0"/>
    <xf numFmtId="197" fontId="120" fillId="0" borderId="0"/>
    <xf numFmtId="197" fontId="120" fillId="0" borderId="0"/>
    <xf numFmtId="37" fontId="109" fillId="0" borderId="0"/>
    <xf numFmtId="37" fontId="109"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0" fontId="10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9" fillId="0" borderId="0"/>
    <xf numFmtId="197" fontId="120" fillId="0" borderId="0"/>
    <xf numFmtId="197" fontId="120" fillId="0" borderId="0"/>
    <xf numFmtId="197" fontId="120" fillId="0" borderId="0"/>
    <xf numFmtId="37" fontId="109" fillId="0" borderId="0"/>
    <xf numFmtId="197" fontId="120" fillId="0" borderId="0"/>
    <xf numFmtId="37" fontId="109" fillId="0" borderId="0"/>
    <xf numFmtId="197" fontId="120" fillId="0" borderId="0"/>
    <xf numFmtId="197" fontId="120" fillId="0" borderId="0"/>
    <xf numFmtId="197" fontId="120" fillId="0" borderId="0"/>
    <xf numFmtId="197" fontId="120" fillId="0" borderId="0"/>
    <xf numFmtId="37" fontId="109" fillId="0" borderId="0"/>
    <xf numFmtId="37" fontId="109"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0" fontId="10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9" fillId="0" borderId="0"/>
    <xf numFmtId="197" fontId="120" fillId="0" borderId="0"/>
    <xf numFmtId="197" fontId="120" fillId="0" borderId="0"/>
    <xf numFmtId="197" fontId="120" fillId="0" borderId="0"/>
    <xf numFmtId="37" fontId="109" fillId="0" borderId="0"/>
    <xf numFmtId="197" fontId="120" fillId="0" borderId="0"/>
    <xf numFmtId="37" fontId="109" fillId="0" borderId="0"/>
    <xf numFmtId="197" fontId="120" fillId="0" borderId="0"/>
    <xf numFmtId="197" fontId="120" fillId="0" borderId="0"/>
    <xf numFmtId="197" fontId="120" fillId="0" borderId="0"/>
    <xf numFmtId="197" fontId="120" fillId="0" borderId="0"/>
    <xf numFmtId="37" fontId="109" fillId="0" borderId="0"/>
    <xf numFmtId="37" fontId="109"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0" fontId="10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9" fillId="0" borderId="0"/>
    <xf numFmtId="197" fontId="120" fillId="0" borderId="0"/>
    <xf numFmtId="197" fontId="120" fillId="0" borderId="0"/>
    <xf numFmtId="197" fontId="120" fillId="0" borderId="0"/>
    <xf numFmtId="37" fontId="109" fillId="0" borderId="0"/>
    <xf numFmtId="197" fontId="120" fillId="0" borderId="0"/>
    <xf numFmtId="37" fontId="109" fillId="0" borderId="0"/>
    <xf numFmtId="197" fontId="120" fillId="0" borderId="0"/>
    <xf numFmtId="197" fontId="120" fillId="0" borderId="0"/>
    <xf numFmtId="197" fontId="120" fillId="0" borderId="0"/>
    <xf numFmtId="197" fontId="120" fillId="0" borderId="0"/>
    <xf numFmtId="37" fontId="109" fillId="0" borderId="0"/>
    <xf numFmtId="37" fontId="109"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21"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9" fillId="0" borderId="0"/>
    <xf numFmtId="197" fontId="120" fillId="0" borderId="0"/>
    <xf numFmtId="197" fontId="120" fillId="0" borderId="0"/>
    <xf numFmtId="197" fontId="120" fillId="0" borderId="0"/>
    <xf numFmtId="37" fontId="109" fillId="0" borderId="0"/>
    <xf numFmtId="197" fontId="120" fillId="0" borderId="0"/>
    <xf numFmtId="37" fontId="109" fillId="0" borderId="0"/>
    <xf numFmtId="197" fontId="120" fillId="0" borderId="0"/>
    <xf numFmtId="197" fontId="120" fillId="0" borderId="0"/>
    <xf numFmtId="197" fontId="120" fillId="0" borderId="0"/>
    <xf numFmtId="197" fontId="120" fillId="0" borderId="0"/>
    <xf numFmtId="37" fontId="109" fillId="0" borderId="0"/>
    <xf numFmtId="37" fontId="109"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197" fontId="120" fillId="0" borderId="0"/>
    <xf numFmtId="37" fontId="100" fillId="0" borderId="0"/>
    <xf numFmtId="37" fontId="100" fillId="0" borderId="0"/>
    <xf numFmtId="37" fontId="100" fillId="0" borderId="0"/>
    <xf numFmtId="37" fontId="100" fillId="0" borderId="0"/>
    <xf numFmtId="37" fontId="100" fillId="0" borderId="0"/>
    <xf numFmtId="37" fontId="100" fillId="0" borderId="0"/>
    <xf numFmtId="37" fontId="100" fillId="0" borderId="0"/>
    <xf numFmtId="37" fontId="100" fillId="0" borderId="0"/>
    <xf numFmtId="41" fontId="3" fillId="0" borderId="0" applyFont="0" applyFill="0" applyBorder="0" applyAlignment="0" applyProtection="0"/>
    <xf numFmtId="41" fontId="2" fillId="0" borderId="0" applyFont="0" applyFill="0" applyBorder="0" applyAlignment="0" applyProtection="0"/>
    <xf numFmtId="41" fontId="28"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198"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10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10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198"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198" fontId="3" fillId="0" borderId="0" applyFont="0" applyFill="0" applyBorder="0" applyAlignment="0" applyProtection="0"/>
    <xf numFmtId="198"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2"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3" fillId="0" borderId="0" applyFont="0" applyFill="0" applyBorder="0" applyAlignment="0" applyProtection="0"/>
    <xf numFmtId="199"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199" fontId="3" fillId="0" borderId="0" applyFont="0" applyFill="0" applyBorder="0" applyAlignment="0" applyProtection="0"/>
    <xf numFmtId="199" fontId="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3" fillId="0" borderId="0" applyFont="0" applyFill="0" applyBorder="0" applyAlignment="0" applyProtection="0"/>
    <xf numFmtId="41" fontId="103" fillId="0" borderId="0" applyFont="0" applyFill="0" applyBorder="0" applyAlignment="0" applyProtection="0"/>
    <xf numFmtId="41" fontId="10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87"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3" fillId="0" borderId="0" applyFont="0" applyFill="0" applyBorder="0" applyAlignment="0" applyProtection="0"/>
    <xf numFmtId="41" fontId="28" fillId="0" borderId="0" applyFont="0" applyFill="0" applyBorder="0" applyAlignment="0" applyProtection="0"/>
    <xf numFmtId="41" fontId="87"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3" fillId="0" borderId="0" applyFont="0" applyFill="0" applyBorder="0" applyAlignment="0" applyProtection="0"/>
    <xf numFmtId="0" fontId="3"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88" fontId="3"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88" fontId="3" fillId="0" borderId="0" applyFont="0" applyFill="0" applyBorder="0" applyAlignment="0" applyProtection="0"/>
    <xf numFmtId="194" fontId="111" fillId="0" borderId="0" applyFont="0" applyFill="0" applyBorder="0" applyAlignment="0" applyProtection="0"/>
    <xf numFmtId="188" fontId="3"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88" fontId="3" fillId="0" borderId="0" applyFont="0" applyFill="0" applyBorder="0" applyAlignment="0" applyProtection="0"/>
    <xf numFmtId="188" fontId="3"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194" fontId="111" fillId="0" borderId="0" applyFont="0" applyFill="0" applyBorder="0" applyAlignment="0" applyProtection="0"/>
    <xf numFmtId="200" fontId="110" fillId="0" borderId="0" applyFont="0" applyFill="0" applyBorder="0" applyAlignment="0" applyProtection="0"/>
    <xf numFmtId="40" fontId="122" fillId="0" borderId="0" applyFont="0" applyFill="0" applyBorder="0" applyAlignment="0" applyProtection="0">
      <alignment horizontal="center"/>
    </xf>
    <xf numFmtId="201" fontId="122" fillId="0" borderId="0" applyFont="0" applyFill="0" applyBorder="0" applyAlignment="0" applyProtection="0">
      <alignment horizontal="center"/>
    </xf>
    <xf numFmtId="43" fontId="3" fillId="0" borderId="0" applyFont="0" applyFill="0" applyBorder="0" applyAlignment="0" applyProtection="0"/>
    <xf numFmtId="43" fontId="123" fillId="0" borderId="0" applyFont="0" applyFill="0" applyBorder="0" applyAlignment="0" applyProtection="0"/>
    <xf numFmtId="43" fontId="103"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12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3" fillId="0" borderId="0" applyFont="0" applyFill="0" applyBorder="0" applyAlignment="0" applyProtection="0"/>
    <xf numFmtId="43" fontId="12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28" fillId="0" borderId="0" applyFont="0" applyFill="0" applyBorder="0" applyAlignment="0" applyProtection="0"/>
    <xf numFmtId="43" fontId="123" fillId="0" borderId="0" applyFont="0" applyFill="0" applyBorder="0" applyAlignment="0" applyProtection="0"/>
    <xf numFmtId="43" fontId="123" fillId="0" borderId="0" applyFont="0" applyFill="0" applyBorder="0" applyAlignment="0" applyProtection="0"/>
    <xf numFmtId="43" fontId="123" fillId="0" borderId="0" applyFont="0" applyFill="0" applyBorder="0" applyAlignment="0" applyProtection="0"/>
    <xf numFmtId="43" fontId="123" fillId="0" borderId="0" applyFont="0" applyFill="0" applyBorder="0" applyAlignment="0" applyProtection="0"/>
    <xf numFmtId="43" fontId="123" fillId="0" borderId="0" applyFont="0" applyFill="0" applyBorder="0" applyAlignment="0" applyProtection="0"/>
    <xf numFmtId="43" fontId="12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2"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28"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3"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3"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7" fontId="3" fillId="0" borderId="0" applyFont="0" applyFill="0" applyBorder="0" applyAlignment="0" applyProtection="0"/>
    <xf numFmtId="167"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28"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101" fillId="0" borderId="0" applyFont="0" applyFill="0" applyBorder="0" applyAlignment="0" applyProtection="0"/>
    <xf numFmtId="43" fontId="3" fillId="0" borderId="0" applyFont="0" applyFill="0" applyBorder="0" applyAlignment="0" applyProtection="0"/>
    <xf numFmtId="43" fontId="101" fillId="0" borderId="0" applyFont="0" applyFill="0" applyBorder="0" applyAlignment="0" applyProtection="0"/>
    <xf numFmtId="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87"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101" fillId="0" borderId="0" applyFont="0" applyFill="0" applyBorder="0" applyAlignment="0" applyProtection="0"/>
    <xf numFmtId="43" fontId="10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101" fillId="0" borderId="0" applyFont="0" applyFill="0" applyBorder="0" applyAlignment="0" applyProtection="0"/>
    <xf numFmtId="43" fontId="10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180"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80" fontId="3" fillId="0" borderId="0" applyFont="0" applyFill="0" applyBorder="0" applyAlignment="0" applyProtection="0"/>
    <xf numFmtId="18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2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202"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202" fontId="3" fillId="0" borderId="0" applyFont="0" applyFill="0" applyBorder="0" applyAlignment="0" applyProtection="0"/>
    <xf numFmtId="202" fontId="3" fillId="0" borderId="0" applyFont="0" applyFill="0" applyBorder="0" applyAlignment="0" applyProtection="0"/>
    <xf numFmtId="43" fontId="3" fillId="0" borderId="0" applyFont="0" applyFill="0" applyBorder="0" applyAlignment="0" applyProtection="0"/>
    <xf numFmtId="43" fontId="28"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0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2"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200" fontId="3"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10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2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124" fillId="0" borderId="0" applyFont="0" applyFill="0" applyBorder="0" applyAlignment="0" applyProtection="0"/>
    <xf numFmtId="200" fontId="3"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43" fontId="124" fillId="0" borderId="0" applyFont="0" applyFill="0" applyBorder="0" applyAlignment="0" applyProtection="0"/>
    <xf numFmtId="200" fontId="3" fillId="0" borderId="0" applyFont="0" applyFill="0" applyBorder="0" applyAlignment="0" applyProtection="0"/>
    <xf numFmtId="20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124"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20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20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200" fontId="3" fillId="0" borderId="0" applyFont="0" applyFill="0" applyBorder="0" applyAlignment="0" applyProtection="0"/>
    <xf numFmtId="20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200"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200"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200" fontId="3" fillId="0" borderId="0" applyFont="0" applyFill="0" applyBorder="0" applyAlignment="0" applyProtection="0"/>
    <xf numFmtId="20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0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20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20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200" fontId="3" fillId="0" borderId="0" applyFont="0" applyFill="0" applyBorder="0" applyAlignment="0" applyProtection="0"/>
    <xf numFmtId="200" fontId="3"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203" fontId="3" fillId="0" borderId="0"/>
    <xf numFmtId="0" fontId="125" fillId="0" borderId="0" applyFont="0" applyFill="0" applyBorder="0" applyAlignment="0" applyProtection="0"/>
    <xf numFmtId="3" fontId="3" fillId="0" borderId="0" applyFont="0" applyFill="0" applyBorder="0" applyAlignment="0" applyProtection="0"/>
    <xf numFmtId="0" fontId="111" fillId="0" borderId="0"/>
    <xf numFmtId="0" fontId="111" fillId="0" borderId="0"/>
    <xf numFmtId="6" fontId="98" fillId="0" borderId="0" applyFont="0" applyFill="0" applyBorder="0" applyAlignment="0" applyProtection="0"/>
    <xf numFmtId="0" fontId="126" fillId="0" borderId="0"/>
    <xf numFmtId="0" fontId="126" fillId="0" borderId="0"/>
    <xf numFmtId="204" fontId="110" fillId="0" borderId="0" applyFont="0" applyFill="0" applyBorder="0" applyAlignment="0" applyProtection="0">
      <protection locked="0"/>
    </xf>
    <xf numFmtId="205" fontId="110" fillId="0" borderId="0" applyFont="0" applyFill="0" applyBorder="0" applyAlignment="0" applyProtection="0">
      <protection locked="0"/>
    </xf>
    <xf numFmtId="166" fontId="109" fillId="0" borderId="50"/>
    <xf numFmtId="164" fontId="3" fillId="0" borderId="0" applyFont="0" applyFill="0" applyBorder="0" applyAlignment="0" applyProtection="0"/>
    <xf numFmtId="164" fontId="3" fillId="0" borderId="0" applyFont="0" applyFill="0" applyBorder="0" applyAlignment="0" applyProtection="0"/>
    <xf numFmtId="189" fontId="3"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190" fontId="3"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190" fontId="3" fillId="0" borderId="0" applyFont="0" applyFill="0" applyBorder="0" applyAlignment="0" applyProtection="0"/>
    <xf numFmtId="0" fontId="96" fillId="0" borderId="0" applyFont="0" applyFill="0" applyBorder="0" applyAlignment="0" applyProtection="0"/>
    <xf numFmtId="190" fontId="3"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190" fontId="3" fillId="0" borderId="0" applyFont="0" applyFill="0" applyBorder="0" applyAlignment="0" applyProtection="0"/>
    <xf numFmtId="190" fontId="3"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0" fontId="96" fillId="0" borderId="0" applyFont="0" applyFill="0" applyBorder="0" applyAlignment="0" applyProtection="0"/>
    <xf numFmtId="206" fontId="101" fillId="0" borderId="0" applyFont="0" applyFill="0" applyBorder="0" applyAlignment="0" applyProtection="0"/>
    <xf numFmtId="8" fontId="110" fillId="0" borderId="0" applyFont="0" applyFill="0" applyBorder="0" applyAlignment="0" applyProtection="0"/>
    <xf numFmtId="207" fontId="3" fillId="0" borderId="0" applyFont="0" applyFill="0" applyBorder="0" applyAlignment="0" applyProtection="0"/>
    <xf numFmtId="165" fontId="2"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208"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208"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208" fontId="3" fillId="0" borderId="0" applyFont="0" applyFill="0" applyBorder="0" applyAlignment="0" applyProtection="0"/>
    <xf numFmtId="44" fontId="3" fillId="0" borderId="0" applyFont="0" applyFill="0" applyBorder="0" applyAlignment="0" applyProtection="0"/>
    <xf numFmtId="38" fontId="127" fillId="0" borderId="48" applyBorder="0"/>
    <xf numFmtId="5" fontId="3" fillId="0" borderId="0" applyFont="0" applyFill="0" applyBorder="0" applyAlignment="0" applyProtection="0"/>
    <xf numFmtId="209" fontId="3" fillId="0" borderId="0"/>
    <xf numFmtId="210" fontId="106" fillId="0" borderId="0"/>
    <xf numFmtId="0" fontId="3" fillId="0" borderId="64" applyFont="0" applyFill="0" applyBorder="0" applyAlignment="0" applyProtection="0">
      <alignment horizontal="right"/>
    </xf>
    <xf numFmtId="7" fontId="128" fillId="0" borderId="0" applyFill="0" applyBorder="0" applyProtection="0"/>
    <xf numFmtId="0" fontId="3" fillId="34" borderId="0" applyFont="0" applyBorder="0"/>
    <xf numFmtId="0" fontId="129" fillId="0" borderId="0"/>
    <xf numFmtId="0" fontId="130" fillId="0" borderId="0"/>
    <xf numFmtId="0" fontId="130" fillId="0" borderId="65"/>
    <xf numFmtId="8" fontId="131" fillId="0" borderId="0" applyNumberFormat="0" applyFill="0" applyBorder="0" applyAlignment="0"/>
    <xf numFmtId="211" fontId="3" fillId="0" borderId="0">
      <protection locked="0"/>
    </xf>
    <xf numFmtId="0" fontId="111" fillId="0" borderId="0"/>
    <xf numFmtId="199" fontId="132" fillId="0" borderId="0">
      <protection locked="0"/>
    </xf>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133" fillId="0" borderId="0">
      <protection locked="0"/>
    </xf>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11" fontId="3" fillId="0" borderId="0">
      <protection locked="0"/>
    </xf>
    <xf numFmtId="211" fontId="3"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0" fontId="13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2" fillId="0" borderId="0">
      <protection locked="0"/>
    </xf>
    <xf numFmtId="199" fontId="132" fillId="0" borderId="0">
      <protection locked="0"/>
    </xf>
    <xf numFmtId="14" fontId="22" fillId="0" borderId="0" applyFill="0" applyBorder="0" applyAlignment="0"/>
    <xf numFmtId="14" fontId="22" fillId="0" borderId="0" applyFill="0" applyBorder="0" applyAlignment="0"/>
    <xf numFmtId="14" fontId="22" fillId="0" borderId="0" applyFill="0" applyBorder="0" applyAlignment="0"/>
    <xf numFmtId="211" fontId="3" fillId="0" borderId="0">
      <protection locked="0"/>
    </xf>
    <xf numFmtId="14" fontId="98" fillId="0" borderId="0"/>
    <xf numFmtId="212" fontId="3" fillId="0" borderId="0" applyFont="0" applyFill="0" applyBorder="0" applyAlignment="0" applyProtection="0"/>
    <xf numFmtId="213" fontId="3" fillId="0" borderId="0" applyFont="0" applyFill="0" applyBorder="0" applyAlignment="0" applyProtection="0"/>
    <xf numFmtId="214" fontId="72" fillId="0" borderId="0" applyFill="0" applyBorder="0" applyProtection="0">
      <alignment horizontal="right"/>
    </xf>
    <xf numFmtId="198" fontId="97" fillId="0" borderId="0"/>
    <xf numFmtId="42" fontId="3" fillId="0" borderId="0" applyFill="0" applyBorder="0" applyAlignment="0" applyProtection="0"/>
    <xf numFmtId="37" fontId="111" fillId="84" borderId="0" applyFont="0" applyFill="0" applyBorder="0" applyAlignment="0" applyProtection="0"/>
    <xf numFmtId="196" fontId="111" fillId="84" borderId="0" applyFont="0" applyFill="0" applyBorder="0" applyAlignment="0" applyProtection="0"/>
    <xf numFmtId="39" fontId="111" fillId="84" borderId="0" applyFont="0" applyFill="0" applyBorder="0" applyAlignment="0" applyProtection="0"/>
    <xf numFmtId="0" fontId="134" fillId="85" borderId="0" applyNumberFormat="0" applyBorder="0" applyAlignment="0" applyProtection="0"/>
    <xf numFmtId="0" fontId="134" fillId="85" borderId="0" applyNumberFormat="0" applyBorder="0" applyAlignment="0" applyProtection="0"/>
    <xf numFmtId="0" fontId="135" fillId="85" borderId="0" applyNumberFormat="0" applyBorder="0" applyAlignment="0" applyProtection="0"/>
    <xf numFmtId="0" fontId="134" fillId="85" borderId="0" applyNumberFormat="0" applyBorder="0" applyAlignment="0" applyProtection="0"/>
    <xf numFmtId="0" fontId="135" fillId="85" borderId="0" applyNumberFormat="0" applyBorder="0" applyAlignment="0" applyProtection="0"/>
    <xf numFmtId="0" fontId="135" fillId="85" borderId="0" applyNumberFormat="0" applyBorder="0" applyAlignment="0" applyProtection="0"/>
    <xf numFmtId="0" fontId="135" fillId="85" borderId="0" applyNumberFormat="0" applyBorder="0" applyAlignment="0" applyProtection="0"/>
    <xf numFmtId="0" fontId="135" fillId="85" borderId="0" applyNumberFormat="0" applyBorder="0" applyAlignment="0" applyProtection="0"/>
    <xf numFmtId="0" fontId="134" fillId="85" borderId="0" applyNumberFormat="0" applyBorder="0" applyAlignment="0" applyProtection="0"/>
    <xf numFmtId="0" fontId="134" fillId="85" borderId="0" applyNumberFormat="0" applyBorder="0" applyAlignment="0" applyProtection="0"/>
    <xf numFmtId="0" fontId="135" fillId="85" borderId="0" applyNumberFormat="0" applyBorder="0" applyAlignment="0" applyProtection="0"/>
    <xf numFmtId="0" fontId="135" fillId="85" borderId="0" applyNumberFormat="0" applyBorder="0" applyAlignment="0" applyProtection="0"/>
    <xf numFmtId="0" fontId="135" fillId="85" borderId="0" applyNumberFormat="0" applyBorder="0" applyAlignment="0" applyProtection="0"/>
    <xf numFmtId="0" fontId="135" fillId="85" borderId="0" applyNumberFormat="0" applyBorder="0" applyAlignment="0" applyProtection="0"/>
    <xf numFmtId="0" fontId="134" fillId="85" borderId="0" applyNumberFormat="0" applyBorder="0" applyAlignment="0" applyProtection="0"/>
    <xf numFmtId="0" fontId="135" fillId="85" borderId="0" applyNumberFormat="0" applyBorder="0" applyAlignment="0" applyProtection="0"/>
    <xf numFmtId="0" fontId="135" fillId="85" borderId="0" applyNumberFormat="0" applyBorder="0" applyAlignment="0" applyProtection="0"/>
    <xf numFmtId="0" fontId="135" fillId="85" borderId="0" applyNumberFormat="0" applyBorder="0" applyAlignment="0" applyProtection="0"/>
    <xf numFmtId="0" fontId="134" fillId="86" borderId="0" applyNumberFormat="0" applyBorder="0" applyAlignment="0" applyProtection="0"/>
    <xf numFmtId="0" fontId="134" fillId="86" borderId="0" applyNumberFormat="0" applyBorder="0" applyAlignment="0" applyProtection="0"/>
    <xf numFmtId="0" fontId="135" fillId="86" borderId="0" applyNumberFormat="0" applyBorder="0" applyAlignment="0" applyProtection="0"/>
    <xf numFmtId="0" fontId="134" fillId="86" borderId="0" applyNumberFormat="0" applyBorder="0" applyAlignment="0" applyProtection="0"/>
    <xf numFmtId="0" fontId="135" fillId="86" borderId="0" applyNumberFormat="0" applyBorder="0" applyAlignment="0" applyProtection="0"/>
    <xf numFmtId="0" fontId="135" fillId="86" borderId="0" applyNumberFormat="0" applyBorder="0" applyAlignment="0" applyProtection="0"/>
    <xf numFmtId="0" fontId="135" fillId="86" borderId="0" applyNumberFormat="0" applyBorder="0" applyAlignment="0" applyProtection="0"/>
    <xf numFmtId="0" fontId="135" fillId="86" borderId="0" applyNumberFormat="0" applyBorder="0" applyAlignment="0" applyProtection="0"/>
    <xf numFmtId="0" fontId="134" fillId="86" borderId="0" applyNumberFormat="0" applyBorder="0" applyAlignment="0" applyProtection="0"/>
    <xf numFmtId="0" fontId="134" fillId="86" borderId="0" applyNumberFormat="0" applyBorder="0" applyAlignment="0" applyProtection="0"/>
    <xf numFmtId="0" fontId="135" fillId="86" borderId="0" applyNumberFormat="0" applyBorder="0" applyAlignment="0" applyProtection="0"/>
    <xf numFmtId="0" fontId="135" fillId="86" borderId="0" applyNumberFormat="0" applyBorder="0" applyAlignment="0" applyProtection="0"/>
    <xf numFmtId="0" fontId="135" fillId="86" borderId="0" applyNumberFormat="0" applyBorder="0" applyAlignment="0" applyProtection="0"/>
    <xf numFmtId="0" fontId="135" fillId="86" borderId="0" applyNumberFormat="0" applyBorder="0" applyAlignment="0" applyProtection="0"/>
    <xf numFmtId="0" fontId="134" fillId="86" borderId="0" applyNumberFormat="0" applyBorder="0" applyAlignment="0" applyProtection="0"/>
    <xf numFmtId="0" fontId="135" fillId="86" borderId="0" applyNumberFormat="0" applyBorder="0" applyAlignment="0" applyProtection="0"/>
    <xf numFmtId="0" fontId="135" fillId="86" borderId="0" applyNumberFormat="0" applyBorder="0" applyAlignment="0" applyProtection="0"/>
    <xf numFmtId="0" fontId="135" fillId="86" borderId="0" applyNumberFormat="0" applyBorder="0" applyAlignment="0" applyProtection="0"/>
    <xf numFmtId="0" fontId="134" fillId="87" borderId="0" applyNumberFormat="0" applyBorder="0" applyAlignment="0" applyProtection="0"/>
    <xf numFmtId="0" fontId="134" fillId="88" borderId="0" applyNumberFormat="0" applyBorder="0" applyAlignment="0" applyProtection="0"/>
    <xf numFmtId="0" fontId="135" fillId="88" borderId="0" applyNumberFormat="0" applyBorder="0" applyAlignment="0" applyProtection="0"/>
    <xf numFmtId="0" fontId="135" fillId="88" borderId="0" applyNumberFormat="0" applyBorder="0" applyAlignment="0" applyProtection="0"/>
    <xf numFmtId="0" fontId="135" fillId="88" borderId="0" applyNumberFormat="0" applyBorder="0" applyAlignment="0" applyProtection="0"/>
    <xf numFmtId="0" fontId="135" fillId="88" borderId="0" applyNumberFormat="0" applyBorder="0" applyAlignment="0" applyProtection="0"/>
    <xf numFmtId="0" fontId="135" fillId="88" borderId="0" applyNumberFormat="0" applyBorder="0" applyAlignment="0" applyProtection="0"/>
    <xf numFmtId="0" fontId="134" fillId="87" borderId="0" applyNumberFormat="0" applyBorder="0" applyAlignment="0" applyProtection="0"/>
    <xf numFmtId="0" fontId="135" fillId="88" borderId="0" applyNumberFormat="0" applyBorder="0" applyAlignment="0" applyProtection="0"/>
    <xf numFmtId="0" fontId="135" fillId="88" borderId="0" applyNumberFormat="0" applyBorder="0" applyAlignment="0" applyProtection="0"/>
    <xf numFmtId="0" fontId="135" fillId="88" borderId="0" applyNumberFormat="0" applyBorder="0" applyAlignment="0" applyProtection="0"/>
    <xf numFmtId="0" fontId="134" fillId="87" borderId="0" applyNumberFormat="0" applyBorder="0" applyAlignment="0" applyProtection="0"/>
    <xf numFmtId="0" fontId="134" fillId="88" borderId="0" applyNumberFormat="0" applyBorder="0" applyAlignment="0" applyProtection="0"/>
    <xf numFmtId="0" fontId="134" fillId="87"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134" fillId="87" borderId="0" applyNumberFormat="0" applyBorder="0" applyAlignment="0" applyProtection="0"/>
    <xf numFmtId="0" fontId="134" fillId="87"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134" fillId="88" borderId="0" applyNumberFormat="0" applyBorder="0" applyAlignment="0" applyProtection="0"/>
    <xf numFmtId="0" fontId="3"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36"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36" fillId="0" borderId="0" applyFill="0" applyBorder="0" applyAlignment="0"/>
    <xf numFmtId="194" fontId="111" fillId="0" borderId="0" applyFill="0" applyBorder="0" applyAlignment="0"/>
    <xf numFmtId="188" fontId="136"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36" fillId="0" borderId="0" applyFill="0" applyBorder="0" applyAlignment="0"/>
    <xf numFmtId="188" fontId="136"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9"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36" fillId="0" borderId="0" applyFill="0" applyBorder="0" applyAlignment="0"/>
    <xf numFmtId="0" fontId="96" fillId="0" borderId="0" applyFill="0" applyBorder="0" applyAlignment="0"/>
    <xf numFmtId="190"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36" fillId="0" borderId="0" applyFill="0" applyBorder="0" applyAlignment="0"/>
    <xf numFmtId="190"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3"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36"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36" fillId="0" borderId="0" applyFill="0" applyBorder="0" applyAlignment="0"/>
    <xf numFmtId="194" fontId="111" fillId="0" borderId="0" applyFill="0" applyBorder="0" applyAlignment="0"/>
    <xf numFmtId="188" fontId="136"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36" fillId="0" borderId="0" applyFill="0" applyBorder="0" applyAlignment="0"/>
    <xf numFmtId="188" fontId="136"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0"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136" fillId="0" borderId="0" applyFill="0" applyBorder="0" applyAlignment="0"/>
    <xf numFmtId="0" fontId="96" fillId="0" borderId="0" applyFill="0" applyBorder="0" applyAlignment="0"/>
    <xf numFmtId="195"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136" fillId="0" borderId="0" applyFill="0" applyBorder="0" applyAlignment="0"/>
    <xf numFmtId="195"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89"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36" fillId="0" borderId="0" applyFill="0" applyBorder="0" applyAlignment="0"/>
    <xf numFmtId="0" fontId="96" fillId="0" borderId="0" applyFill="0" applyBorder="0" applyAlignment="0"/>
    <xf numFmtId="190"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36" fillId="0" borderId="0" applyFill="0" applyBorder="0" applyAlignment="0"/>
    <xf numFmtId="190" fontId="13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215" fontId="3" fillId="0" borderId="0" applyFon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211" fontId="3"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211" fontId="3"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0" fontId="13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2" fillId="0" borderId="0">
      <protection locked="0"/>
    </xf>
    <xf numFmtId="199" fontId="132" fillId="0" borderId="0">
      <protection locked="0"/>
    </xf>
    <xf numFmtId="211" fontId="3"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211" fontId="3"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0" fontId="13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2" fillId="0" borderId="0">
      <protection locked="0"/>
    </xf>
    <xf numFmtId="199" fontId="132" fillId="0" borderId="0">
      <protection locked="0"/>
    </xf>
    <xf numFmtId="211" fontId="3" fillId="0" borderId="0">
      <protection locked="0"/>
    </xf>
    <xf numFmtId="199" fontId="138" fillId="0" borderId="0">
      <protection locked="0"/>
    </xf>
    <xf numFmtId="199" fontId="138" fillId="0" borderId="0">
      <protection locked="0"/>
    </xf>
    <xf numFmtId="199" fontId="138" fillId="0" borderId="0">
      <protection locked="0"/>
    </xf>
    <xf numFmtId="199" fontId="138" fillId="0" borderId="0">
      <protection locked="0"/>
    </xf>
    <xf numFmtId="199" fontId="138" fillId="0" borderId="0">
      <protection locked="0"/>
    </xf>
    <xf numFmtId="199" fontId="138" fillId="0" borderId="0">
      <protection locked="0"/>
    </xf>
    <xf numFmtId="0" fontId="139" fillId="0" borderId="0">
      <protection locked="0"/>
    </xf>
    <xf numFmtId="199" fontId="138" fillId="0" borderId="0">
      <protection locked="0"/>
    </xf>
    <xf numFmtId="199" fontId="138" fillId="0" borderId="0">
      <protection locked="0"/>
    </xf>
    <xf numFmtId="199" fontId="138" fillId="0" borderId="0">
      <protection locked="0"/>
    </xf>
    <xf numFmtId="211" fontId="3" fillId="0" borderId="0">
      <protection locked="0"/>
    </xf>
    <xf numFmtId="211" fontId="3" fillId="0" borderId="0">
      <protection locked="0"/>
    </xf>
    <xf numFmtId="0" fontId="139" fillId="0" borderId="0">
      <protection locked="0"/>
    </xf>
    <xf numFmtId="199" fontId="138" fillId="0" borderId="0">
      <protection locked="0"/>
    </xf>
    <xf numFmtId="199" fontId="138" fillId="0" borderId="0">
      <protection locked="0"/>
    </xf>
    <xf numFmtId="199" fontId="138" fillId="0" borderId="0">
      <protection locked="0"/>
    </xf>
    <xf numFmtId="211" fontId="3" fillId="0" borderId="0">
      <protection locked="0"/>
    </xf>
    <xf numFmtId="0" fontId="139"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8" fillId="0" borderId="0">
      <protection locked="0"/>
    </xf>
    <xf numFmtId="199" fontId="138" fillId="0" borderId="0">
      <protection locked="0"/>
    </xf>
    <xf numFmtId="211" fontId="3"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211" fontId="3"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0" fontId="13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2" fillId="0" borderId="0">
      <protection locked="0"/>
    </xf>
    <xf numFmtId="199" fontId="132" fillId="0" borderId="0">
      <protection locked="0"/>
    </xf>
    <xf numFmtId="211" fontId="3" fillId="0" borderId="0">
      <protection locked="0"/>
    </xf>
    <xf numFmtId="0" fontId="140" fillId="0" borderId="0"/>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211" fontId="3"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0" fontId="13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199" fontId="132"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211" fontId="3" fillId="0" borderId="0">
      <protection locked="0"/>
    </xf>
    <xf numFmtId="0"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0" fontId="13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2" fillId="0" borderId="0">
      <protection locked="0"/>
    </xf>
    <xf numFmtId="199" fontId="132" fillId="0" borderId="0">
      <protection locked="0"/>
    </xf>
    <xf numFmtId="211" fontId="3" fillId="0" borderId="0">
      <protection locked="0"/>
    </xf>
    <xf numFmtId="0" fontId="114" fillId="0" borderId="0"/>
    <xf numFmtId="199" fontId="138" fillId="0" borderId="0">
      <protection locked="0"/>
    </xf>
    <xf numFmtId="199" fontId="138" fillId="0" borderId="0">
      <protection locked="0"/>
    </xf>
    <xf numFmtId="199" fontId="138" fillId="0" borderId="0">
      <protection locked="0"/>
    </xf>
    <xf numFmtId="199" fontId="138" fillId="0" borderId="0">
      <protection locked="0"/>
    </xf>
    <xf numFmtId="199" fontId="138" fillId="0" borderId="0">
      <protection locked="0"/>
    </xf>
    <xf numFmtId="199" fontId="138" fillId="0" borderId="0">
      <protection locked="0"/>
    </xf>
    <xf numFmtId="0" fontId="139" fillId="0" borderId="0">
      <protection locked="0"/>
    </xf>
    <xf numFmtId="199" fontId="138" fillId="0" borderId="0">
      <protection locked="0"/>
    </xf>
    <xf numFmtId="199" fontId="138" fillId="0" borderId="0">
      <protection locked="0"/>
    </xf>
    <xf numFmtId="199" fontId="138" fillId="0" borderId="0">
      <protection locked="0"/>
    </xf>
    <xf numFmtId="211" fontId="3" fillId="0" borderId="0">
      <protection locked="0"/>
    </xf>
    <xf numFmtId="211" fontId="3" fillId="0" borderId="0">
      <protection locked="0"/>
    </xf>
    <xf numFmtId="0" fontId="139" fillId="0" borderId="0">
      <protection locked="0"/>
    </xf>
    <xf numFmtId="199" fontId="138" fillId="0" borderId="0">
      <protection locked="0"/>
    </xf>
    <xf numFmtId="199" fontId="138" fillId="0" borderId="0">
      <protection locked="0"/>
    </xf>
    <xf numFmtId="199" fontId="138" fillId="0" borderId="0">
      <protection locked="0"/>
    </xf>
    <xf numFmtId="211" fontId="3" fillId="0" borderId="0">
      <protection locked="0"/>
    </xf>
    <xf numFmtId="0" fontId="139"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8" fillId="0" borderId="0">
      <protection locked="0"/>
    </xf>
    <xf numFmtId="199" fontId="138" fillId="0" borderId="0">
      <protection locked="0"/>
    </xf>
    <xf numFmtId="199" fontId="138" fillId="0" borderId="0">
      <protection locked="0"/>
    </xf>
    <xf numFmtId="216" fontId="141" fillId="36" borderId="0" applyFont="0" applyFill="0" applyBorder="0" applyProtection="0">
      <alignment horizontal="right"/>
    </xf>
    <xf numFmtId="43" fontId="3" fillId="0" borderId="0" applyBorder="0"/>
    <xf numFmtId="43" fontId="3" fillId="0" borderId="0" applyBorder="0"/>
    <xf numFmtId="43" fontId="3" fillId="0" borderId="0" applyBorder="0"/>
    <xf numFmtId="43" fontId="3" fillId="0" borderId="0" applyBorder="0"/>
    <xf numFmtId="43" fontId="3" fillId="0" borderId="0" applyBorder="0"/>
    <xf numFmtId="43" fontId="3" fillId="0" borderId="0" applyBorder="0"/>
    <xf numFmtId="43" fontId="3" fillId="0" borderId="0" applyBorder="0"/>
    <xf numFmtId="167" fontId="3" fillId="0" borderId="0" applyBorder="0"/>
    <xf numFmtId="43" fontId="3" fillId="0" borderId="0" applyBorder="0"/>
    <xf numFmtId="43" fontId="3" fillId="0" borderId="0" applyBorder="0"/>
    <xf numFmtId="43" fontId="3" fillId="0" borderId="0" applyBorder="0"/>
    <xf numFmtId="167" fontId="3" fillId="0" borderId="0" applyBorder="0"/>
    <xf numFmtId="43" fontId="3" fillId="0" borderId="0" applyBorder="0"/>
    <xf numFmtId="167" fontId="3" fillId="0" borderId="0" applyBorder="0"/>
    <xf numFmtId="43" fontId="3" fillId="0" borderId="0" applyBorder="0"/>
    <xf numFmtId="43" fontId="3" fillId="0" borderId="0" applyBorder="0"/>
    <xf numFmtId="43" fontId="3" fillId="0" borderId="0" applyBorder="0"/>
    <xf numFmtId="43" fontId="3" fillId="0" borderId="0" applyBorder="0"/>
    <xf numFmtId="167" fontId="3" fillId="0" borderId="0" applyBorder="0"/>
    <xf numFmtId="167" fontId="3" fillId="0" borderId="0" applyBorder="0"/>
    <xf numFmtId="43" fontId="3" fillId="0" borderId="0" applyBorder="0"/>
    <xf numFmtId="43" fontId="3" fillId="0" borderId="0" applyBorder="0"/>
    <xf numFmtId="43" fontId="3" fillId="0" borderId="0" applyBorder="0"/>
    <xf numFmtId="43" fontId="3" fillId="0" borderId="0" applyBorder="0"/>
    <xf numFmtId="43" fontId="3" fillId="0" borderId="0" applyBorder="0"/>
    <xf numFmtId="43" fontId="3" fillId="0" borderId="0" applyBorder="0"/>
    <xf numFmtId="43" fontId="3" fillId="0" borderId="0" applyBorder="0"/>
    <xf numFmtId="217" fontId="3" fillId="0" borderId="0" applyNumberFormat="0"/>
    <xf numFmtId="43" fontId="3" fillId="0" borderId="0" applyBorder="0"/>
    <xf numFmtId="211" fontId="3" fillId="0" borderId="0">
      <protection locked="0"/>
    </xf>
    <xf numFmtId="199" fontId="132" fillId="0" borderId="0">
      <protection locked="0"/>
    </xf>
    <xf numFmtId="2" fontId="3" fillId="0" borderId="0" applyFont="0" applyFill="0" applyBorder="0" applyAlignment="0" applyProtection="0"/>
    <xf numFmtId="2" fontId="3" fillId="0" borderId="0" applyFont="0" applyFill="0" applyBorder="0" applyAlignment="0" applyProtection="0"/>
    <xf numFmtId="2" fontId="3" fillId="0" borderId="0" applyFont="0" applyFill="0" applyBorder="0" applyAlignment="0" applyProtection="0"/>
    <xf numFmtId="2" fontId="3" fillId="0" borderId="0" applyFont="0" applyFill="0" applyBorder="0" applyAlignment="0" applyProtection="0"/>
    <xf numFmtId="2" fontId="3" fillId="0" borderId="0" applyFont="0" applyFill="0" applyBorder="0" applyAlignment="0" applyProtection="0"/>
    <xf numFmtId="218" fontId="133" fillId="0" borderId="0">
      <protection locked="0"/>
    </xf>
    <xf numFmtId="2" fontId="3" fillId="0" borderId="0" applyFont="0" applyFill="0" applyBorder="0" applyAlignment="0" applyProtection="0"/>
    <xf numFmtId="2" fontId="3" fillId="0" borderId="0" applyFont="0" applyFill="0" applyBorder="0" applyAlignment="0" applyProtection="0"/>
    <xf numFmtId="2" fontId="3" fillId="0" borderId="0" applyFont="0" applyFill="0" applyBorder="0" applyAlignment="0" applyProtection="0"/>
    <xf numFmtId="211" fontId="3" fillId="0" borderId="0">
      <protection locked="0"/>
    </xf>
    <xf numFmtId="211" fontId="3" fillId="0" borderId="0">
      <protection locked="0"/>
    </xf>
    <xf numFmtId="218" fontId="133" fillId="0" borderId="0">
      <protection locked="0"/>
    </xf>
    <xf numFmtId="199" fontId="132" fillId="0" borderId="0">
      <protection locked="0"/>
    </xf>
    <xf numFmtId="199" fontId="132" fillId="0" borderId="0">
      <protection locked="0"/>
    </xf>
    <xf numFmtId="199" fontId="132" fillId="0" borderId="0">
      <protection locked="0"/>
    </xf>
    <xf numFmtId="211" fontId="3" fillId="0" borderId="0">
      <protection locked="0"/>
    </xf>
    <xf numFmtId="218" fontId="13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32" fillId="0" borderId="0">
      <protection locked="0"/>
    </xf>
    <xf numFmtId="199" fontId="132" fillId="0" borderId="0">
      <protection locked="0"/>
    </xf>
    <xf numFmtId="219" fontId="128" fillId="0" borderId="0" applyFill="0" applyBorder="0" applyProtection="0"/>
    <xf numFmtId="0" fontId="142" fillId="0" borderId="0" applyNumberFormat="0" applyFill="0" applyBorder="0" applyAlignment="0" applyProtection="0"/>
    <xf numFmtId="0" fontId="143" fillId="74" borderId="0" applyNumberFormat="0" applyBorder="0" applyAlignment="0" applyProtection="0"/>
    <xf numFmtId="0" fontId="143" fillId="74" borderId="0" applyNumberFormat="0" applyBorder="0" applyAlignment="0" applyProtection="0"/>
    <xf numFmtId="0" fontId="143" fillId="74" borderId="0" applyNumberFormat="0" applyBorder="0" applyAlignment="0" applyProtection="0"/>
    <xf numFmtId="0" fontId="143" fillId="7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38" fontId="6" fillId="34" borderId="0" applyNumberFormat="0" applyBorder="0" applyAlignment="0" applyProtection="0"/>
    <xf numFmtId="0" fontId="144" fillId="0" borderId="0">
      <alignment horizontal="left"/>
      <protection locked="0"/>
    </xf>
    <xf numFmtId="0" fontId="4" fillId="0" borderId="0" applyBorder="0">
      <alignment horizontal="left"/>
    </xf>
    <xf numFmtId="0" fontId="145" fillId="0" borderId="0">
      <alignment horizontal="left"/>
    </xf>
    <xf numFmtId="0" fontId="145" fillId="89" borderId="66"/>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11" fillId="0" borderId="0"/>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11" fillId="0" borderId="0"/>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17" applyNumberFormat="0" applyAlignment="0" applyProtection="0">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0"/>
    <xf numFmtId="0" fontId="10" fillId="0" borderId="58">
      <alignment horizontal="left" vertical="center"/>
    </xf>
    <xf numFmtId="0" fontId="10" fillId="0" borderId="0"/>
    <xf numFmtId="0" fontId="10" fillId="0" borderId="0"/>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0"/>
    <xf numFmtId="0" fontId="10" fillId="0" borderId="0"/>
    <xf numFmtId="0" fontId="10" fillId="0" borderId="0"/>
    <xf numFmtId="0" fontId="10" fillId="0" borderId="0"/>
    <xf numFmtId="0" fontId="10" fillId="0" borderId="58">
      <alignment horizontal="left" vertical="center"/>
    </xf>
    <xf numFmtId="0" fontId="10" fillId="0" borderId="0"/>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0"/>
    <xf numFmtId="0" fontId="10" fillId="0" borderId="58">
      <alignment horizontal="left" vertical="center"/>
    </xf>
    <xf numFmtId="0" fontId="10" fillId="0" borderId="0"/>
    <xf numFmtId="0" fontId="10" fillId="0" borderId="0"/>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0"/>
    <xf numFmtId="0" fontId="10" fillId="0" borderId="0"/>
    <xf numFmtId="0" fontId="10" fillId="0" borderId="0"/>
    <xf numFmtId="0" fontId="10" fillId="0" borderId="0"/>
    <xf numFmtId="0" fontId="10" fillId="0" borderId="58">
      <alignment horizontal="left" vertical="center"/>
    </xf>
    <xf numFmtId="0" fontId="10" fillId="0" borderId="0"/>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0"/>
    <xf numFmtId="0" fontId="10" fillId="0" borderId="58">
      <alignment horizontal="left" vertical="center"/>
    </xf>
    <xf numFmtId="0" fontId="10" fillId="0" borderId="0"/>
    <xf numFmtId="0" fontId="10" fillId="0" borderId="0"/>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0"/>
    <xf numFmtId="0" fontId="10" fillId="0" borderId="0"/>
    <xf numFmtId="0" fontId="10" fillId="0" borderId="0"/>
    <xf numFmtId="0" fontId="10" fillId="0" borderId="0"/>
    <xf numFmtId="0" fontId="10" fillId="0" borderId="58">
      <alignment horizontal="left" vertical="center"/>
    </xf>
    <xf numFmtId="0" fontId="10" fillId="0" borderId="0"/>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0"/>
    <xf numFmtId="0" fontId="10" fillId="0" borderId="58">
      <alignment horizontal="left" vertical="center"/>
    </xf>
    <xf numFmtId="0" fontId="10" fillId="0" borderId="0"/>
    <xf numFmtId="0" fontId="10" fillId="0" borderId="0"/>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0"/>
    <xf numFmtId="0" fontId="10" fillId="0" borderId="0"/>
    <xf numFmtId="0" fontId="10" fillId="0" borderId="0"/>
    <xf numFmtId="0" fontId="10" fillId="0" borderId="0"/>
    <xf numFmtId="0" fontId="10" fillId="0" borderId="58">
      <alignment horizontal="left" vertical="center"/>
    </xf>
    <xf numFmtId="0" fontId="10" fillId="0" borderId="0"/>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0"/>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0"/>
    <xf numFmtId="0" fontId="10" fillId="0" borderId="0"/>
    <xf numFmtId="0" fontId="10" fillId="0" borderId="58">
      <alignment horizontal="left" vertical="center"/>
    </xf>
    <xf numFmtId="0" fontId="10" fillId="0" borderId="58">
      <alignment horizontal="left" vertical="center"/>
    </xf>
    <xf numFmtId="0" fontId="10" fillId="0" borderId="58">
      <alignment horizontal="left" vertical="center"/>
    </xf>
    <xf numFmtId="0" fontId="10" fillId="0" borderId="0"/>
    <xf numFmtId="0" fontId="4" fillId="39" borderId="5">
      <alignment vertical="center" wrapText="1"/>
    </xf>
    <xf numFmtId="0" fontId="146" fillId="0" borderId="67" applyNumberFormat="0" applyFill="0" applyAlignment="0" applyProtection="0"/>
    <xf numFmtId="0" fontId="146" fillId="0" borderId="67" applyNumberFormat="0" applyFill="0" applyAlignment="0" applyProtection="0"/>
    <xf numFmtId="0" fontId="146" fillId="0" borderId="67" applyNumberFormat="0" applyFill="0" applyAlignment="0" applyProtection="0"/>
    <xf numFmtId="0" fontId="146" fillId="0" borderId="67" applyNumberFormat="0" applyFill="0" applyAlignment="0" applyProtection="0"/>
    <xf numFmtId="0" fontId="147" fillId="0" borderId="68" applyNumberFormat="0" applyFill="0" applyAlignment="0" applyProtection="0"/>
    <xf numFmtId="0" fontId="147" fillId="0" borderId="68" applyNumberFormat="0" applyFill="0" applyAlignment="0" applyProtection="0"/>
    <xf numFmtId="0" fontId="147" fillId="0" borderId="68" applyNumberFormat="0" applyFill="0" applyAlignment="0" applyProtection="0"/>
    <xf numFmtId="0" fontId="147" fillId="0" borderId="68" applyNumberFormat="0" applyFill="0" applyAlignment="0" applyProtection="0"/>
    <xf numFmtId="0" fontId="148" fillId="0" borderId="69" applyNumberFormat="0" applyFill="0" applyAlignment="0" applyProtection="0"/>
    <xf numFmtId="0" fontId="148" fillId="0" borderId="69" applyNumberFormat="0" applyFill="0" applyAlignment="0" applyProtection="0"/>
    <xf numFmtId="0" fontId="148" fillId="0" borderId="69" applyNumberFormat="0" applyFill="0" applyAlignment="0" applyProtection="0"/>
    <xf numFmtId="0" fontId="148" fillId="0" borderId="69" applyNumberFormat="0" applyFill="0" applyAlignment="0" applyProtection="0"/>
    <xf numFmtId="0" fontId="148" fillId="0" borderId="0" applyNumberFormat="0" applyFill="0" applyBorder="0" applyAlignment="0" applyProtection="0"/>
    <xf numFmtId="0" fontId="148" fillId="0" borderId="0" applyNumberFormat="0" applyFill="0" applyBorder="0" applyAlignment="0" applyProtection="0"/>
    <xf numFmtId="0" fontId="148" fillId="0" borderId="0" applyNumberFormat="0" applyFill="0" applyBorder="0" applyAlignment="0" applyProtection="0"/>
    <xf numFmtId="0" fontId="148" fillId="0" borderId="0" applyNumberFormat="0" applyFill="0" applyBorder="0" applyAlignment="0" applyProtection="0"/>
    <xf numFmtId="211" fontId="3" fillId="0" borderId="0">
      <protection locked="0"/>
    </xf>
    <xf numFmtId="199" fontId="149" fillId="0" borderId="0">
      <protection locked="0"/>
    </xf>
    <xf numFmtId="199" fontId="149" fillId="0" borderId="0">
      <protection locked="0"/>
    </xf>
    <xf numFmtId="199" fontId="149" fillId="0" borderId="0">
      <protection locked="0"/>
    </xf>
    <xf numFmtId="199" fontId="149" fillId="0" borderId="0">
      <protection locked="0"/>
    </xf>
    <xf numFmtId="199" fontId="149" fillId="0" borderId="0">
      <protection locked="0"/>
    </xf>
    <xf numFmtId="199" fontId="149" fillId="0" borderId="0">
      <protection locked="0"/>
    </xf>
    <xf numFmtId="0" fontId="150" fillId="0" borderId="0">
      <protection locked="0"/>
    </xf>
    <xf numFmtId="199" fontId="149" fillId="0" borderId="0">
      <protection locked="0"/>
    </xf>
    <xf numFmtId="199" fontId="149" fillId="0" borderId="0">
      <protection locked="0"/>
    </xf>
    <xf numFmtId="199" fontId="149" fillId="0" borderId="0">
      <protection locked="0"/>
    </xf>
    <xf numFmtId="211" fontId="3" fillId="0" borderId="0">
      <protection locked="0"/>
    </xf>
    <xf numFmtId="211" fontId="3" fillId="0" borderId="0">
      <protection locked="0"/>
    </xf>
    <xf numFmtId="0" fontId="150" fillId="0" borderId="0">
      <protection locked="0"/>
    </xf>
    <xf numFmtId="199" fontId="149" fillId="0" borderId="0">
      <protection locked="0"/>
    </xf>
    <xf numFmtId="199" fontId="149" fillId="0" borderId="0">
      <protection locked="0"/>
    </xf>
    <xf numFmtId="199" fontId="149" fillId="0" borderId="0">
      <protection locked="0"/>
    </xf>
    <xf numFmtId="211" fontId="3" fillId="0" borderId="0">
      <protection locked="0"/>
    </xf>
    <xf numFmtId="0" fontId="150"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49" fillId="0" borderId="0">
      <protection locked="0"/>
    </xf>
    <xf numFmtId="199" fontId="149" fillId="0" borderId="0">
      <protection locked="0"/>
    </xf>
    <xf numFmtId="211" fontId="3" fillId="0" borderId="0">
      <protection locked="0"/>
    </xf>
    <xf numFmtId="199" fontId="149" fillId="0" borderId="0">
      <protection locked="0"/>
    </xf>
    <xf numFmtId="199" fontId="149" fillId="0" borderId="0">
      <protection locked="0"/>
    </xf>
    <xf numFmtId="199" fontId="149" fillId="0" borderId="0">
      <protection locked="0"/>
    </xf>
    <xf numFmtId="199" fontId="149" fillId="0" borderId="0">
      <protection locked="0"/>
    </xf>
    <xf numFmtId="199" fontId="149" fillId="0" borderId="0">
      <protection locked="0"/>
    </xf>
    <xf numFmtId="199" fontId="149" fillId="0" borderId="0">
      <protection locked="0"/>
    </xf>
    <xf numFmtId="0" fontId="150" fillId="0" borderId="0">
      <protection locked="0"/>
    </xf>
    <xf numFmtId="199" fontId="149" fillId="0" borderId="0">
      <protection locked="0"/>
    </xf>
    <xf numFmtId="199" fontId="149" fillId="0" borderId="0">
      <protection locked="0"/>
    </xf>
    <xf numFmtId="199" fontId="149" fillId="0" borderId="0">
      <protection locked="0"/>
    </xf>
    <xf numFmtId="211" fontId="3" fillId="0" borderId="0">
      <protection locked="0"/>
    </xf>
    <xf numFmtId="211" fontId="3" fillId="0" borderId="0">
      <protection locked="0"/>
    </xf>
    <xf numFmtId="0" fontId="150" fillId="0" borderId="0">
      <protection locked="0"/>
    </xf>
    <xf numFmtId="199" fontId="149" fillId="0" borderId="0">
      <protection locked="0"/>
    </xf>
    <xf numFmtId="199" fontId="149" fillId="0" borderId="0">
      <protection locked="0"/>
    </xf>
    <xf numFmtId="199" fontId="149" fillId="0" borderId="0">
      <protection locked="0"/>
    </xf>
    <xf numFmtId="211" fontId="3" fillId="0" borderId="0">
      <protection locked="0"/>
    </xf>
    <xf numFmtId="0" fontId="150"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211" fontId="3" fillId="0" borderId="0">
      <protection locked="0"/>
    </xf>
    <xf numFmtId="199" fontId="149" fillId="0" borderId="0">
      <protection locked="0"/>
    </xf>
    <xf numFmtId="199" fontId="149" fillId="0" borderId="0">
      <protection locked="0"/>
    </xf>
    <xf numFmtId="0" fontId="151" fillId="0" borderId="0"/>
    <xf numFmtId="0" fontId="152" fillId="0" borderId="0" applyNumberFormat="0" applyFont="0" applyFill="0" applyBorder="0" applyAlignment="0" applyProtection="0">
      <alignment vertical="top"/>
      <protection locked="0"/>
    </xf>
    <xf numFmtId="0" fontId="152" fillId="0" borderId="0" applyNumberFormat="0" applyFont="0" applyFill="0" applyBorder="0" applyAlignment="0" applyProtection="0">
      <alignment vertical="top"/>
      <protection locked="0"/>
    </xf>
    <xf numFmtId="198" fontId="3" fillId="39" borderId="6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10" fontId="6" fillId="91"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0" borderId="60" applyNumberFormat="0" applyBorder="0" applyAlignment="0" applyProtection="0"/>
    <xf numFmtId="10" fontId="6" fillId="91" borderId="60" applyNumberFormat="0" applyBorder="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4" fillId="60"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0" fontId="153" fillId="78" borderId="62" applyNumberFormat="0" applyAlignment="0" applyProtection="0"/>
    <xf numFmtId="217" fontId="3" fillId="37" borderId="0"/>
    <xf numFmtId="0" fontId="3" fillId="41" borderId="0"/>
    <xf numFmtId="0" fontId="3" fillId="0" borderId="0"/>
    <xf numFmtId="0" fontId="3" fillId="0" borderId="70" applyNumberFormat="0" applyFont="0" applyFill="0" applyAlignment="0" applyProtection="0"/>
    <xf numFmtId="0" fontId="3" fillId="0" borderId="70" applyNumberFormat="0" applyFont="0" applyFill="0" applyAlignment="0" applyProtection="0"/>
    <xf numFmtId="0" fontId="3" fillId="0" borderId="70" applyNumberFormat="0" applyFont="0" applyFill="0" applyAlignment="0" applyProtection="0"/>
    <xf numFmtId="0" fontId="3" fillId="0" borderId="70" applyNumberFormat="0" applyFont="0" applyFill="0" applyAlignment="0" applyProtection="0"/>
    <xf numFmtId="0" fontId="3" fillId="0" borderId="70" applyNumberFormat="0" applyFont="0" applyFill="0" applyAlignment="0" applyProtection="0"/>
    <xf numFmtId="0" fontId="155" fillId="0" borderId="0"/>
    <xf numFmtId="3" fontId="156" fillId="0" borderId="49" applyNumberFormat="0" applyBorder="0" applyAlignment="0"/>
    <xf numFmtId="220" fontId="3" fillId="0" borderId="0" applyFont="0" applyFill="0" applyBorder="0" applyAlignment="0" applyProtection="0"/>
    <xf numFmtId="0" fontId="157" fillId="92" borderId="65"/>
    <xf numFmtId="37" fontId="158" fillId="93" borderId="0" applyFont="0" applyFill="0" applyBorder="0" applyAlignment="0">
      <alignment horizontal="center" vertical="center"/>
    </xf>
    <xf numFmtId="0" fontId="3"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59"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59" fillId="0" borderId="0" applyFill="0" applyBorder="0" applyAlignment="0"/>
    <xf numFmtId="194" fontId="111" fillId="0" borderId="0" applyFill="0" applyBorder="0" applyAlignment="0"/>
    <xf numFmtId="188" fontId="159"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59" fillId="0" borderId="0" applyFill="0" applyBorder="0" applyAlignment="0"/>
    <xf numFmtId="188" fontId="159"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9"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59" fillId="0" borderId="0" applyFill="0" applyBorder="0" applyAlignment="0"/>
    <xf numFmtId="0" fontId="96" fillId="0" borderId="0" applyFill="0" applyBorder="0" applyAlignment="0"/>
    <xf numFmtId="190"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59" fillId="0" borderId="0" applyFill="0" applyBorder="0" applyAlignment="0"/>
    <xf numFmtId="190"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3"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59"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59" fillId="0" borderId="0" applyFill="0" applyBorder="0" applyAlignment="0"/>
    <xf numFmtId="194" fontId="111" fillId="0" borderId="0" applyFill="0" applyBorder="0" applyAlignment="0"/>
    <xf numFmtId="188" fontId="159"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88" fontId="159" fillId="0" borderId="0" applyFill="0" applyBorder="0" applyAlignment="0"/>
    <xf numFmtId="188" fontId="159"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194" fontId="111" fillId="0" borderId="0" applyFill="0" applyBorder="0" applyAlignment="0"/>
    <xf numFmtId="0"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159" fillId="0" borderId="0" applyFill="0" applyBorder="0" applyAlignment="0"/>
    <xf numFmtId="0" fontId="96" fillId="0" borderId="0" applyFill="0" applyBorder="0" applyAlignment="0"/>
    <xf numFmtId="195"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5" fontId="159" fillId="0" borderId="0" applyFill="0" applyBorder="0" applyAlignment="0"/>
    <xf numFmtId="195"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89" fontId="3"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59" fillId="0" borderId="0" applyFill="0" applyBorder="0" applyAlignment="0"/>
    <xf numFmtId="0" fontId="96" fillId="0" borderId="0" applyFill="0" applyBorder="0" applyAlignment="0"/>
    <xf numFmtId="190"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190" fontId="159" fillId="0" borderId="0" applyFill="0" applyBorder="0" applyAlignment="0"/>
    <xf numFmtId="190" fontId="159"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96" fillId="0" borderId="0" applyFill="0" applyBorder="0" applyAlignment="0"/>
    <xf numFmtId="0" fontId="160" fillId="0" borderId="71" applyNumberFormat="0" applyFill="0" applyAlignment="0" applyProtection="0"/>
    <xf numFmtId="0" fontId="160" fillId="0" borderId="71" applyNumberFormat="0" applyFill="0" applyAlignment="0" applyProtection="0"/>
    <xf numFmtId="0" fontId="160" fillId="0" borderId="71" applyNumberFormat="0" applyFill="0" applyAlignment="0" applyProtection="0"/>
    <xf numFmtId="0" fontId="160" fillId="0" borderId="71" applyNumberFormat="0" applyFill="0" applyAlignment="0" applyProtection="0"/>
    <xf numFmtId="38" fontId="98" fillId="0" borderId="0" applyFont="0" applyFill="0" applyBorder="0" applyAlignment="0" applyProtection="0"/>
    <xf numFmtId="40" fontId="98" fillId="0" borderId="0" applyFont="0" applyFill="0" applyBorder="0" applyAlignment="0" applyProtection="0"/>
    <xf numFmtId="221" fontId="161" fillId="0" borderId="0"/>
    <xf numFmtId="0" fontId="162" fillId="0" borderId="0"/>
    <xf numFmtId="0" fontId="163" fillId="0" borderId="31"/>
    <xf numFmtId="6" fontId="98" fillId="0" borderId="0" applyFont="0" applyFill="0" applyBorder="0" applyAlignment="0" applyProtection="0"/>
    <xf numFmtId="8" fontId="98" fillId="0" borderId="0" applyFont="0" applyFill="0" applyBorder="0" applyAlignment="0" applyProtection="0"/>
    <xf numFmtId="222" fontId="110" fillId="0" borderId="0" applyFont="0" applyFill="0" applyBorder="0" applyAlignment="0" applyProtection="0"/>
    <xf numFmtId="223" fontId="3" fillId="0" borderId="0" applyFill="0" applyBorder="0" applyProtection="0">
      <alignment horizontal="right"/>
    </xf>
    <xf numFmtId="224" fontId="3" fillId="0" borderId="0" applyFill="0" applyBorder="0" applyProtection="0">
      <alignment horizontal="right"/>
    </xf>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225" fontId="6" fillId="0" borderId="0" applyNumberFormat="0" applyFont="0"/>
    <xf numFmtId="37" fontId="165" fillId="0" borderId="0"/>
    <xf numFmtId="226" fontId="3" fillId="0" borderId="0"/>
    <xf numFmtId="227" fontId="166" fillId="0" borderId="0"/>
    <xf numFmtId="227" fontId="166" fillId="0" borderId="0"/>
    <xf numFmtId="227" fontId="166" fillId="0" borderId="0"/>
    <xf numFmtId="227" fontId="166" fillId="0" borderId="0"/>
    <xf numFmtId="227" fontId="166" fillId="0" borderId="0"/>
    <xf numFmtId="227" fontId="166" fillId="0" borderId="0"/>
    <xf numFmtId="227" fontId="167" fillId="0" borderId="0"/>
    <xf numFmtId="227" fontId="166" fillId="0" borderId="0"/>
    <xf numFmtId="227" fontId="166" fillId="0" borderId="0"/>
    <xf numFmtId="227" fontId="166" fillId="0" borderId="0"/>
    <xf numFmtId="226" fontId="3" fillId="0" borderId="0"/>
    <xf numFmtId="226" fontId="3" fillId="0" borderId="0"/>
    <xf numFmtId="227" fontId="167" fillId="0" borderId="0"/>
    <xf numFmtId="227" fontId="166" fillId="0" borderId="0"/>
    <xf numFmtId="227" fontId="166" fillId="0" borderId="0"/>
    <xf numFmtId="227" fontId="166" fillId="0" borderId="0"/>
    <xf numFmtId="226" fontId="3" fillId="0" borderId="0"/>
    <xf numFmtId="227" fontId="167" fillId="0" borderId="0"/>
    <xf numFmtId="226" fontId="3" fillId="0" borderId="0"/>
    <xf numFmtId="226" fontId="3" fillId="0" borderId="0"/>
    <xf numFmtId="226" fontId="3" fillId="0" borderId="0"/>
    <xf numFmtId="226" fontId="3" fillId="0" borderId="0"/>
    <xf numFmtId="226" fontId="3" fillId="0" borderId="0"/>
    <xf numFmtId="226" fontId="3" fillId="0" borderId="0"/>
    <xf numFmtId="226" fontId="3" fillId="0" borderId="0"/>
    <xf numFmtId="226" fontId="3" fillId="0" borderId="0"/>
    <xf numFmtId="227" fontId="166" fillId="0" borderId="0"/>
    <xf numFmtId="227" fontId="166"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37" fontId="168" fillId="0" borderId="0"/>
    <xf numFmtId="0" fontId="28" fillId="0" borderId="0"/>
    <xf numFmtId="0" fontId="3" fillId="0" borderId="0"/>
    <xf numFmtId="228" fontId="111" fillId="0" borderId="72"/>
    <xf numFmtId="0" fontId="87" fillId="0" borderId="0"/>
    <xf numFmtId="228" fontId="111" fillId="0" borderId="72"/>
    <xf numFmtId="0" fontId="87" fillId="0" borderId="0"/>
    <xf numFmtId="0" fontId="87" fillId="0" borderId="0"/>
    <xf numFmtId="0" fontId="87" fillId="0" borderId="0"/>
    <xf numFmtId="0" fontId="87" fillId="0" borderId="0"/>
    <xf numFmtId="228" fontId="111" fillId="0" borderId="72"/>
    <xf numFmtId="228" fontId="111" fillId="0" borderId="72"/>
    <xf numFmtId="0" fontId="87" fillId="0" borderId="0"/>
    <xf numFmtId="0" fontId="87" fillId="0" borderId="0"/>
    <xf numFmtId="0" fontId="87" fillId="0" borderId="0"/>
    <xf numFmtId="0" fontId="87" fillId="0" borderId="0"/>
    <xf numFmtId="228" fontId="111" fillId="0" borderId="72"/>
    <xf numFmtId="0" fontId="87" fillId="0" borderId="0"/>
    <xf numFmtId="0" fontId="87" fillId="0" borderId="0"/>
    <xf numFmtId="0" fontId="87" fillId="0" borderId="0"/>
    <xf numFmtId="0" fontId="28" fillId="0" borderId="0"/>
    <xf numFmtId="228" fontId="111" fillId="0" borderId="72"/>
    <xf numFmtId="0" fontId="28" fillId="0" borderId="0"/>
    <xf numFmtId="228" fontId="111" fillId="0" borderId="72"/>
    <xf numFmtId="228" fontId="111" fillId="0" borderId="72"/>
    <xf numFmtId="228" fontId="111" fillId="0" borderId="72"/>
    <xf numFmtId="228" fontId="111" fillId="0" borderId="72"/>
    <xf numFmtId="0" fontId="28" fillId="0" borderId="0"/>
    <xf numFmtId="0" fontId="28" fillId="0" borderId="0"/>
    <xf numFmtId="228" fontId="111" fillId="0" borderId="72"/>
    <xf numFmtId="228" fontId="111" fillId="0" borderId="72"/>
    <xf numFmtId="228" fontId="111" fillId="0" borderId="72"/>
    <xf numFmtId="228" fontId="111" fillId="0" borderId="72"/>
    <xf numFmtId="228" fontId="111" fillId="0" borderId="72"/>
    <xf numFmtId="228" fontId="111" fillId="0" borderId="72"/>
    <xf numFmtId="0" fontId="3" fillId="0" borderId="0"/>
    <xf numFmtId="0" fontId="3" fillId="0" borderId="0"/>
    <xf numFmtId="0" fontId="2" fillId="0" borderId="0"/>
    <xf numFmtId="0" fontId="3" fillId="0" borderId="0"/>
    <xf numFmtId="0" fontId="3" fillId="0" borderId="0"/>
    <xf numFmtId="0" fontId="2" fillId="0" borderId="0"/>
    <xf numFmtId="0" fontId="3" fillId="0" borderId="0"/>
    <xf numFmtId="0" fontId="3" fillId="0" borderId="0"/>
    <xf numFmtId="0" fontId="2" fillId="0" borderId="0"/>
    <xf numFmtId="0" fontId="98" fillId="0" borderId="0"/>
    <xf numFmtId="0" fontId="3" fillId="0" borderId="0"/>
    <xf numFmtId="0" fontId="3" fillId="0" borderId="0"/>
    <xf numFmtId="0" fontId="3" fillId="0" borderId="0"/>
    <xf numFmtId="0" fontId="28" fillId="0" borderId="0"/>
    <xf numFmtId="0" fontId="28" fillId="0" borderId="0"/>
    <xf numFmtId="0" fontId="28" fillId="0" borderId="0"/>
    <xf numFmtId="0" fontId="169"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8" fillId="0" borderId="0"/>
    <xf numFmtId="0" fontId="28" fillId="0" borderId="0"/>
    <xf numFmtId="0" fontId="28" fillId="0" borderId="0"/>
    <xf numFmtId="0" fontId="1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1" fillId="0" borderId="0"/>
    <xf numFmtId="0" fontId="3" fillId="0" borderId="0"/>
    <xf numFmtId="0" fontId="3" fillId="0" borderId="0"/>
    <xf numFmtId="0" fontId="3" fillId="0" borderId="0"/>
    <xf numFmtId="0" fontId="3" fillId="0" borderId="0"/>
    <xf numFmtId="0" fontId="111" fillId="0" borderId="0"/>
    <xf numFmtId="0" fontId="111" fillId="0" borderId="0"/>
    <xf numFmtId="0" fontId="3" fillId="0" borderId="0"/>
    <xf numFmtId="0" fontId="3" fillId="0" borderId="0"/>
    <xf numFmtId="0" fontId="3" fillId="0" borderId="0"/>
    <xf numFmtId="0" fontId="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3" fillId="0" borderId="0"/>
    <xf numFmtId="0" fontId="3" fillId="0" borderId="0"/>
    <xf numFmtId="0" fontId="111" fillId="0" borderId="0"/>
    <xf numFmtId="0" fontId="111" fillId="0" borderId="0"/>
    <xf numFmtId="0" fontId="111" fillId="0" borderId="0"/>
    <xf numFmtId="0" fontId="3" fillId="0" borderId="0"/>
    <xf numFmtId="0" fontId="3" fillId="0" borderId="0"/>
    <xf numFmtId="0" fontId="3" fillId="0" borderId="0"/>
    <xf numFmtId="0" fontId="3" fillId="0" borderId="0"/>
    <xf numFmtId="0" fontId="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87" fillId="0" borderId="0"/>
    <xf numFmtId="0" fontId="87" fillId="0" borderId="0"/>
    <xf numFmtId="0" fontId="87" fillId="0" borderId="0"/>
    <xf numFmtId="0" fontId="28" fillId="0" borderId="0"/>
    <xf numFmtId="0" fontId="2" fillId="0" borderId="0"/>
    <xf numFmtId="0" fontId="2" fillId="0" borderId="0"/>
    <xf numFmtId="0" fontId="2" fillId="0" borderId="0"/>
    <xf numFmtId="0" fontId="2" fillId="0" borderId="0"/>
    <xf numFmtId="0" fontId="2" fillId="0" borderId="0"/>
    <xf numFmtId="0" fontId="87" fillId="0" borderId="0"/>
    <xf numFmtId="0" fontId="87" fillId="0" borderId="0"/>
    <xf numFmtId="0" fontId="28"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8" fillId="0" borderId="0"/>
    <xf numFmtId="0" fontId="2" fillId="0" borderId="0"/>
    <xf numFmtId="0" fontId="2" fillId="0" borderId="0"/>
    <xf numFmtId="0" fontId="2" fillId="0" borderId="0"/>
    <xf numFmtId="0" fontId="2" fillId="0" borderId="0"/>
    <xf numFmtId="0" fontId="2" fillId="0" borderId="0"/>
    <xf numFmtId="0" fontId="87" fillId="0" borderId="0"/>
    <xf numFmtId="0" fontId="87" fillId="0" borderId="0"/>
    <xf numFmtId="0" fontId="87" fillId="0" borderId="0"/>
    <xf numFmtId="0" fontId="87" fillId="0" borderId="0"/>
    <xf numFmtId="0" fontId="2" fillId="0" borderId="0"/>
    <xf numFmtId="0" fontId="2" fillId="0" borderId="0"/>
    <xf numFmtId="0" fontId="87" fillId="0" borderId="0"/>
    <xf numFmtId="0" fontId="2" fillId="0" borderId="0"/>
    <xf numFmtId="0" fontId="2" fillId="0" borderId="0"/>
    <xf numFmtId="0" fontId="2" fillId="0" borderId="0"/>
    <xf numFmtId="0" fontId="2" fillId="0" borderId="0"/>
    <xf numFmtId="0" fontId="2" fillId="0" borderId="0"/>
    <xf numFmtId="0" fontId="2" fillId="0" borderId="0"/>
    <xf numFmtId="0" fontId="87" fillId="0" borderId="0"/>
    <xf numFmtId="0" fontId="2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7" fillId="0" borderId="0"/>
    <xf numFmtId="0" fontId="2" fillId="0" borderId="0"/>
    <xf numFmtId="0" fontId="2" fillId="0" borderId="0"/>
    <xf numFmtId="0" fontId="2" fillId="0" borderId="0"/>
    <xf numFmtId="0" fontId="2" fillId="0" borderId="0"/>
    <xf numFmtId="0" fontId="2" fillId="0" borderId="0"/>
    <xf numFmtId="0" fontId="8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8" fillId="0" borderId="0"/>
    <xf numFmtId="0" fontId="28" fillId="0" borderId="0"/>
    <xf numFmtId="0" fontId="170" fillId="0" borderId="0"/>
    <xf numFmtId="0" fontId="28" fillId="0" borderId="0"/>
    <xf numFmtId="0" fontId="28" fillId="0" borderId="0"/>
    <xf numFmtId="0" fontId="28" fillId="0" borderId="0"/>
    <xf numFmtId="0" fontId="3" fillId="0" borderId="0"/>
    <xf numFmtId="0" fontId="2" fillId="0" borderId="0"/>
    <xf numFmtId="0" fontId="3" fillId="0" borderId="0"/>
    <xf numFmtId="0" fontId="101" fillId="0" borderId="0"/>
    <xf numFmtId="0" fontId="101" fillId="0" borderId="0"/>
    <xf numFmtId="0" fontId="101" fillId="0" borderId="0"/>
    <xf numFmtId="0" fontId="2" fillId="0" borderId="0"/>
    <xf numFmtId="0" fontId="3" fillId="0" borderId="0"/>
    <xf numFmtId="0" fontId="2" fillId="0" borderId="0"/>
    <xf numFmtId="0" fontId="2" fillId="0" borderId="0"/>
    <xf numFmtId="0" fontId="2"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 fillId="0" borderId="0"/>
    <xf numFmtId="0" fontId="28" fillId="0" borderId="0"/>
    <xf numFmtId="0" fontId="28" fillId="0" borderId="0"/>
    <xf numFmtId="0" fontId="28" fillId="0" borderId="0"/>
    <xf numFmtId="0" fontId="28" fillId="0" borderId="0"/>
    <xf numFmtId="0" fontId="28"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0" fontId="28" fillId="0" borderId="0"/>
    <xf numFmtId="0" fontId="3" fillId="0" borderId="0"/>
    <xf numFmtId="0" fontId="28" fillId="0" borderId="0"/>
    <xf numFmtId="0" fontId="28" fillId="0" borderId="0"/>
    <xf numFmtId="0" fontId="28" fillId="0" borderId="0"/>
    <xf numFmtId="0" fontId="28" fillId="0" borderId="0"/>
    <xf numFmtId="0" fontId="3" fillId="0" borderId="0"/>
    <xf numFmtId="0" fontId="3"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39" fontId="129" fillId="0" borderId="0"/>
    <xf numFmtId="0" fontId="28" fillId="0" borderId="0"/>
    <xf numFmtId="39" fontId="129" fillId="0" borderId="0"/>
    <xf numFmtId="39" fontId="129"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8" fillId="0" borderId="0"/>
    <xf numFmtId="0" fontId="28" fillId="0" borderId="0"/>
    <xf numFmtId="0" fontId="3" fillId="0" borderId="0"/>
    <xf numFmtId="0" fontId="87" fillId="0" borderId="0"/>
    <xf numFmtId="0" fontId="3" fillId="0" borderId="0"/>
    <xf numFmtId="0" fontId="87" fillId="0" borderId="0"/>
    <xf numFmtId="0" fontId="87" fillId="0" borderId="0"/>
    <xf numFmtId="0" fontId="87" fillId="0" borderId="0"/>
    <xf numFmtId="0" fontId="87" fillId="0" borderId="0"/>
    <xf numFmtId="0" fontId="3" fillId="0" borderId="0"/>
    <xf numFmtId="0" fontId="3" fillId="0" borderId="0"/>
    <xf numFmtId="0" fontId="87" fillId="0" borderId="0"/>
    <xf numFmtId="0" fontId="87" fillId="0" borderId="0"/>
    <xf numFmtId="0" fontId="87" fillId="0" borderId="0"/>
    <xf numFmtId="0" fontId="87" fillId="0" borderId="0"/>
    <xf numFmtId="0" fontId="3" fillId="0" borderId="0"/>
    <xf numFmtId="0" fontId="87" fillId="0" borderId="0"/>
    <xf numFmtId="0" fontId="87" fillId="0" borderId="0"/>
    <xf numFmtId="0" fontId="87" fillId="0" borderId="0"/>
    <xf numFmtId="0" fontId="28" fillId="0" borderId="0"/>
    <xf numFmtId="0" fontId="28" fillId="0" borderId="0"/>
    <xf numFmtId="0" fontId="28" fillId="0" borderId="0"/>
    <xf numFmtId="0" fontId="2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1" fillId="0" borderId="0"/>
    <xf numFmtId="0" fontId="3" fillId="0" borderId="0"/>
    <xf numFmtId="0" fontId="101" fillId="0" borderId="0"/>
    <xf numFmtId="0" fontId="101" fillId="0" borderId="0"/>
    <xf numFmtId="0" fontId="101" fillId="0" borderId="0"/>
    <xf numFmtId="0" fontId="101" fillId="0" borderId="0"/>
    <xf numFmtId="0" fontId="3" fillId="0" borderId="0"/>
    <xf numFmtId="0" fontId="3" fillId="0" borderId="0"/>
    <xf numFmtId="0" fontId="101" fillId="0" borderId="0"/>
    <xf numFmtId="0" fontId="101" fillId="0" borderId="0"/>
    <xf numFmtId="0" fontId="101" fillId="0" borderId="0"/>
    <xf numFmtId="0" fontId="101" fillId="0" borderId="0"/>
    <xf numFmtId="0" fontId="3" fillId="0" borderId="0"/>
    <xf numFmtId="0" fontId="101" fillId="0" borderId="0"/>
    <xf numFmtId="0" fontId="101" fillId="0" borderId="0"/>
    <xf numFmtId="0" fontId="101" fillId="0" borderId="0"/>
    <xf numFmtId="0" fontId="2" fillId="0" borderId="0"/>
    <xf numFmtId="0" fontId="2" fillId="0" borderId="0"/>
    <xf numFmtId="0" fontId="2" fillId="0" borderId="0"/>
    <xf numFmtId="0" fontId="2" fillId="0" borderId="0"/>
    <xf numFmtId="0" fontId="2" fillId="0" borderId="0"/>
    <xf numFmtId="0" fontId="3" fillId="0" borderId="0"/>
    <xf numFmtId="0" fontId="101" fillId="0" borderId="0"/>
    <xf numFmtId="0" fontId="3" fillId="0" borderId="0"/>
    <xf numFmtId="0" fontId="101" fillId="0" borderId="0"/>
    <xf numFmtId="0" fontId="101" fillId="0" borderId="0"/>
    <xf numFmtId="0" fontId="101" fillId="0" borderId="0"/>
    <xf numFmtId="0" fontId="10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1" fillId="0" borderId="0"/>
    <xf numFmtId="0" fontId="101" fillId="0" borderId="0"/>
    <xf numFmtId="0" fontId="101" fillId="0" borderId="0"/>
    <xf numFmtId="0" fontId="2" fillId="0" borderId="0"/>
    <xf numFmtId="0" fontId="3" fillId="0" borderId="0"/>
    <xf numFmtId="0" fontId="101" fillId="0" borderId="0"/>
    <xf numFmtId="0" fontId="3" fillId="0" borderId="0"/>
    <xf numFmtId="0" fontId="101" fillId="0" borderId="0"/>
    <xf numFmtId="0" fontId="101" fillId="0" borderId="0"/>
    <xf numFmtId="0" fontId="101" fillId="0" borderId="0"/>
    <xf numFmtId="0" fontId="10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1" fillId="0" borderId="0"/>
    <xf numFmtId="0" fontId="101" fillId="0" borderId="0"/>
    <xf numFmtId="0" fontId="101" fillId="0" borderId="0"/>
    <xf numFmtId="0" fontId="3" fillId="0" borderId="0"/>
    <xf numFmtId="0" fontId="28" fillId="0" borderId="0"/>
    <xf numFmtId="0" fontId="28" fillId="0" borderId="0"/>
    <xf numFmtId="0" fontId="28" fillId="0" borderId="0"/>
    <xf numFmtId="0" fontId="28" fillId="0" borderId="0"/>
    <xf numFmtId="39" fontId="129" fillId="0" borderId="0"/>
    <xf numFmtId="39" fontId="129" fillId="0" borderId="0"/>
    <xf numFmtId="0" fontId="3" fillId="0" borderId="0"/>
    <xf numFmtId="0" fontId="2" fillId="0" borderId="0"/>
    <xf numFmtId="0" fontId="2" fillId="0" borderId="0"/>
    <xf numFmtId="0" fontId="28" fillId="0" borderId="0"/>
    <xf numFmtId="0" fontId="2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8" fillId="0" borderId="0"/>
    <xf numFmtId="0" fontId="87" fillId="0" borderId="0"/>
    <xf numFmtId="39" fontId="129" fillId="0" borderId="0"/>
    <xf numFmtId="0" fontId="2" fillId="0" borderId="0"/>
    <xf numFmtId="0" fontId="3" fillId="0" borderId="0"/>
    <xf numFmtId="0" fontId="87" fillId="0" borderId="0"/>
    <xf numFmtId="0" fontId="87" fillId="0" borderId="0"/>
    <xf numFmtId="0" fontId="87" fillId="0" borderId="0"/>
    <xf numFmtId="0" fontId="2" fillId="0" borderId="0"/>
    <xf numFmtId="0" fontId="3" fillId="0" borderId="0"/>
    <xf numFmtId="0" fontId="2" fillId="0" borderId="0"/>
    <xf numFmtId="0" fontId="2" fillId="0" borderId="0"/>
    <xf numFmtId="0" fontId="2" fillId="0" borderId="0"/>
    <xf numFmtId="39" fontId="129" fillId="0" borderId="0"/>
    <xf numFmtId="0" fontId="2" fillId="0" borderId="0"/>
    <xf numFmtId="0" fontId="2" fillId="0" borderId="0"/>
    <xf numFmtId="0" fontId="2" fillId="0" borderId="0"/>
    <xf numFmtId="0" fontId="2" fillId="0" borderId="0"/>
    <xf numFmtId="0" fontId="2" fillId="0" borderId="0"/>
    <xf numFmtId="39" fontId="12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9" fontId="129" fillId="0" borderId="0"/>
    <xf numFmtId="39" fontId="129" fillId="0" borderId="0"/>
    <xf numFmtId="0" fontId="87" fillId="0" borderId="0"/>
    <xf numFmtId="228" fontId="111" fillId="0" borderId="72"/>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3" fillId="0" borderId="0"/>
    <xf numFmtId="37" fontId="171" fillId="0" borderId="0"/>
    <xf numFmtId="37" fontId="171" fillId="0" borderId="0"/>
    <xf numFmtId="0" fontId="28"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3" fillId="0" borderId="0"/>
    <xf numFmtId="0" fontId="3" fillId="0" borderId="0"/>
    <xf numFmtId="0" fontId="3" fillId="0" borderId="0"/>
    <xf numFmtId="0" fontId="3" fillId="0" borderId="0"/>
    <xf numFmtId="0" fontId="28" fillId="0" borderId="0"/>
    <xf numFmtId="0" fontId="2" fillId="0" borderId="0"/>
    <xf numFmtId="0" fontId="3" fillId="0" borderId="0"/>
    <xf numFmtId="0" fontId="3" fillId="0" borderId="0"/>
    <xf numFmtId="0" fontId="3" fillId="0" borderId="0"/>
    <xf numFmtId="0" fontId="13" fillId="0" borderId="0"/>
    <xf numFmtId="0" fontId="3" fillId="0" borderId="0"/>
    <xf numFmtId="0" fontId="13" fillId="0" borderId="0"/>
    <xf numFmtId="0" fontId="3" fillId="0" borderId="0"/>
    <xf numFmtId="0" fontId="3" fillId="0" borderId="0"/>
    <xf numFmtId="0" fontId="3" fillId="0" borderId="0"/>
    <xf numFmtId="0" fontId="3" fillId="0" borderId="0"/>
    <xf numFmtId="0" fontId="13" fillId="0" borderId="0"/>
    <xf numFmtId="0" fontId="13" fillId="0" borderId="0"/>
    <xf numFmtId="0" fontId="3" fillId="0" borderId="0"/>
    <xf numFmtId="0" fontId="3" fillId="0" borderId="0"/>
    <xf numFmtId="0" fontId="3" fillId="0" borderId="0"/>
    <xf numFmtId="0" fontId="3" fillId="0" borderId="0"/>
    <xf numFmtId="0" fontId="3" fillId="0" borderId="0"/>
    <xf numFmtId="0" fontId="13" fillId="0" borderId="0"/>
    <xf numFmtId="0" fontId="3" fillId="0" borderId="0"/>
    <xf numFmtId="0" fontId="13" fillId="0" borderId="0"/>
    <xf numFmtId="0" fontId="3" fillId="0" borderId="0"/>
    <xf numFmtId="0" fontId="3" fillId="0" borderId="0"/>
    <xf numFmtId="0" fontId="3" fillId="0" borderId="0"/>
    <xf numFmtId="0" fontId="3" fillId="0" borderId="0"/>
    <xf numFmtId="0" fontId="13" fillId="0" borderId="0"/>
    <xf numFmtId="0" fontId="13" fillId="0" borderId="0"/>
    <xf numFmtId="0" fontId="3" fillId="0" borderId="0"/>
    <xf numFmtId="0" fontId="3" fillId="0" borderId="0"/>
    <xf numFmtId="0" fontId="3" fillId="0" borderId="0"/>
    <xf numFmtId="0" fontId="3" fillId="0" borderId="0"/>
    <xf numFmtId="0" fontId="13" fillId="0" borderId="0"/>
    <xf numFmtId="0" fontId="3" fillId="0" borderId="0"/>
    <xf numFmtId="0" fontId="3" fillId="0" borderId="0"/>
    <xf numFmtId="0" fontId="3" fillId="0" borderId="0"/>
    <xf numFmtId="39" fontId="129" fillId="0" borderId="0"/>
    <xf numFmtId="0" fontId="3" fillId="0" borderId="0"/>
    <xf numFmtId="0" fontId="3" fillId="0" borderId="0"/>
    <xf numFmtId="0" fontId="13" fillId="0" borderId="0"/>
    <xf numFmtId="0" fontId="3" fillId="0" borderId="0"/>
    <xf numFmtId="0" fontId="3" fillId="0" borderId="0"/>
    <xf numFmtId="0" fontId="3" fillId="0" borderId="0"/>
    <xf numFmtId="0" fontId="3" fillId="0" borderId="0"/>
    <xf numFmtId="0" fontId="13" fillId="0" borderId="0"/>
    <xf numFmtId="0" fontId="13" fillId="0" borderId="0"/>
    <xf numFmtId="0" fontId="3" fillId="0" borderId="0"/>
    <xf numFmtId="0" fontId="3" fillId="0" borderId="0"/>
    <xf numFmtId="0" fontId="3" fillId="0" borderId="0"/>
    <xf numFmtId="0" fontId="3" fillId="0" borderId="0"/>
    <xf numFmtId="0" fontId="13" fillId="0" borderId="0"/>
    <xf numFmtId="0" fontId="3" fillId="0" borderId="0"/>
    <xf numFmtId="0" fontId="3" fillId="0" borderId="0"/>
    <xf numFmtId="0" fontId="3" fillId="0" borderId="0"/>
    <xf numFmtId="0" fontId="3" fillId="0" borderId="0"/>
    <xf numFmtId="0" fontId="13" fillId="0" borderId="0"/>
    <xf numFmtId="0" fontId="3" fillId="0" borderId="0"/>
    <xf numFmtId="0" fontId="13" fillId="0" borderId="0"/>
    <xf numFmtId="0" fontId="3" fillId="0" borderId="0"/>
    <xf numFmtId="0" fontId="3" fillId="0" borderId="0"/>
    <xf numFmtId="0" fontId="3" fillId="0" borderId="0"/>
    <xf numFmtId="0" fontId="3" fillId="0" borderId="0"/>
    <xf numFmtId="0" fontId="13" fillId="0" borderId="0"/>
    <xf numFmtId="0" fontId="13" fillId="0" borderId="0"/>
    <xf numFmtId="0" fontId="3" fillId="0" borderId="0"/>
    <xf numFmtId="0" fontId="3" fillId="0" borderId="0"/>
    <xf numFmtId="0" fontId="3" fillId="0" borderId="0"/>
    <xf numFmtId="0" fontId="3" fillId="0" borderId="0"/>
    <xf numFmtId="0" fontId="13" fillId="0" borderId="0"/>
    <xf numFmtId="0" fontId="3" fillId="0" borderId="0"/>
    <xf numFmtId="0" fontId="3" fillId="0" borderId="0"/>
    <xf numFmtId="0" fontId="3" fillId="0" borderId="0"/>
    <xf numFmtId="0" fontId="3" fillId="0" borderId="0"/>
    <xf numFmtId="0" fontId="13" fillId="0" borderId="0"/>
    <xf numFmtId="0" fontId="3" fillId="0" borderId="0"/>
    <xf numFmtId="0" fontId="13" fillId="0" borderId="0"/>
    <xf numFmtId="0" fontId="3" fillId="0" borderId="0"/>
    <xf numFmtId="0" fontId="3" fillId="0" borderId="0"/>
    <xf numFmtId="0" fontId="3" fillId="0" borderId="0"/>
    <xf numFmtId="0" fontId="3" fillId="0" borderId="0"/>
    <xf numFmtId="0" fontId="13" fillId="0" borderId="0"/>
    <xf numFmtId="0" fontId="13" fillId="0" borderId="0"/>
    <xf numFmtId="0" fontId="3" fillId="0" borderId="0"/>
    <xf numFmtId="0" fontId="3" fillId="0" borderId="0"/>
    <xf numFmtId="0" fontId="3" fillId="0" borderId="0"/>
    <xf numFmtId="0" fontId="3" fillId="0" borderId="0"/>
    <xf numFmtId="0" fontId="13" fillId="0" borderId="0"/>
    <xf numFmtId="0" fontId="3" fillId="0" borderId="0"/>
    <xf numFmtId="0" fontId="3" fillId="0" borderId="0"/>
    <xf numFmtId="0" fontId="3" fillId="0" borderId="0"/>
    <xf numFmtId="0" fontId="3" fillId="0" borderId="0"/>
    <xf numFmtId="0" fontId="13" fillId="0" borderId="0"/>
    <xf numFmtId="0" fontId="13" fillId="0" borderId="0"/>
    <xf numFmtId="0" fontId="8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87" fillId="0" borderId="0"/>
    <xf numFmtId="0" fontId="87" fillId="0" borderId="0"/>
    <xf numFmtId="0" fontId="87" fillId="0" borderId="0"/>
    <xf numFmtId="0" fontId="87" fillId="0" borderId="0"/>
    <xf numFmtId="0" fontId="87" fillId="0" borderId="0"/>
    <xf numFmtId="0" fontId="87" fillId="0" borderId="0"/>
    <xf numFmtId="0" fontId="3" fillId="0" borderId="0"/>
    <xf numFmtId="0" fontId="87" fillId="0" borderId="0"/>
    <xf numFmtId="0" fontId="87" fillId="0" borderId="0"/>
    <xf numFmtId="0" fontId="87" fillId="0" borderId="0"/>
    <xf numFmtId="0" fontId="3" fillId="0" borderId="0"/>
    <xf numFmtId="0" fontId="87" fillId="0" borderId="0"/>
    <xf numFmtId="0" fontId="3" fillId="0" borderId="0"/>
    <xf numFmtId="0" fontId="87" fillId="0" borderId="0"/>
    <xf numFmtId="0" fontId="87" fillId="0" borderId="0"/>
    <xf numFmtId="0" fontId="87" fillId="0" borderId="0"/>
    <xf numFmtId="0" fontId="87" fillId="0" borderId="0"/>
    <xf numFmtId="0" fontId="3" fillId="0" borderId="0"/>
    <xf numFmtId="0" fontId="3" fillId="0" borderId="0"/>
    <xf numFmtId="0" fontId="28" fillId="0" borderId="0"/>
    <xf numFmtId="0" fontId="87" fillId="0" borderId="0"/>
    <xf numFmtId="0" fontId="87" fillId="0" borderId="0"/>
    <xf numFmtId="0" fontId="87" fillId="0" borderId="0"/>
    <xf numFmtId="0" fontId="87" fillId="0" borderId="0"/>
    <xf numFmtId="0" fontId="87" fillId="0" borderId="0"/>
    <xf numFmtId="0" fontId="87" fillId="0" borderId="0"/>
    <xf numFmtId="0" fontId="2" fillId="0" borderId="0"/>
    <xf numFmtId="0" fontId="3" fillId="0" borderId="0"/>
    <xf numFmtId="0" fontId="3" fillId="0" borderId="0"/>
    <xf numFmtId="0" fontId="2" fillId="0" borderId="0"/>
    <xf numFmtId="0" fontId="3" fillId="0" borderId="0"/>
    <xf numFmtId="0" fontId="2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3" fillId="0" borderId="0"/>
    <xf numFmtId="0" fontId="28" fillId="0" borderId="0"/>
    <xf numFmtId="228" fontId="111" fillId="0" borderId="72"/>
    <xf numFmtId="228" fontId="111" fillId="0" borderId="72"/>
    <xf numFmtId="228" fontId="111" fillId="0" borderId="72"/>
    <xf numFmtId="228" fontId="111" fillId="0" borderId="72"/>
    <xf numFmtId="228" fontId="111" fillId="0" borderId="72"/>
    <xf numFmtId="228" fontId="111" fillId="0" borderId="72"/>
    <xf numFmtId="228" fontId="111" fillId="0" borderId="72"/>
    <xf numFmtId="228" fontId="111" fillId="0" borderId="72"/>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4" fillId="0" borderId="0"/>
    <xf numFmtId="49" fontId="172" fillId="0" borderId="0">
      <alignment horizontal="left"/>
    </xf>
    <xf numFmtId="196" fontId="173" fillId="0" borderId="0">
      <alignment horizontal="left"/>
      <protection locked="0"/>
    </xf>
    <xf numFmtId="196" fontId="174" fillId="0" borderId="0">
      <alignment horizontal="left"/>
      <protection locked="0"/>
    </xf>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0" fontId="3" fillId="67" borderId="73" applyNumberFormat="0" applyFont="0" applyAlignment="0" applyProtection="0"/>
    <xf numFmtId="38" fontId="175" fillId="0" borderId="0"/>
    <xf numFmtId="0" fontId="176" fillId="0" borderId="48"/>
    <xf numFmtId="229" fontId="3" fillId="0" borderId="0" applyFont="0" applyBorder="0" applyAlignment="0">
      <protection hidden="1"/>
    </xf>
    <xf numFmtId="229" fontId="3" fillId="0" borderId="0" applyFont="0" applyBorder="0" applyAlignment="0">
      <protection hidden="1"/>
    </xf>
    <xf numFmtId="229" fontId="3" fillId="0" borderId="0" applyFont="0" applyBorder="0" applyAlignment="0">
      <protection hidden="1"/>
    </xf>
    <xf numFmtId="229" fontId="3" fillId="0" borderId="0" applyFont="0" applyBorder="0" applyAlignment="0">
      <protection hidden="1"/>
    </xf>
    <xf numFmtId="229" fontId="3" fillId="0" borderId="0" applyFont="0" applyBorder="0" applyAlignment="0">
      <protection hidden="1"/>
    </xf>
    <xf numFmtId="230" fontId="111" fillId="0" borderId="0" applyFont="0" applyBorder="0" applyAlignment="0" applyProtection="0">
      <alignment horizontal="center"/>
    </xf>
    <xf numFmtId="196" fontId="177" fillId="0" borderId="0"/>
    <xf numFmtId="0" fontId="3" fillId="0" borderId="0" applyFont="0" applyFill="0" applyBorder="0" applyAlignment="0" applyProtection="0"/>
    <xf numFmtId="0" fontId="3" fillId="0" borderId="0" applyFont="0" applyFill="0" applyBorder="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0" fontId="178" fillId="82" borderId="74" applyNumberFormat="0" applyAlignment="0" applyProtection="0"/>
    <xf numFmtId="37" fontId="6" fillId="0" borderId="0" applyBorder="0">
      <protection locked="0"/>
    </xf>
    <xf numFmtId="0" fontId="179" fillId="0" borderId="0" applyFill="0" applyBorder="0" applyProtection="0">
      <alignment horizontal="left"/>
    </xf>
    <xf numFmtId="198" fontId="180" fillId="0" borderId="0" applyFill="0" applyBorder="0" applyProtection="0">
      <alignment vertical="top"/>
    </xf>
    <xf numFmtId="198" fontId="111" fillId="0" borderId="0"/>
    <xf numFmtId="0" fontId="3" fillId="0" borderId="0" applyFont="0" applyFill="0" applyBorder="0" applyAlignment="0" applyProtection="0"/>
    <xf numFmtId="231" fontId="3" fillId="0" borderId="0" applyFont="0" applyFill="0" applyBorder="0" applyAlignment="0" applyProtection="0"/>
    <xf numFmtId="198" fontId="181"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82" fillId="0" borderId="0" applyFont="0" applyFill="0" applyBorder="0" applyAlignment="0" applyProtection="0"/>
    <xf numFmtId="9" fontId="182" fillId="0" borderId="0" applyFont="0" applyFill="0" applyBorder="0" applyAlignment="0" applyProtection="0"/>
    <xf numFmtId="9" fontId="28" fillId="0" borderId="0" applyFont="0" applyFill="0" applyBorder="0" applyAlignment="0" applyProtection="0"/>
    <xf numFmtId="9" fontId="2"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1" fillId="0" borderId="0" applyFont="0" applyFill="0" applyBorder="0" applyAlignment="0" applyProtection="0"/>
    <xf numFmtId="9" fontId="3"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3"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3"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1"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1"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1"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0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10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103" fillId="0" borderId="0" applyFont="0" applyFill="0" applyBorder="0" applyAlignment="0" applyProtection="0"/>
    <xf numFmtId="9" fontId="98" fillId="0" borderId="14" applyNumberFormat="0" applyBorder="0"/>
    <xf numFmtId="232" fontId="128" fillId="0" borderId="0" applyFill="0" applyBorder="0" applyProtection="0"/>
    <xf numFmtId="0" fontId="3" fillId="0" borderId="0" applyFill="0" applyBorder="0" applyAlignment="0"/>
    <xf numFmtId="189" fontId="3" fillId="0" borderId="0" applyFill="0" applyBorder="0" applyAlignment="0"/>
    <xf numFmtId="0" fontId="3" fillId="0" borderId="0" applyFill="0" applyBorder="0" applyAlignment="0"/>
    <xf numFmtId="0" fontId="3" fillId="0" borderId="0" applyFill="0" applyBorder="0" applyAlignment="0"/>
    <xf numFmtId="189" fontId="3" fillId="0" borderId="0" applyFill="0" applyBorder="0" applyAlignment="0"/>
    <xf numFmtId="40" fontId="3" fillId="0" borderId="0"/>
    <xf numFmtId="9" fontId="98" fillId="0" borderId="0" applyFont="0" applyFill="0" applyBorder="0" applyAlignment="0" applyProtection="0"/>
    <xf numFmtId="1" fontId="3" fillId="0" borderId="48" applyNumberFormat="0" applyFill="0" applyAlignment="0" applyProtection="0">
      <alignment horizontal="center" vertical="center"/>
    </xf>
    <xf numFmtId="0" fontId="129" fillId="0" borderId="0"/>
    <xf numFmtId="0" fontId="130" fillId="0" borderId="0"/>
    <xf numFmtId="0" fontId="183" fillId="0" borderId="0" applyNumberFormat="0" applyFill="0" applyBorder="0" applyAlignment="0" applyProtection="0"/>
    <xf numFmtId="0" fontId="183" fillId="0" borderId="0" applyNumberFormat="0" applyFill="0" applyBorder="0" applyAlignment="0" applyProtection="0"/>
    <xf numFmtId="181" fontId="3" fillId="0" borderId="0">
      <alignment horizontal="right"/>
    </xf>
    <xf numFmtId="182" fontId="3" fillId="0" borderId="0" applyProtection="0">
      <alignment horizontal="right"/>
    </xf>
    <xf numFmtId="183" fontId="3" fillId="0" borderId="0" applyProtection="0">
      <alignment horizontal="right"/>
    </xf>
    <xf numFmtId="184" fontId="3" fillId="0" borderId="0" applyProtection="0">
      <alignment horizontal="right"/>
    </xf>
    <xf numFmtId="233" fontId="3" fillId="0" borderId="0" applyProtection="0">
      <alignment horizontal="right"/>
    </xf>
    <xf numFmtId="185" fontId="3" fillId="0" borderId="0" applyProtection="0">
      <alignment horizontal="right"/>
    </xf>
    <xf numFmtId="186" fontId="3" fillId="0" borderId="0" applyProtection="0">
      <alignment horizontal="right"/>
    </xf>
    <xf numFmtId="234" fontId="3" fillId="0" borderId="0" applyProtection="0">
      <alignment horizontal="right"/>
    </xf>
    <xf numFmtId="235" fontId="3" fillId="0" borderId="0" applyProtection="0">
      <alignment horizontal="right"/>
    </xf>
    <xf numFmtId="4" fontId="184" fillId="0" borderId="0"/>
    <xf numFmtId="0" fontId="118" fillId="83" borderId="25" applyNumberFormat="0" applyBorder="0" applyProtection="0">
      <alignment horizontal="left" wrapText="1"/>
    </xf>
    <xf numFmtId="0" fontId="7" fillId="0" borderId="0" applyNumberFormat="0" applyFill="0" applyBorder="0"/>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21"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185" fillId="94" borderId="75" applyNumberFormat="0" applyProtection="0">
      <alignment vertical="center"/>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4" fontId="21" fillId="94" borderId="75" applyNumberFormat="0" applyProtection="0">
      <alignment horizontal="left" vertical="center"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0" fontId="21" fillId="94" borderId="75" applyNumberFormat="0" applyProtection="0">
      <alignment horizontal="left" vertical="top" indent="1"/>
    </xf>
    <xf numFmtId="4" fontId="21" fillId="51" borderId="0" applyNumberFormat="0" applyProtection="0">
      <alignment horizontal="left" vertical="center" indent="1"/>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6"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52"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5"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6"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7"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9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58"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99"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2" fillId="100" borderId="75" applyNumberFormat="0" applyProtection="0">
      <alignment horizontal="right" vertical="center"/>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1" fillId="101" borderId="76" applyNumberFormat="0" applyProtection="0">
      <alignment horizontal="left" vertical="center" indent="1"/>
    </xf>
    <xf numFmtId="4" fontId="22" fillId="102" borderId="0" applyNumberFormat="0" applyProtection="0">
      <alignment horizontal="left" vertical="center" indent="1"/>
    </xf>
    <xf numFmtId="4" fontId="186" fillId="57" borderId="0" applyNumberFormat="0" applyProtection="0">
      <alignment horizontal="left" vertical="center" indent="1"/>
    </xf>
    <xf numFmtId="4" fontId="186" fillId="57" borderId="0" applyNumberFormat="0" applyProtection="0">
      <alignment horizontal="left" vertical="center" indent="1"/>
    </xf>
    <xf numFmtId="4" fontId="186" fillId="57" borderId="0" applyNumberFormat="0" applyProtection="0">
      <alignment horizontal="left" vertical="center" indent="1"/>
    </xf>
    <xf numFmtId="4" fontId="186" fillId="57" borderId="0" applyNumberFormat="0" applyProtection="0">
      <alignment horizontal="left" vertical="center" indent="1"/>
    </xf>
    <xf numFmtId="4" fontId="186" fillId="57" borderId="0" applyNumberFormat="0" applyProtection="0">
      <alignment horizontal="left" vertical="center" indent="1"/>
    </xf>
    <xf numFmtId="4" fontId="186" fillId="57" borderId="0" applyNumberFormat="0" applyProtection="0">
      <alignment horizontal="left" vertical="center" indent="1"/>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51" borderId="75" applyNumberFormat="0" applyProtection="0">
      <alignment horizontal="right" vertical="center"/>
    </xf>
    <xf numFmtId="4" fontId="22" fillId="102" borderId="0" applyNumberFormat="0" applyProtection="0">
      <alignment horizontal="left" vertical="center" indent="1"/>
    </xf>
    <xf numFmtId="4" fontId="22" fillId="102" borderId="0" applyNumberFormat="0" applyProtection="0">
      <alignment horizontal="left" vertical="center" indent="1"/>
    </xf>
    <xf numFmtId="4" fontId="22" fillId="102" borderId="0" applyNumberFormat="0" applyProtection="0">
      <alignment horizontal="left" vertical="center" indent="1"/>
    </xf>
    <xf numFmtId="4" fontId="22" fillId="102" borderId="0" applyNumberFormat="0" applyProtection="0">
      <alignment horizontal="left" vertical="center" indent="1"/>
    </xf>
    <xf numFmtId="4" fontId="22" fillId="102" borderId="0" applyNumberFormat="0" applyProtection="0">
      <alignment horizontal="left" vertical="center" indent="1"/>
    </xf>
    <xf numFmtId="4" fontId="22" fillId="102" borderId="0" applyNumberFormat="0" applyProtection="0">
      <alignment horizontal="left" vertical="center" indent="1"/>
    </xf>
    <xf numFmtId="4" fontId="22" fillId="51" borderId="0" applyNumberFormat="0" applyProtection="0">
      <alignment horizontal="left" vertical="center" indent="1"/>
    </xf>
    <xf numFmtId="4" fontId="22" fillId="51" borderId="0" applyNumberFormat="0" applyProtection="0">
      <alignment horizontal="left" vertical="center" indent="1"/>
    </xf>
    <xf numFmtId="4" fontId="22" fillId="51" borderId="0" applyNumberFormat="0" applyProtection="0">
      <alignment horizontal="left" vertical="center" indent="1"/>
    </xf>
    <xf numFmtId="4" fontId="22" fillId="51" borderId="0" applyNumberFormat="0" applyProtection="0">
      <alignment horizontal="left" vertical="center" indent="1"/>
    </xf>
    <xf numFmtId="4" fontId="22" fillId="51" borderId="0" applyNumberFormat="0" applyProtection="0">
      <alignment horizontal="left" vertical="center" indent="1"/>
    </xf>
    <xf numFmtId="4" fontId="22" fillId="51" borderId="0"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center"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3" fillId="57" borderId="75" applyNumberFormat="0" applyProtection="0">
      <alignment horizontal="left" vertical="top" indent="1"/>
    </xf>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187" fillId="103" borderId="77"/>
    <xf numFmtId="0" fontId="2" fillId="0" borderId="0" applyNumberFormat="0" applyFont="0" applyFill="0" applyBorder="0" applyAlignment="0" applyProtection="0"/>
    <xf numFmtId="0" fontId="188" fillId="0" borderId="0" applyNumberFormat="0" applyFill="0" applyBorder="0" applyAlignment="0" applyProtection="0"/>
    <xf numFmtId="0" fontId="189" fillId="0" borderId="0" applyNumberFormat="0" applyFill="0" applyBorder="0" applyAlignment="0" applyProtection="0"/>
    <xf numFmtId="0" fontId="188" fillId="0" borderId="0" applyNumberForma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0" fontId="188" fillId="0" borderId="0" applyNumberFormat="0" applyFill="0" applyBorder="0" applyAlignment="0" applyProtection="0"/>
    <xf numFmtId="0" fontId="188" fillId="0" borderId="0" applyNumberForma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0" fontId="188" fillId="0" borderId="0" applyNumberForma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42" fontId="3" fillId="0" borderId="0" applyFill="0" applyBorder="0" applyAlignment="0" applyProtection="0"/>
    <xf numFmtId="0" fontId="3" fillId="0" borderId="0">
      <alignment vertical="center"/>
    </xf>
    <xf numFmtId="0" fontId="4" fillId="0" borderId="37">
      <alignment horizontal="right"/>
    </xf>
    <xf numFmtId="0" fontId="190" fillId="0" borderId="60">
      <alignment horizontal="center"/>
    </xf>
    <xf numFmtId="0" fontId="2"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99" fillId="0" borderId="33"/>
    <xf numFmtId="0" fontId="3" fillId="0" borderId="0"/>
    <xf numFmtId="0" fontId="3" fillId="0" borderId="0"/>
    <xf numFmtId="0" fontId="3" fillId="0" borderId="0"/>
    <xf numFmtId="0" fontId="99" fillId="0" borderId="33"/>
    <xf numFmtId="0" fontId="3" fillId="0" borderId="0"/>
    <xf numFmtId="0" fontId="99" fillId="0" borderId="33"/>
    <xf numFmtId="0" fontId="3" fillId="0" borderId="0"/>
    <xf numFmtId="0" fontId="3" fillId="0" borderId="0"/>
    <xf numFmtId="0" fontId="3" fillId="0" borderId="0"/>
    <xf numFmtId="0" fontId="3" fillId="0" borderId="0"/>
    <xf numFmtId="0" fontId="99" fillId="0" borderId="33"/>
    <xf numFmtId="0" fontId="99" fillId="0" borderId="33"/>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 fillId="0" borderId="0"/>
    <xf numFmtId="0" fontId="4"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4"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4" fillId="0" borderId="0"/>
    <xf numFmtId="17" fontId="191" fillId="91" borderId="0" applyProtection="0">
      <alignment horizontal="center" vertical="center"/>
    </xf>
    <xf numFmtId="0" fontId="4"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4" fillId="0" borderId="0"/>
    <xf numFmtId="0" fontId="4"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125" fillId="0" borderId="0"/>
    <xf numFmtId="0" fontId="125" fillId="0" borderId="0"/>
    <xf numFmtId="0" fontId="125" fillId="0" borderId="0"/>
    <xf numFmtId="0" fontId="125" fillId="0" borderId="0"/>
    <xf numFmtId="0" fontId="125" fillId="0" borderId="0"/>
    <xf numFmtId="0" fontId="125" fillId="0" borderId="0"/>
    <xf numFmtId="0" fontId="3"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3"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3" fillId="0" borderId="0"/>
    <xf numFmtId="17" fontId="191" fillId="91" borderId="0" applyProtection="0">
      <alignment horizontal="center" vertical="center"/>
    </xf>
    <xf numFmtId="0" fontId="3"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3" fillId="0" borderId="0"/>
    <xf numFmtId="0" fontId="3"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98" fillId="0" borderId="0"/>
    <xf numFmtId="37" fontId="3"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37" fontId="3"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37" fontId="3" fillId="0" borderId="0"/>
    <xf numFmtId="17" fontId="191" fillId="91" borderId="0" applyProtection="0">
      <alignment horizontal="center" vertical="center"/>
    </xf>
    <xf numFmtId="37" fontId="3"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37" fontId="3" fillId="0" borderId="0"/>
    <xf numFmtId="37" fontId="3"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37" fontId="100" fillId="0" borderId="0"/>
    <xf numFmtId="39" fontId="129"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39" fontId="129"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39" fontId="129" fillId="0" borderId="0"/>
    <xf numFmtId="17" fontId="191" fillId="91" borderId="0" applyProtection="0">
      <alignment horizontal="center" vertical="center"/>
    </xf>
    <xf numFmtId="39" fontId="129"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39" fontId="129" fillId="0" borderId="0"/>
    <xf numFmtId="39" fontId="129" fillId="0" borderId="0"/>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17" fontId="191" fillId="91" borderId="0" applyProtection="0">
      <alignment horizontal="center" vertical="center"/>
    </xf>
    <xf numFmtId="0" fontId="3" fillId="0" borderId="0"/>
    <xf numFmtId="37" fontId="100" fillId="0" borderId="0"/>
    <xf numFmtId="0" fontId="3" fillId="0" borderId="0"/>
    <xf numFmtId="37" fontId="100" fillId="0" borderId="0"/>
    <xf numFmtId="0" fontId="3" fillId="0" borderId="0"/>
    <xf numFmtId="0" fontId="3" fillId="0" borderId="0"/>
    <xf numFmtId="0" fontId="3" fillId="0" borderId="0"/>
    <xf numFmtId="0" fontId="3" fillId="0" borderId="0"/>
    <xf numFmtId="37" fontId="100" fillId="0" borderId="0"/>
    <xf numFmtId="37" fontId="100" fillId="0" borderId="0"/>
    <xf numFmtId="0" fontId="3" fillId="0" borderId="0"/>
    <xf numFmtId="0" fontId="3" fillId="0" borderId="0"/>
    <xf numFmtId="0" fontId="3" fillId="0" borderId="0"/>
    <xf numFmtId="0" fontId="3" fillId="0" borderId="0"/>
    <xf numFmtId="37" fontId="100" fillId="0" borderId="0"/>
    <xf numFmtId="0" fontId="3" fillId="0" borderId="0"/>
    <xf numFmtId="0" fontId="3" fillId="0" borderId="0"/>
    <xf numFmtId="0" fontId="3" fillId="0" borderId="0"/>
    <xf numFmtId="0" fontId="98" fillId="0" borderId="0" applyFont="0" applyFill="0" applyBorder="0" applyAlignment="0" applyProtection="0"/>
    <xf numFmtId="0" fontId="98" fillId="0" borderId="0"/>
    <xf numFmtId="0" fontId="3" fillId="0" borderId="0"/>
    <xf numFmtId="39" fontId="129" fillId="0" borderId="0"/>
    <xf numFmtId="0" fontId="3" fillId="0" borderId="0"/>
    <xf numFmtId="39" fontId="129" fillId="0" borderId="0"/>
    <xf numFmtId="0" fontId="3" fillId="0" borderId="0"/>
    <xf numFmtId="0" fontId="3" fillId="0" borderId="0"/>
    <xf numFmtId="0" fontId="3" fillId="0" borderId="0"/>
    <xf numFmtId="0" fontId="3" fillId="0" borderId="0"/>
    <xf numFmtId="39" fontId="129" fillId="0" borderId="0"/>
    <xf numFmtId="39" fontId="129" fillId="0" borderId="0"/>
    <xf numFmtId="0" fontId="3" fillId="0" borderId="0"/>
    <xf numFmtId="0" fontId="3" fillId="0" borderId="0"/>
    <xf numFmtId="0" fontId="3" fillId="0" borderId="0"/>
    <xf numFmtId="0" fontId="3" fillId="0" borderId="0"/>
    <xf numFmtId="39" fontId="129" fillId="0" borderId="0"/>
    <xf numFmtId="0" fontId="3" fillId="0" borderId="0"/>
    <xf numFmtId="0" fontId="3" fillId="0" borderId="0"/>
    <xf numFmtId="0" fontId="3" fillId="0" borderId="0"/>
    <xf numFmtId="0" fontId="3" fillId="0" borderId="0"/>
    <xf numFmtId="0" fontId="98" fillId="0" borderId="0"/>
    <xf numFmtId="37" fontId="100" fillId="0" borderId="0"/>
    <xf numFmtId="0" fontId="98" fillId="0" borderId="0"/>
    <xf numFmtId="37" fontId="100" fillId="0" borderId="0"/>
    <xf numFmtId="0" fontId="98" fillId="0" borderId="0"/>
    <xf numFmtId="0" fontId="98" fillId="0" borderId="0"/>
    <xf numFmtId="0" fontId="98" fillId="0" borderId="0"/>
    <xf numFmtId="0" fontId="98" fillId="0" borderId="0"/>
    <xf numFmtId="37" fontId="100" fillId="0" borderId="0"/>
    <xf numFmtId="37" fontId="100" fillId="0" borderId="0"/>
    <xf numFmtId="0" fontId="98" fillId="0" borderId="0"/>
    <xf numFmtId="0" fontId="98" fillId="0" borderId="0"/>
    <xf numFmtId="0" fontId="98" fillId="0" borderId="0"/>
    <xf numFmtId="0" fontId="98" fillId="0" borderId="0"/>
    <xf numFmtId="37" fontId="100" fillId="0" borderId="0"/>
    <xf numFmtId="0" fontId="98" fillId="0" borderId="0"/>
    <xf numFmtId="0" fontId="98" fillId="0" borderId="0"/>
    <xf numFmtId="0" fontId="98" fillId="0" borderId="0"/>
    <xf numFmtId="37" fontId="3" fillId="0" borderId="0"/>
    <xf numFmtId="37" fontId="100" fillId="0" borderId="0"/>
    <xf numFmtId="0" fontId="125" fillId="0" borderId="0"/>
    <xf numFmtId="37" fontId="100" fillId="0" borderId="0"/>
    <xf numFmtId="0" fontId="125" fillId="0" borderId="0"/>
    <xf numFmtId="37" fontId="100" fillId="0" borderId="0"/>
    <xf numFmtId="37" fontId="100" fillId="0" borderId="0"/>
    <xf numFmtId="37" fontId="100" fillId="0" borderId="0"/>
    <xf numFmtId="37" fontId="100" fillId="0" borderId="0"/>
    <xf numFmtId="0" fontId="125" fillId="0" borderId="0"/>
    <xf numFmtId="0" fontId="125" fillId="0" borderId="0"/>
    <xf numFmtId="37" fontId="100" fillId="0" borderId="0"/>
    <xf numFmtId="37" fontId="100" fillId="0" borderId="0"/>
    <xf numFmtId="37" fontId="100" fillId="0" borderId="0"/>
    <xf numFmtId="37" fontId="100" fillId="0" borderId="0"/>
    <xf numFmtId="0" fontId="125" fillId="0" borderId="0"/>
    <xf numFmtId="37" fontId="100" fillId="0" borderId="0"/>
    <xf numFmtId="37" fontId="100" fillId="0" borderId="0"/>
    <xf numFmtId="37" fontId="100" fillId="0" borderId="0"/>
    <xf numFmtId="39" fontId="129" fillId="0" borderId="0"/>
    <xf numFmtId="0" fontId="125" fillId="0" borderId="0"/>
    <xf numFmtId="39" fontId="129"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125" fillId="0" borderId="0"/>
    <xf numFmtId="39" fontId="129" fillId="0" borderId="0"/>
    <xf numFmtId="0" fontId="125" fillId="0" borderId="0"/>
    <xf numFmtId="39" fontId="129" fillId="0" borderId="0"/>
    <xf numFmtId="0" fontId="125" fillId="0" borderId="0"/>
    <xf numFmtId="0" fontId="125" fillId="0" borderId="0"/>
    <xf numFmtId="0" fontId="125" fillId="0" borderId="0"/>
    <xf numFmtId="0" fontId="125" fillId="0" borderId="0"/>
    <xf numFmtId="39" fontId="129" fillId="0" borderId="0"/>
    <xf numFmtId="39" fontId="129" fillId="0" borderId="0"/>
    <xf numFmtId="0" fontId="125" fillId="0" borderId="0"/>
    <xf numFmtId="0" fontId="125" fillId="0" borderId="0"/>
    <xf numFmtId="0" fontId="125" fillId="0" borderId="0"/>
    <xf numFmtId="0" fontId="125" fillId="0" borderId="0"/>
    <xf numFmtId="0" fontId="4" fillId="0" borderId="0"/>
    <xf numFmtId="0" fontId="3" fillId="0" borderId="0"/>
    <xf numFmtId="0" fontId="4" fillId="0" borderId="0"/>
    <xf numFmtId="0" fontId="3" fillId="0" borderId="0"/>
    <xf numFmtId="0" fontId="4" fillId="0" borderId="0"/>
    <xf numFmtId="0" fontId="3" fillId="0" borderId="0"/>
    <xf numFmtId="0" fontId="3" fillId="0" borderId="0"/>
    <xf numFmtId="0" fontId="3" fillId="0" borderId="0"/>
    <xf numFmtId="0" fontId="3" fillId="0" borderId="0"/>
    <xf numFmtId="0" fontId="4" fillId="0" borderId="0"/>
    <xf numFmtId="0" fontId="4" fillId="0" borderId="0"/>
    <xf numFmtId="0" fontId="3" fillId="0" borderId="0"/>
    <xf numFmtId="0" fontId="3" fillId="0" borderId="0"/>
    <xf numFmtId="0" fontId="3" fillId="0" borderId="0"/>
    <xf numFmtId="0" fontId="3" fillId="0" borderId="0"/>
    <xf numFmtId="0" fontId="4" fillId="0" borderId="0"/>
    <xf numFmtId="0" fontId="3" fillId="0" borderId="0"/>
    <xf numFmtId="0" fontId="3" fillId="0" borderId="0"/>
    <xf numFmtId="0" fontId="3" fillId="0" borderId="0"/>
    <xf numFmtId="0" fontId="98" fillId="0" borderId="0"/>
    <xf numFmtId="37" fontId="3" fillId="0" borderId="0"/>
    <xf numFmtId="37" fontId="3" fillId="0" borderId="0"/>
    <xf numFmtId="0" fontId="98" fillId="0" borderId="0"/>
    <xf numFmtId="37" fontId="3" fillId="0" borderId="0"/>
    <xf numFmtId="0" fontId="98" fillId="0" borderId="0"/>
    <xf numFmtId="37" fontId="3" fillId="0" borderId="0"/>
    <xf numFmtId="37" fontId="3" fillId="0" borderId="0"/>
    <xf numFmtId="37" fontId="3" fillId="0" borderId="0"/>
    <xf numFmtId="37" fontId="3" fillId="0" borderId="0"/>
    <xf numFmtId="0" fontId="98" fillId="0" borderId="0"/>
    <xf numFmtId="0" fontId="98" fillId="0" borderId="0"/>
    <xf numFmtId="37" fontId="3" fillId="0" borderId="0"/>
    <xf numFmtId="37" fontId="3" fillId="0" borderId="0"/>
    <xf numFmtId="37" fontId="3" fillId="0" borderId="0"/>
    <xf numFmtId="37" fontId="3" fillId="0" borderId="0"/>
    <xf numFmtId="0" fontId="98" fillId="0" borderId="0"/>
    <xf numFmtId="37" fontId="3" fillId="0" borderId="0"/>
    <xf numFmtId="37" fontId="3" fillId="0" borderId="0"/>
    <xf numFmtId="37" fontId="3" fillId="0" borderId="0"/>
    <xf numFmtId="37" fontId="100" fillId="0" borderId="0"/>
    <xf numFmtId="39" fontId="129" fillId="0" borderId="0"/>
    <xf numFmtId="37" fontId="3" fillId="0" borderId="0"/>
    <xf numFmtId="39" fontId="129" fillId="0" borderId="0"/>
    <xf numFmtId="37" fontId="3" fillId="0" borderId="0"/>
    <xf numFmtId="39" fontId="129" fillId="0" borderId="0"/>
    <xf numFmtId="39" fontId="129" fillId="0" borderId="0"/>
    <xf numFmtId="39" fontId="129" fillId="0" borderId="0"/>
    <xf numFmtId="39" fontId="129" fillId="0" borderId="0"/>
    <xf numFmtId="37" fontId="3" fillId="0" borderId="0"/>
    <xf numFmtId="37" fontId="3" fillId="0" borderId="0"/>
    <xf numFmtId="39" fontId="129" fillId="0" borderId="0"/>
    <xf numFmtId="39" fontId="129" fillId="0" borderId="0"/>
    <xf numFmtId="39" fontId="129" fillId="0" borderId="0"/>
    <xf numFmtId="39" fontId="129" fillId="0" borderId="0"/>
    <xf numFmtId="37" fontId="3" fillId="0" borderId="0"/>
    <xf numFmtId="39" fontId="129" fillId="0" borderId="0"/>
    <xf numFmtId="39" fontId="129" fillId="0" borderId="0"/>
    <xf numFmtId="39" fontId="129"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4" fillId="0" borderId="0"/>
    <xf numFmtId="0" fontId="98" fillId="0" borderId="0"/>
    <xf numFmtId="0" fontId="4" fillId="0" borderId="0"/>
    <xf numFmtId="0" fontId="98" fillId="0" borderId="0"/>
    <xf numFmtId="0" fontId="4" fillId="0" borderId="0"/>
    <xf numFmtId="0" fontId="4" fillId="0" borderId="0"/>
    <xf numFmtId="0" fontId="4" fillId="0" borderId="0"/>
    <xf numFmtId="0" fontId="4" fillId="0" borderId="0"/>
    <xf numFmtId="0" fontId="98" fillId="0" borderId="0"/>
    <xf numFmtId="0" fontId="98" fillId="0" borderId="0"/>
    <xf numFmtId="0" fontId="4" fillId="0" borderId="0"/>
    <xf numFmtId="0" fontId="4" fillId="0" borderId="0"/>
    <xf numFmtId="0" fontId="4" fillId="0" borderId="0"/>
    <xf numFmtId="0" fontId="4" fillId="0" borderId="0"/>
    <xf numFmtId="0" fontId="98" fillId="0" borderId="0"/>
    <xf numFmtId="0" fontId="4" fillId="0" borderId="0"/>
    <xf numFmtId="0" fontId="4" fillId="0" borderId="0"/>
    <xf numFmtId="0" fontId="4" fillId="0" borderId="0"/>
    <xf numFmtId="37" fontId="3" fillId="0" borderId="0"/>
    <xf numFmtId="0" fontId="4" fillId="0" borderId="0"/>
    <xf numFmtId="37" fontId="3" fillId="0" borderId="0"/>
    <xf numFmtId="0" fontId="4" fillId="0" borderId="0"/>
    <xf numFmtId="37" fontId="3" fillId="0" borderId="0"/>
    <xf numFmtId="0" fontId="4" fillId="0" borderId="0"/>
    <xf numFmtId="0" fontId="4" fillId="0" borderId="0"/>
    <xf numFmtId="0" fontId="4" fillId="0" borderId="0"/>
    <xf numFmtId="0" fontId="4" fillId="0" borderId="0"/>
    <xf numFmtId="37" fontId="3" fillId="0" borderId="0"/>
    <xf numFmtId="37" fontId="3" fillId="0" borderId="0"/>
    <xf numFmtId="0" fontId="4" fillId="0" borderId="0"/>
    <xf numFmtId="0" fontId="4" fillId="0" borderId="0"/>
    <xf numFmtId="0" fontId="4" fillId="0" borderId="0"/>
    <xf numFmtId="0" fontId="4" fillId="0" borderId="0"/>
    <xf numFmtId="37" fontId="3" fillId="0" borderId="0"/>
    <xf numFmtId="0" fontId="4" fillId="0" borderId="0"/>
    <xf numFmtId="0" fontId="4" fillId="0" borderId="0"/>
    <xf numFmtId="0" fontId="4" fillId="0" borderId="0"/>
    <xf numFmtId="39" fontId="129" fillId="0" borderId="0"/>
    <xf numFmtId="37" fontId="100" fillId="0" borderId="0"/>
    <xf numFmtId="0" fontId="125" fillId="0" borderId="0"/>
    <xf numFmtId="0" fontId="125" fillId="0" borderId="0"/>
    <xf numFmtId="0" fontId="125" fillId="0" borderId="0"/>
    <xf numFmtId="0" fontId="125" fillId="0" borderId="0"/>
    <xf numFmtId="0" fontId="125" fillId="0" borderId="0"/>
    <xf numFmtId="0" fontId="125" fillId="0" borderId="0"/>
    <xf numFmtId="37" fontId="100" fillId="0" borderId="0"/>
    <xf numFmtId="0" fontId="3" fillId="0" borderId="0"/>
    <xf numFmtId="39" fontId="129" fillId="0" borderId="0"/>
    <xf numFmtId="0" fontId="3" fillId="0" borderId="0"/>
    <xf numFmtId="39" fontId="129" fillId="0" borderId="0"/>
    <xf numFmtId="0" fontId="3" fillId="0" borderId="0"/>
    <xf numFmtId="0" fontId="3" fillId="0" borderId="0"/>
    <xf numFmtId="0" fontId="3" fillId="0" borderId="0"/>
    <xf numFmtId="0" fontId="3" fillId="0" borderId="0"/>
    <xf numFmtId="39" fontId="129" fillId="0" borderId="0"/>
    <xf numFmtId="39" fontId="129" fillId="0" borderId="0"/>
    <xf numFmtId="0" fontId="3" fillId="0" borderId="0"/>
    <xf numFmtId="0" fontId="3" fillId="0" borderId="0"/>
    <xf numFmtId="0" fontId="3" fillId="0" borderId="0"/>
    <xf numFmtId="0" fontId="3" fillId="0" borderId="0"/>
    <xf numFmtId="39" fontId="129" fillId="0" borderId="0"/>
    <xf numFmtId="0" fontId="3" fillId="0" borderId="0"/>
    <xf numFmtId="0" fontId="3" fillId="0" borderId="0"/>
    <xf numFmtId="0" fontId="3" fillId="0" borderId="0"/>
    <xf numFmtId="0" fontId="98" fillId="0" borderId="0"/>
    <xf numFmtId="37" fontId="3" fillId="0" borderId="0"/>
    <xf numFmtId="0" fontId="125" fillId="0" borderId="0"/>
    <xf numFmtId="37" fontId="3" fillId="0" borderId="0"/>
    <xf numFmtId="0" fontId="125" fillId="0" borderId="0"/>
    <xf numFmtId="37" fontId="3" fillId="0" borderId="0"/>
    <xf numFmtId="37" fontId="3" fillId="0" borderId="0"/>
    <xf numFmtId="37" fontId="3" fillId="0" borderId="0"/>
    <xf numFmtId="37" fontId="3" fillId="0" borderId="0"/>
    <xf numFmtId="0" fontId="125" fillId="0" borderId="0"/>
    <xf numFmtId="0" fontId="125" fillId="0" borderId="0"/>
    <xf numFmtId="37" fontId="3" fillId="0" borderId="0"/>
    <xf numFmtId="37" fontId="3" fillId="0" borderId="0"/>
    <xf numFmtId="37" fontId="3" fillId="0" borderId="0"/>
    <xf numFmtId="37" fontId="3" fillId="0" borderId="0"/>
    <xf numFmtId="0" fontId="125" fillId="0" borderId="0"/>
    <xf numFmtId="37" fontId="3" fillId="0" borderId="0"/>
    <xf numFmtId="37" fontId="3" fillId="0" borderId="0"/>
    <xf numFmtId="37" fontId="3"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4" fillId="0" borderId="0"/>
    <xf numFmtId="37" fontId="100" fillId="0" borderId="0"/>
    <xf numFmtId="39" fontId="129" fillId="0" borderId="0"/>
    <xf numFmtId="0" fontId="3" fillId="0" borderId="0"/>
    <xf numFmtId="39" fontId="129" fillId="0" borderId="0"/>
    <xf numFmtId="0" fontId="3" fillId="0" borderId="0"/>
    <xf numFmtId="39" fontId="129" fillId="0" borderId="0"/>
    <xf numFmtId="39" fontId="129" fillId="0" borderId="0"/>
    <xf numFmtId="39" fontId="129" fillId="0" borderId="0"/>
    <xf numFmtId="39" fontId="129" fillId="0" borderId="0"/>
    <xf numFmtId="0" fontId="3" fillId="0" borderId="0"/>
    <xf numFmtId="0" fontId="3" fillId="0" borderId="0"/>
    <xf numFmtId="39" fontId="129" fillId="0" borderId="0"/>
    <xf numFmtId="39" fontId="129" fillId="0" borderId="0"/>
    <xf numFmtId="39" fontId="129" fillId="0" borderId="0"/>
    <xf numFmtId="39" fontId="129" fillId="0" borderId="0"/>
    <xf numFmtId="0" fontId="3" fillId="0" borderId="0"/>
    <xf numFmtId="39" fontId="129" fillId="0" borderId="0"/>
    <xf numFmtId="39" fontId="129" fillId="0" borderId="0"/>
    <xf numFmtId="39" fontId="129" fillId="0" borderId="0"/>
    <xf numFmtId="37" fontId="100" fillId="0" borderId="0"/>
    <xf numFmtId="0" fontId="125" fillId="0" borderId="0"/>
    <xf numFmtId="0" fontId="3"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3" fillId="0" borderId="0"/>
    <xf numFmtId="0" fontId="125" fillId="0" borderId="0"/>
    <xf numFmtId="0" fontId="3" fillId="0" borderId="0"/>
    <xf numFmtId="0" fontId="125" fillId="0" borderId="0"/>
    <xf numFmtId="0" fontId="125" fillId="0" borderId="0"/>
    <xf numFmtId="0" fontId="125" fillId="0" borderId="0"/>
    <xf numFmtId="0" fontId="125" fillId="0" borderId="0"/>
    <xf numFmtId="0" fontId="3" fillId="0" borderId="0"/>
    <xf numFmtId="0" fontId="3" fillId="0" borderId="0"/>
    <xf numFmtId="0" fontId="125" fillId="0" borderId="0"/>
    <xf numFmtId="0" fontId="125" fillId="0" borderId="0"/>
    <xf numFmtId="0" fontId="125" fillId="0" borderId="0"/>
    <xf numFmtId="0" fontId="125" fillId="0" borderId="0"/>
    <xf numFmtId="39" fontId="129" fillId="0" borderId="0"/>
    <xf numFmtId="39" fontId="129" fillId="0" borderId="0"/>
    <xf numFmtId="0" fontId="4" fillId="0" borderId="0"/>
    <xf numFmtId="0" fontId="125" fillId="0" borderId="0"/>
    <xf numFmtId="0" fontId="4" fillId="0" borderId="0"/>
    <xf numFmtId="0" fontId="125" fillId="0" borderId="0"/>
    <xf numFmtId="0" fontId="4" fillId="0" borderId="0"/>
    <xf numFmtId="0" fontId="4" fillId="0" borderId="0"/>
    <xf numFmtId="0" fontId="4" fillId="0" borderId="0"/>
    <xf numFmtId="0" fontId="4" fillId="0" borderId="0"/>
    <xf numFmtId="0" fontId="125" fillId="0" borderId="0"/>
    <xf numFmtId="0" fontId="125" fillId="0" borderId="0"/>
    <xf numFmtId="0" fontId="4" fillId="0" borderId="0"/>
    <xf numFmtId="0" fontId="4" fillId="0" borderId="0"/>
    <xf numFmtId="0" fontId="4" fillId="0" borderId="0"/>
    <xf numFmtId="0" fontId="4" fillId="0" borderId="0"/>
    <xf numFmtId="0" fontId="125" fillId="0" borderId="0"/>
    <xf numFmtId="0" fontId="4" fillId="0" borderId="0"/>
    <xf numFmtId="0" fontId="4" fillId="0" borderId="0"/>
    <xf numFmtId="0" fontId="4" fillId="0" borderId="0"/>
    <xf numFmtId="0" fontId="98" fillId="0" borderId="0"/>
    <xf numFmtId="37" fontId="3" fillId="0" borderId="0"/>
    <xf numFmtId="0" fontId="98" fillId="0" borderId="0"/>
    <xf numFmtId="37" fontId="3" fillId="0" borderId="0"/>
    <xf numFmtId="0" fontId="98" fillId="0" borderId="0"/>
    <xf numFmtId="37" fontId="3" fillId="0" borderId="0"/>
    <xf numFmtId="37" fontId="3" fillId="0" borderId="0"/>
    <xf numFmtId="37" fontId="3" fillId="0" borderId="0"/>
    <xf numFmtId="37" fontId="3" fillId="0" borderId="0"/>
    <xf numFmtId="0" fontId="98" fillId="0" borderId="0"/>
    <xf numFmtId="0" fontId="98" fillId="0" borderId="0"/>
    <xf numFmtId="37" fontId="3" fillId="0" borderId="0"/>
    <xf numFmtId="37" fontId="3" fillId="0" borderId="0"/>
    <xf numFmtId="37" fontId="3" fillId="0" borderId="0"/>
    <xf numFmtId="37" fontId="3" fillId="0" borderId="0"/>
    <xf numFmtId="0" fontId="98" fillId="0" borderId="0"/>
    <xf numFmtId="37" fontId="3" fillId="0" borderId="0"/>
    <xf numFmtId="37" fontId="3" fillId="0" borderId="0"/>
    <xf numFmtId="37" fontId="3" fillId="0" borderId="0"/>
    <xf numFmtId="0" fontId="98" fillId="0" borderId="0"/>
    <xf numFmtId="37" fontId="3" fillId="0" borderId="0"/>
    <xf numFmtId="39" fontId="129" fillId="0" borderId="0"/>
    <xf numFmtId="37" fontId="3" fillId="0" borderId="0"/>
    <xf numFmtId="39" fontId="129" fillId="0" borderId="0"/>
    <xf numFmtId="37" fontId="3" fillId="0" borderId="0"/>
    <xf numFmtId="37" fontId="3" fillId="0" borderId="0"/>
    <xf numFmtId="37" fontId="3" fillId="0" borderId="0"/>
    <xf numFmtId="37" fontId="3" fillId="0" borderId="0"/>
    <xf numFmtId="39" fontId="129" fillId="0" borderId="0"/>
    <xf numFmtId="39" fontId="129" fillId="0" borderId="0"/>
    <xf numFmtId="37" fontId="3" fillId="0" borderId="0"/>
    <xf numFmtId="37" fontId="3" fillId="0" borderId="0"/>
    <xf numFmtId="37" fontId="3" fillId="0" borderId="0"/>
    <xf numFmtId="37" fontId="3" fillId="0" borderId="0"/>
    <xf numFmtId="39" fontId="129" fillId="0" borderId="0"/>
    <xf numFmtId="37" fontId="3" fillId="0" borderId="0"/>
    <xf numFmtId="37" fontId="3" fillId="0" borderId="0"/>
    <xf numFmtId="37" fontId="3" fillId="0" borderId="0"/>
    <xf numFmtId="37" fontId="100" fillId="0" borderId="0"/>
    <xf numFmtId="39" fontId="129" fillId="0" borderId="0"/>
    <xf numFmtId="37" fontId="100" fillId="0" borderId="0"/>
    <xf numFmtId="39" fontId="129" fillId="0" borderId="0"/>
    <xf numFmtId="37" fontId="100" fillId="0" borderId="0"/>
    <xf numFmtId="39" fontId="129" fillId="0" borderId="0"/>
    <xf numFmtId="39" fontId="129" fillId="0" borderId="0"/>
    <xf numFmtId="39" fontId="129" fillId="0" borderId="0"/>
    <xf numFmtId="39" fontId="129" fillId="0" borderId="0"/>
    <xf numFmtId="37" fontId="100" fillId="0" borderId="0"/>
    <xf numFmtId="37" fontId="100" fillId="0" borderId="0"/>
    <xf numFmtId="39" fontId="129" fillId="0" borderId="0"/>
    <xf numFmtId="39" fontId="129" fillId="0" borderId="0"/>
    <xf numFmtId="39" fontId="129" fillId="0" borderId="0"/>
    <xf numFmtId="39" fontId="129" fillId="0" borderId="0"/>
    <xf numFmtId="37" fontId="100" fillId="0" borderId="0"/>
    <xf numFmtId="39" fontId="129" fillId="0" borderId="0"/>
    <xf numFmtId="39" fontId="129" fillId="0" borderId="0"/>
    <xf numFmtId="39" fontId="129"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4" fillId="0" borderId="0"/>
    <xf numFmtId="37" fontId="3" fillId="0" borderId="0"/>
    <xf numFmtId="0" fontId="4" fillId="0" borderId="0"/>
    <xf numFmtId="37" fontId="3" fillId="0" borderId="0"/>
    <xf numFmtId="0" fontId="4" fillId="0" borderId="0"/>
    <xf numFmtId="0" fontId="4" fillId="0" borderId="0"/>
    <xf numFmtId="0" fontId="4" fillId="0" borderId="0"/>
    <xf numFmtId="0" fontId="4" fillId="0" borderId="0"/>
    <xf numFmtId="37" fontId="3" fillId="0" borderId="0"/>
    <xf numFmtId="37" fontId="3" fillId="0" borderId="0"/>
    <xf numFmtId="0" fontId="4" fillId="0" borderId="0"/>
    <xf numFmtId="0" fontId="4" fillId="0" borderId="0"/>
    <xf numFmtId="0" fontId="4" fillId="0" borderId="0"/>
    <xf numFmtId="0" fontId="4" fillId="0" borderId="0"/>
    <xf numFmtId="37" fontId="3" fillId="0" borderId="0"/>
    <xf numFmtId="0" fontId="4" fillId="0" borderId="0"/>
    <xf numFmtId="0" fontId="4" fillId="0" borderId="0"/>
    <xf numFmtId="0" fontId="4" fillId="0" borderId="0"/>
    <xf numFmtId="0" fontId="3"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3" fillId="0" borderId="0"/>
    <xf numFmtId="0" fontId="87" fillId="0" borderId="0" applyNumberFormat="0" applyFont="0" applyFill="0" applyBorder="0" applyAlignment="0" applyProtection="0"/>
    <xf numFmtId="0" fontId="87"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3" fillId="0" borderId="0">
      <alignment horizontal="center"/>
    </xf>
    <xf numFmtId="0" fontId="3" fillId="0" borderId="0">
      <alignment horizontal="center"/>
    </xf>
    <xf numFmtId="0" fontId="3" fillId="0" borderId="0">
      <alignment horizontal="center"/>
    </xf>
    <xf numFmtId="0" fontId="3" fillId="0" borderId="0">
      <alignment horizontal="center"/>
    </xf>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 fillId="0" borderId="0" applyNumberFormat="0" applyFont="0" applyFill="0" applyBorder="0" applyAlignment="0" applyProtection="0"/>
    <xf numFmtId="0" fontId="2"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cellStyleXfs>
  <cellXfs count="770">
    <xf numFmtId="0" fontId="0" fillId="0" borderId="0" xfId="0"/>
    <xf numFmtId="0" fontId="7" fillId="0" borderId="0" xfId="9" applyFont="1" applyAlignment="1">
      <alignment horizontal="center" vertical="center" wrapText="1"/>
    </xf>
    <xf numFmtId="0" fontId="6" fillId="0" borderId="0" xfId="9" applyFont="1" applyAlignment="1">
      <alignment horizontal="center" vertical="center" wrapText="1"/>
    </xf>
    <xf numFmtId="49" fontId="6" fillId="0" borderId="0" xfId="9" applyNumberFormat="1" applyFont="1" applyAlignment="1">
      <alignment horizontal="center" vertical="center" wrapText="1"/>
    </xf>
    <xf numFmtId="0" fontId="6" fillId="0" borderId="0" xfId="9" applyFont="1" applyAlignment="1">
      <alignment horizontal="left" vertical="center" wrapText="1"/>
    </xf>
    <xf numFmtId="49" fontId="6" fillId="0" borderId="0" xfId="9" applyNumberFormat="1" applyFont="1" applyAlignment="1">
      <alignment horizontal="left" vertical="center" wrapText="1"/>
    </xf>
    <xf numFmtId="49" fontId="7" fillId="0" borderId="0" xfId="9" applyNumberFormat="1" applyFont="1" applyAlignment="1">
      <alignment horizontal="center" vertical="center" wrapText="1"/>
    </xf>
    <xf numFmtId="0" fontId="0" fillId="0" borderId="0" xfId="0" quotePrefix="1"/>
    <xf numFmtId="0" fontId="10" fillId="0" borderId="4" xfId="9" applyFont="1" applyBorder="1" applyAlignment="1">
      <alignment horizontal="center" vertical="center" wrapText="1"/>
    </xf>
    <xf numFmtId="0" fontId="10" fillId="0" borderId="4" xfId="9" quotePrefix="1" applyFont="1" applyBorder="1" applyAlignment="1">
      <alignment horizontal="center" vertical="center" wrapText="1"/>
    </xf>
    <xf numFmtId="0" fontId="11" fillId="0" borderId="4" xfId="0" applyFont="1" applyBorder="1" applyAlignment="1">
      <alignment horizontal="center" vertical="center"/>
    </xf>
    <xf numFmtId="0" fontId="7" fillId="0" borderId="4" xfId="9" applyFont="1" applyBorder="1" applyAlignment="1">
      <alignment horizontal="center" vertical="center" wrapText="1"/>
    </xf>
    <xf numFmtId="0" fontId="4" fillId="2" borderId="8" xfId="9" applyFont="1" applyFill="1" applyBorder="1" applyAlignment="1">
      <alignment horizontal="center" vertical="center" wrapText="1"/>
    </xf>
    <xf numFmtId="0" fontId="12" fillId="0" borderId="9" xfId="9" applyFont="1" applyBorder="1" applyAlignment="1">
      <alignment horizontal="center" vertical="center" wrapText="1"/>
    </xf>
    <xf numFmtId="0" fontId="3" fillId="0" borderId="10" xfId="9" applyBorder="1" applyAlignment="1">
      <alignment horizontal="center" vertical="center" wrapText="1"/>
    </xf>
    <xf numFmtId="0" fontId="12" fillId="0" borderId="12" xfId="9" applyFont="1" applyBorder="1" applyAlignment="1">
      <alignment horizontal="center" vertical="center" wrapText="1"/>
    </xf>
    <xf numFmtId="0" fontId="0" fillId="3" borderId="4" xfId="0" applyFill="1" applyBorder="1"/>
    <xf numFmtId="0" fontId="9" fillId="3" borderId="4" xfId="9" applyFont="1" applyFill="1" applyBorder="1" applyAlignment="1">
      <alignment horizontal="center" vertical="center" wrapText="1"/>
    </xf>
    <xf numFmtId="0" fontId="0" fillId="4" borderId="4" xfId="0" applyFill="1" applyBorder="1"/>
    <xf numFmtId="0" fontId="0" fillId="5" borderId="4" xfId="0" applyFill="1" applyBorder="1"/>
    <xf numFmtId="0" fontId="0" fillId="6" borderId="4" xfId="0" applyFill="1" applyBorder="1"/>
    <xf numFmtId="0" fontId="9" fillId="8" borderId="4" xfId="9" applyFont="1" applyFill="1" applyBorder="1" applyAlignment="1">
      <alignment horizontal="center" vertical="center" wrapText="1"/>
    </xf>
    <xf numFmtId="0" fontId="9" fillId="6" borderId="4" xfId="9" applyFont="1" applyFill="1" applyBorder="1" applyAlignment="1">
      <alignment horizontal="center" vertical="center" wrapText="1"/>
    </xf>
    <xf numFmtId="0" fontId="3" fillId="0" borderId="0" xfId="9" applyAlignment="1">
      <alignment vertical="center"/>
    </xf>
    <xf numFmtId="0" fontId="4" fillId="0" borderId="4" xfId="9" applyFont="1" applyBorder="1" applyAlignment="1">
      <alignment vertical="center" wrapText="1"/>
    </xf>
    <xf numFmtId="0" fontId="4" fillId="0" borderId="4" xfId="9" applyFont="1" applyBorder="1" applyAlignment="1">
      <alignment horizontal="right" vertical="center" wrapText="1" indent="1"/>
    </xf>
    <xf numFmtId="0" fontId="4" fillId="0" borderId="4" xfId="9" applyFont="1" applyBorder="1" applyAlignment="1">
      <alignment horizontal="left" vertical="center" wrapText="1"/>
    </xf>
    <xf numFmtId="49" fontId="4" fillId="0" borderId="4" xfId="9" applyNumberFormat="1" applyFont="1" applyBorder="1" applyAlignment="1">
      <alignment horizontal="center" vertical="center" wrapText="1"/>
    </xf>
    <xf numFmtId="0" fontId="34" fillId="0" borderId="0" xfId="0" quotePrefix="1" applyFont="1"/>
    <xf numFmtId="0" fontId="34" fillId="0" borderId="0" xfId="0" applyFont="1"/>
    <xf numFmtId="0" fontId="0" fillId="0" borderId="25" xfId="0" applyBorder="1"/>
    <xf numFmtId="0" fontId="0" fillId="0" borderId="0" xfId="0" applyAlignment="1">
      <alignment horizontal="center"/>
    </xf>
    <xf numFmtId="0" fontId="49" fillId="30" borderId="4" xfId="0" applyFont="1" applyFill="1" applyBorder="1" applyAlignment="1">
      <alignment horizontal="center" vertical="center" wrapText="1" readingOrder="1"/>
    </xf>
    <xf numFmtId="0" fontId="43" fillId="15" borderId="4" xfId="0" applyFont="1" applyFill="1" applyBorder="1" applyAlignment="1">
      <alignment vertical="center" wrapText="1"/>
    </xf>
    <xf numFmtId="0" fontId="43" fillId="15" borderId="21" xfId="0" applyFont="1" applyFill="1" applyBorder="1" applyAlignment="1">
      <alignment vertical="center" wrapText="1"/>
    </xf>
    <xf numFmtId="172" fontId="43" fillId="16" borderId="4" xfId="0" applyNumberFormat="1" applyFont="1" applyFill="1" applyBorder="1" applyAlignment="1">
      <alignment vertical="center" wrapText="1"/>
    </xf>
    <xf numFmtId="172" fontId="43" fillId="0" borderId="4" xfId="0" applyNumberFormat="1" applyFont="1" applyBorder="1" applyAlignment="1">
      <alignment vertical="center" wrapText="1"/>
    </xf>
    <xf numFmtId="172" fontId="43" fillId="16" borderId="21" xfId="0" applyNumberFormat="1" applyFont="1" applyFill="1" applyBorder="1" applyAlignment="1">
      <alignment vertical="center" wrapText="1"/>
    </xf>
    <xf numFmtId="0" fontId="40" fillId="16" borderId="4" xfId="0" applyFont="1" applyFill="1" applyBorder="1" applyAlignment="1">
      <alignment vertical="center" wrapText="1"/>
    </xf>
    <xf numFmtId="0" fontId="40" fillId="0" borderId="4" xfId="0" applyFont="1" applyBorder="1" applyAlignment="1">
      <alignment vertical="center" wrapText="1"/>
    </xf>
    <xf numFmtId="0" fontId="40" fillId="16" borderId="4" xfId="0" applyFont="1" applyFill="1" applyBorder="1" applyAlignment="1">
      <alignment horizontal="center" vertical="center" wrapText="1"/>
    </xf>
    <xf numFmtId="172" fontId="40" fillId="16" borderId="4" xfId="0" applyNumberFormat="1" applyFont="1" applyFill="1" applyBorder="1" applyAlignment="1">
      <alignment vertical="center" wrapText="1"/>
    </xf>
    <xf numFmtId="0" fontId="40" fillId="0" borderId="4" xfId="0" applyFont="1" applyBorder="1" applyAlignment="1">
      <alignment horizontal="center" vertical="center" wrapText="1"/>
    </xf>
    <xf numFmtId="172" fontId="40" fillId="0" borderId="4" xfId="0" applyNumberFormat="1" applyFont="1" applyBorder="1" applyAlignment="1">
      <alignment vertical="center" wrapText="1"/>
    </xf>
    <xf numFmtId="0" fontId="40" fillId="32" borderId="4" xfId="0" applyFont="1" applyFill="1" applyBorder="1" applyAlignment="1">
      <alignment vertical="center" wrapText="1"/>
    </xf>
    <xf numFmtId="0" fontId="0" fillId="0" borderId="4" xfId="0" applyBorder="1" applyAlignment="1">
      <alignment vertical="center" wrapText="1"/>
    </xf>
    <xf numFmtId="0" fontId="27" fillId="32" borderId="4" xfId="0" applyFont="1" applyFill="1" applyBorder="1" applyAlignment="1">
      <alignment vertical="center" wrapText="1"/>
    </xf>
    <xf numFmtId="0" fontId="27" fillId="0" borderId="4" xfId="0" applyFont="1" applyBorder="1" applyAlignment="1">
      <alignment vertical="center" wrapText="1"/>
    </xf>
    <xf numFmtId="0" fontId="27" fillId="32" borderId="4" xfId="0" applyFont="1" applyFill="1" applyBorder="1" applyAlignment="1">
      <alignment horizontal="center" vertical="center" wrapText="1"/>
    </xf>
    <xf numFmtId="0" fontId="40" fillId="32" borderId="4" xfId="0" applyFont="1" applyFill="1" applyBorder="1" applyAlignment="1">
      <alignment horizontal="center" vertical="center" wrapText="1"/>
    </xf>
    <xf numFmtId="0" fontId="49" fillId="18" borderId="4" xfId="0" applyFont="1" applyFill="1" applyBorder="1" applyAlignment="1">
      <alignment horizontal="center" vertical="center" wrapText="1"/>
    </xf>
    <xf numFmtId="0" fontId="49" fillId="31" borderId="4" xfId="0" applyFont="1" applyFill="1" applyBorder="1" applyAlignment="1">
      <alignment horizontal="center" vertical="center" wrapText="1"/>
    </xf>
    <xf numFmtId="0" fontId="0" fillId="0" borderId="0" xfId="0" applyAlignment="1">
      <alignment horizontal="center" vertical="center"/>
    </xf>
    <xf numFmtId="0" fontId="49" fillId="20" borderId="4" xfId="0" applyFont="1" applyFill="1" applyBorder="1" applyAlignment="1">
      <alignment horizontal="center" vertical="center" wrapText="1"/>
    </xf>
    <xf numFmtId="0" fontId="49" fillId="21" borderId="4" xfId="0" applyFont="1" applyFill="1" applyBorder="1" applyAlignment="1">
      <alignment horizontal="center" vertical="center" wrapText="1"/>
    </xf>
    <xf numFmtId="0" fontId="49" fillId="23" borderId="4" xfId="0" applyFont="1" applyFill="1" applyBorder="1" applyAlignment="1">
      <alignment horizontal="center" vertical="center" wrapText="1"/>
    </xf>
    <xf numFmtId="0" fontId="53" fillId="39" borderId="29" xfId="9" applyFont="1" applyFill="1" applyBorder="1" applyAlignment="1">
      <alignment horizontal="center" vertical="center"/>
    </xf>
    <xf numFmtId="0" fontId="53" fillId="39" borderId="30" xfId="9" applyFont="1" applyFill="1" applyBorder="1" applyAlignment="1">
      <alignment horizontal="center" vertical="center"/>
    </xf>
    <xf numFmtId="0" fontId="53" fillId="34" borderId="7" xfId="9" applyFont="1" applyFill="1" applyBorder="1" applyAlignment="1">
      <alignment horizontal="center" vertical="center"/>
    </xf>
    <xf numFmtId="0" fontId="53" fillId="41" borderId="1" xfId="9" applyFont="1" applyFill="1" applyBorder="1" applyAlignment="1">
      <alignment horizontal="center" vertical="center"/>
    </xf>
    <xf numFmtId="0" fontId="53" fillId="34" borderId="1" xfId="9" applyFont="1" applyFill="1" applyBorder="1" applyAlignment="1">
      <alignment horizontal="center" vertical="center"/>
    </xf>
    <xf numFmtId="0" fontId="53" fillId="41" borderId="2" xfId="9" applyFont="1" applyFill="1" applyBorder="1" applyAlignment="1">
      <alignment horizontal="center" vertical="center"/>
    </xf>
    <xf numFmtId="0" fontId="24" fillId="0" borderId="0" xfId="9" applyFont="1" applyAlignment="1">
      <alignment horizontal="left" vertical="center"/>
    </xf>
    <xf numFmtId="0" fontId="60" fillId="0" borderId="0" xfId="9" applyFont="1" applyAlignment="1">
      <alignment vertical="center"/>
    </xf>
    <xf numFmtId="0" fontId="24" fillId="9" borderId="4" xfId="9" applyFont="1" applyFill="1" applyBorder="1" applyAlignment="1">
      <alignment horizontal="left" vertical="center"/>
    </xf>
    <xf numFmtId="0" fontId="0" fillId="16" borderId="4" xfId="0" applyFill="1" applyBorder="1" applyAlignment="1">
      <alignment vertical="center" wrapText="1"/>
    </xf>
    <xf numFmtId="0" fontId="0" fillId="0" borderId="0" xfId="0" applyAlignment="1">
      <alignment wrapText="1"/>
    </xf>
    <xf numFmtId="0" fontId="0" fillId="0" borderId="4" xfId="0" applyBorder="1" applyAlignment="1">
      <alignment horizontal="center" vertical="center" wrapText="1"/>
    </xf>
    <xf numFmtId="172" fontId="0" fillId="0" borderId="4" xfId="0" applyNumberFormat="1" applyBorder="1" applyAlignment="1">
      <alignment vertical="center" wrapText="1"/>
    </xf>
    <xf numFmtId="0" fontId="0" fillId="16" borderId="4" xfId="0" applyFill="1" applyBorder="1" applyAlignment="1">
      <alignment horizontal="center" vertical="center" wrapText="1"/>
    </xf>
    <xf numFmtId="172" fontId="0" fillId="16" borderId="4" xfId="0" applyNumberFormat="1" applyFill="1" applyBorder="1" applyAlignment="1">
      <alignment vertical="center" wrapText="1"/>
    </xf>
    <xf numFmtId="173" fontId="0" fillId="0" borderId="0" xfId="0" applyNumberFormat="1" applyAlignment="1">
      <alignment horizontal="center"/>
    </xf>
    <xf numFmtId="173" fontId="0" fillId="0" borderId="0" xfId="0" applyNumberFormat="1" applyAlignment="1">
      <alignment horizontal="center" vertical="center"/>
    </xf>
    <xf numFmtId="0" fontId="17" fillId="3" borderId="4" xfId="0" applyFont="1" applyFill="1" applyBorder="1"/>
    <xf numFmtId="0" fontId="17" fillId="6" borderId="4" xfId="0" applyFont="1" applyFill="1" applyBorder="1"/>
    <xf numFmtId="0" fontId="17" fillId="4" borderId="4" xfId="0" applyFont="1" applyFill="1" applyBorder="1"/>
    <xf numFmtId="0" fontId="65" fillId="28" borderId="0" xfId="0" applyFont="1" applyFill="1" applyAlignment="1">
      <alignment horizontal="center" vertical="center" wrapText="1"/>
    </xf>
    <xf numFmtId="0" fontId="65" fillId="26" borderId="0" xfId="0" applyFont="1" applyFill="1" applyAlignment="1">
      <alignment horizontal="center" vertical="center" wrapText="1"/>
    </xf>
    <xf numFmtId="0" fontId="24" fillId="0" borderId="0" xfId="9" applyFont="1" applyAlignment="1">
      <alignment vertical="center"/>
    </xf>
    <xf numFmtId="0" fontId="43" fillId="28" borderId="21" xfId="0" applyFont="1" applyFill="1" applyBorder="1" applyAlignment="1">
      <alignment horizontal="center" vertical="center" wrapText="1"/>
    </xf>
    <xf numFmtId="0" fontId="43" fillId="28" borderId="4" xfId="0" applyFont="1" applyFill="1" applyBorder="1" applyAlignment="1">
      <alignment horizontal="center" vertical="center" wrapText="1"/>
    </xf>
    <xf numFmtId="0" fontId="40" fillId="17" borderId="4" xfId="0" applyFont="1" applyFill="1" applyBorder="1" applyAlignment="1">
      <alignment horizontal="center" vertical="center" wrapText="1"/>
    </xf>
    <xf numFmtId="0" fontId="0" fillId="17" borderId="4" xfId="0" applyFill="1" applyBorder="1" applyAlignment="1">
      <alignment horizontal="center" vertical="center" wrapText="1"/>
    </xf>
    <xf numFmtId="0" fontId="29" fillId="43" borderId="4" xfId="9" applyFont="1" applyFill="1" applyBorder="1" applyAlignment="1">
      <alignment horizontal="left" vertical="center" wrapText="1"/>
    </xf>
    <xf numFmtId="0" fontId="29" fillId="43" borderId="4" xfId="9" applyFont="1" applyFill="1" applyBorder="1" applyAlignment="1">
      <alignment horizontal="center" vertical="center" wrapText="1"/>
    </xf>
    <xf numFmtId="170" fontId="29" fillId="43" borderId="4" xfId="9" applyNumberFormat="1" applyFont="1" applyFill="1" applyBorder="1" applyAlignment="1">
      <alignment horizontal="center" vertical="center" wrapText="1"/>
    </xf>
    <xf numFmtId="0" fontId="31" fillId="43" borderId="4" xfId="0" applyFont="1" applyFill="1" applyBorder="1" applyAlignment="1">
      <alignment horizontal="left" vertical="center" wrapText="1"/>
    </xf>
    <xf numFmtId="169" fontId="29" fillId="43" borderId="4" xfId="9" applyNumberFormat="1" applyFont="1" applyFill="1" applyBorder="1" applyAlignment="1">
      <alignment horizontal="center" vertical="center" wrapText="1"/>
    </xf>
    <xf numFmtId="3" fontId="25" fillId="18" borderId="23" xfId="9" applyNumberFormat="1" applyFont="1" applyFill="1" applyBorder="1" applyAlignment="1">
      <alignment horizontal="right" vertical="center"/>
    </xf>
    <xf numFmtId="0" fontId="58" fillId="0" borderId="0" xfId="9" applyFont="1" applyAlignment="1">
      <alignment vertical="center"/>
    </xf>
    <xf numFmtId="0" fontId="58" fillId="0" borderId="0" xfId="9" applyFont="1" applyAlignment="1">
      <alignment horizontal="left" vertical="center"/>
    </xf>
    <xf numFmtId="0" fontId="59" fillId="0" borderId="0" xfId="9" applyFont="1" applyAlignment="1">
      <alignment horizontal="center" vertical="center"/>
    </xf>
    <xf numFmtId="0" fontId="59" fillId="0" borderId="0" xfId="9" applyFont="1" applyAlignment="1">
      <alignment vertical="center"/>
    </xf>
    <xf numFmtId="0" fontId="60" fillId="0" borderId="31" xfId="9" applyFont="1" applyBorder="1" applyAlignment="1">
      <alignment vertical="center"/>
    </xf>
    <xf numFmtId="0" fontId="21" fillId="0" borderId="0" xfId="9" applyFont="1" applyAlignment="1">
      <alignment vertical="center"/>
    </xf>
    <xf numFmtId="0" fontId="54" fillId="0" borderId="0" xfId="9" applyFont="1" applyAlignment="1">
      <alignment vertical="center"/>
    </xf>
    <xf numFmtId="0" fontId="22" fillId="0" borderId="0" xfId="9" applyFont="1" applyAlignment="1">
      <alignment vertical="center"/>
    </xf>
    <xf numFmtId="0" fontId="57" fillId="0" borderId="0" xfId="9" applyFont="1" applyAlignment="1">
      <alignment vertical="center"/>
    </xf>
    <xf numFmtId="0" fontId="26" fillId="41" borderId="3" xfId="9" applyFont="1" applyFill="1" applyBorder="1" applyAlignment="1">
      <alignment vertical="center" wrapText="1"/>
    </xf>
    <xf numFmtId="0" fontId="26" fillId="34" borderId="3" xfId="9" applyFont="1" applyFill="1" applyBorder="1" applyAlignment="1">
      <alignment vertical="center" wrapText="1"/>
    </xf>
    <xf numFmtId="0" fontId="26" fillId="41" borderId="6" xfId="9" applyFont="1" applyFill="1" applyBorder="1" applyAlignment="1">
      <alignment vertical="center" wrapText="1"/>
    </xf>
    <xf numFmtId="0" fontId="26" fillId="34" borderId="26" xfId="9" applyFont="1" applyFill="1" applyBorder="1" applyAlignment="1">
      <alignment vertical="center" wrapText="1"/>
    </xf>
    <xf numFmtId="0" fontId="26" fillId="41" borderId="41" xfId="9" applyFont="1" applyFill="1" applyBorder="1" applyAlignment="1">
      <alignment vertical="center" wrapText="1"/>
    </xf>
    <xf numFmtId="0" fontId="3" fillId="0" borderId="0" xfId="9" applyAlignment="1">
      <alignment vertical="center" wrapText="1"/>
    </xf>
    <xf numFmtId="0" fontId="26" fillId="34" borderId="40" xfId="9" applyFont="1" applyFill="1" applyBorder="1" applyAlignment="1">
      <alignment vertical="center" wrapText="1"/>
    </xf>
    <xf numFmtId="0" fontId="26" fillId="34" borderId="35" xfId="9" applyFont="1" applyFill="1" applyBorder="1" applyAlignment="1">
      <alignment vertical="center" wrapText="1"/>
    </xf>
    <xf numFmtId="0" fontId="26" fillId="41" borderId="5" xfId="9" applyFont="1" applyFill="1" applyBorder="1" applyAlignment="1">
      <alignment vertical="center" wrapText="1"/>
    </xf>
    <xf numFmtId="0" fontId="26" fillId="34" borderId="5" xfId="9" applyFont="1" applyFill="1" applyBorder="1" applyAlignment="1">
      <alignment vertical="center" wrapText="1"/>
    </xf>
    <xf numFmtId="0" fontId="26" fillId="41" borderId="11" xfId="9" applyFont="1" applyFill="1" applyBorder="1" applyAlignment="1">
      <alignment vertical="center" wrapText="1"/>
    </xf>
    <xf numFmtId="0" fontId="26" fillId="34" borderId="27" xfId="9" applyFont="1" applyFill="1" applyBorder="1" applyAlignment="1">
      <alignment vertical="center" wrapText="1"/>
    </xf>
    <xf numFmtId="0" fontId="26" fillId="41" borderId="42" xfId="9" applyFont="1" applyFill="1" applyBorder="1" applyAlignment="1">
      <alignment vertical="center" wrapText="1"/>
    </xf>
    <xf numFmtId="174" fontId="54" fillId="0" borderId="0" xfId="9" applyNumberFormat="1" applyFont="1" applyAlignment="1">
      <alignment horizontal="right" vertical="center"/>
    </xf>
    <xf numFmtId="0" fontId="54" fillId="0" borderId="0" xfId="9" applyFont="1" applyAlignment="1">
      <alignment horizontal="right" vertical="center"/>
    </xf>
    <xf numFmtId="171" fontId="29" fillId="43" borderId="4" xfId="9" applyNumberFormat="1" applyFont="1" applyFill="1" applyBorder="1" applyAlignment="1">
      <alignment horizontal="center" vertical="center" wrapText="1"/>
    </xf>
    <xf numFmtId="0" fontId="68" fillId="43" borderId="4" xfId="9" quotePrefix="1" applyFont="1" applyFill="1" applyBorder="1" applyAlignment="1">
      <alignment horizontal="center" vertical="center" wrapText="1"/>
    </xf>
    <xf numFmtId="0" fontId="51" fillId="43" borderId="4" xfId="9" applyFont="1" applyFill="1" applyBorder="1" applyAlignment="1">
      <alignment horizontal="center" vertical="center" wrapText="1"/>
    </xf>
    <xf numFmtId="0" fontId="31" fillId="43" borderId="4" xfId="0" applyFont="1" applyFill="1" applyBorder="1" applyAlignment="1">
      <alignment vertical="center" wrapText="1"/>
    </xf>
    <xf numFmtId="0" fontId="30" fillId="43" borderId="4" xfId="1" applyFont="1" applyFill="1" applyBorder="1" applyAlignment="1" applyProtection="1">
      <alignment horizontal="center" vertical="center" wrapText="1"/>
    </xf>
    <xf numFmtId="170" fontId="29" fillId="43" borderId="4" xfId="9" quotePrefix="1" applyNumberFormat="1" applyFont="1" applyFill="1" applyBorder="1" applyAlignment="1">
      <alignment horizontal="center" vertical="center" wrapText="1"/>
    </xf>
    <xf numFmtId="0" fontId="4" fillId="0" borderId="4" xfId="9" applyFont="1" applyBorder="1" applyAlignment="1">
      <alignment horizontal="center" vertical="center" wrapText="1"/>
    </xf>
    <xf numFmtId="0" fontId="4" fillId="0" borderId="18" xfId="9" applyFont="1" applyBorder="1" applyAlignment="1">
      <alignment horizontal="center" vertical="center" wrapText="1"/>
    </xf>
    <xf numFmtId="0" fontId="4" fillId="0" borderId="43" xfId="9" quotePrefix="1" applyFont="1" applyBorder="1" applyAlignment="1">
      <alignment horizontal="center" vertical="center" wrapText="1"/>
    </xf>
    <xf numFmtId="0" fontId="3" fillId="2" borderId="44" xfId="9" applyFill="1" applyBorder="1" applyAlignment="1">
      <alignment horizontal="center" vertical="center" wrapText="1"/>
    </xf>
    <xf numFmtId="0" fontId="12" fillId="0" borderId="45" xfId="9" applyFont="1" applyBorder="1" applyAlignment="1">
      <alignment horizontal="center" vertical="center" wrapText="1"/>
    </xf>
    <xf numFmtId="0" fontId="4" fillId="0" borderId="23" xfId="9" quotePrefix="1" applyFont="1" applyBorder="1" applyAlignment="1">
      <alignment horizontal="center" vertical="center" wrapText="1"/>
    </xf>
    <xf numFmtId="0" fontId="4" fillId="2" borderId="46" xfId="9" applyFont="1" applyFill="1" applyBorder="1" applyAlignment="1">
      <alignment horizontal="center" vertical="center" wrapText="1"/>
    </xf>
    <xf numFmtId="0" fontId="3" fillId="2" borderId="46" xfId="9" applyFill="1" applyBorder="1" applyAlignment="1">
      <alignment horizontal="center" vertical="center" wrapText="1"/>
    </xf>
    <xf numFmtId="168" fontId="4" fillId="2" borderId="46" xfId="9" applyNumberFormat="1" applyFont="1" applyFill="1" applyBorder="1" applyAlignment="1">
      <alignment horizontal="center" vertical="center" wrapText="1"/>
    </xf>
    <xf numFmtId="0" fontId="3" fillId="2" borderId="8" xfId="9" applyFill="1" applyBorder="1" applyAlignment="1">
      <alignment horizontal="center" vertical="center" wrapText="1"/>
    </xf>
    <xf numFmtId="0" fontId="70" fillId="41" borderId="3" xfId="9" applyFont="1" applyFill="1" applyBorder="1" applyAlignment="1">
      <alignment horizontal="center" vertical="center" wrapText="1"/>
    </xf>
    <xf numFmtId="0" fontId="26" fillId="34" borderId="26" xfId="9" applyFont="1" applyFill="1" applyBorder="1" applyAlignment="1">
      <alignment wrapText="1"/>
    </xf>
    <xf numFmtId="0" fontId="70" fillId="34" borderId="3" xfId="9" applyFont="1" applyFill="1" applyBorder="1" applyAlignment="1">
      <alignment horizontal="center" vertical="center" wrapText="1"/>
    </xf>
    <xf numFmtId="0" fontId="26" fillId="41" borderId="6" xfId="9" applyFont="1" applyFill="1" applyBorder="1" applyAlignment="1">
      <alignment wrapText="1"/>
    </xf>
    <xf numFmtId="0" fontId="26" fillId="41" borderId="3" xfId="9" applyFont="1" applyFill="1" applyBorder="1" applyAlignment="1">
      <alignment wrapText="1"/>
    </xf>
    <xf numFmtId="0" fontId="26" fillId="34" borderId="3" xfId="9" applyFont="1" applyFill="1" applyBorder="1" applyAlignment="1">
      <alignment wrapText="1"/>
    </xf>
    <xf numFmtId="0" fontId="70" fillId="34" borderId="26" xfId="9" applyFont="1" applyFill="1" applyBorder="1" applyAlignment="1">
      <alignment horizontal="center" vertical="center" wrapText="1"/>
    </xf>
    <xf numFmtId="0" fontId="61" fillId="26" borderId="15" xfId="0" applyFont="1" applyFill="1" applyBorder="1" applyAlignment="1">
      <alignment horizontal="center" vertical="center" wrapText="1"/>
    </xf>
    <xf numFmtId="0" fontId="65" fillId="28" borderId="25" xfId="0" applyFont="1" applyFill="1" applyBorder="1" applyAlignment="1">
      <alignment horizontal="center" vertical="center" wrapText="1"/>
    </xf>
    <xf numFmtId="0" fontId="65" fillId="26" borderId="25" xfId="0" applyFont="1" applyFill="1" applyBorder="1" applyAlignment="1">
      <alignment horizontal="center" vertical="center" wrapText="1"/>
    </xf>
    <xf numFmtId="0" fontId="65" fillId="10" borderId="16" xfId="0" applyFont="1" applyFill="1" applyBorder="1" applyAlignment="1">
      <alignment horizontal="center" vertical="center" wrapText="1"/>
    </xf>
    <xf numFmtId="0" fontId="65" fillId="10" borderId="17" xfId="0" applyFont="1" applyFill="1" applyBorder="1" applyAlignment="1">
      <alignment horizontal="center" vertical="center" wrapText="1"/>
    </xf>
    <xf numFmtId="0" fontId="65" fillId="10" borderId="18" xfId="0" applyFont="1" applyFill="1" applyBorder="1" applyAlignment="1">
      <alignment horizontal="center" vertical="center" wrapText="1"/>
    </xf>
    <xf numFmtId="0" fontId="65" fillId="26" borderId="4" xfId="0" applyFont="1" applyFill="1" applyBorder="1" applyAlignment="1">
      <alignment horizontal="center" vertical="center" wrapText="1"/>
    </xf>
    <xf numFmtId="0" fontId="65" fillId="28" borderId="4" xfId="0" applyFont="1" applyFill="1" applyBorder="1" applyAlignment="1">
      <alignment horizontal="center" vertical="center" wrapText="1"/>
    </xf>
    <xf numFmtId="0" fontId="61" fillId="26" borderId="4" xfId="0" applyFont="1" applyFill="1" applyBorder="1" applyAlignment="1">
      <alignment horizontal="center" vertical="center" wrapText="1"/>
    </xf>
    <xf numFmtId="0" fontId="26" fillId="34" borderId="40" xfId="9" applyFont="1" applyFill="1" applyBorder="1" applyAlignment="1">
      <alignment wrapText="1"/>
    </xf>
    <xf numFmtId="0" fontId="70" fillId="34" borderId="40" xfId="9" applyFont="1" applyFill="1" applyBorder="1" applyAlignment="1">
      <alignment horizontal="center" vertical="center" wrapText="1"/>
    </xf>
    <xf numFmtId="0" fontId="26" fillId="41" borderId="41" xfId="9" applyFont="1" applyFill="1" applyBorder="1" applyAlignment="1">
      <alignment wrapText="1"/>
    </xf>
    <xf numFmtId="0" fontId="53" fillId="34" borderId="47" xfId="9" applyFont="1" applyFill="1" applyBorder="1" applyAlignment="1">
      <alignment horizontal="center" vertical="center"/>
    </xf>
    <xf numFmtId="0" fontId="53" fillId="41" borderId="48" xfId="9" applyFont="1" applyFill="1" applyBorder="1" applyAlignment="1">
      <alignment horizontal="center" vertical="center"/>
    </xf>
    <xf numFmtId="0" fontId="6" fillId="0" borderId="0" xfId="9" applyFont="1" applyAlignment="1">
      <alignment vertical="center" wrapText="1"/>
    </xf>
    <xf numFmtId="0" fontId="8" fillId="0" borderId="0" xfId="0" applyFont="1" applyAlignment="1">
      <alignment vertical="center"/>
    </xf>
    <xf numFmtId="0" fontId="18" fillId="0" borderId="0" xfId="0" applyFont="1" applyAlignment="1">
      <alignment horizontal="justify" vertical="center"/>
    </xf>
    <xf numFmtId="0" fontId="19" fillId="0" borderId="0" xfId="0" applyFont="1" applyAlignment="1">
      <alignment vertical="center"/>
    </xf>
    <xf numFmtId="0" fontId="7" fillId="0" borderId="0" xfId="9" applyFont="1" applyAlignment="1">
      <alignment vertical="center" wrapText="1"/>
    </xf>
    <xf numFmtId="49" fontId="6" fillId="0" borderId="0" xfId="9" applyNumberFormat="1" applyFont="1" applyAlignment="1">
      <alignment vertical="center" wrapText="1"/>
    </xf>
    <xf numFmtId="0" fontId="8" fillId="0" borderId="0" xfId="0" applyFont="1" applyAlignment="1">
      <alignment vertical="center" wrapText="1"/>
    </xf>
    <xf numFmtId="0" fontId="33" fillId="0" borderId="0" xfId="0" applyFont="1"/>
    <xf numFmtId="0" fontId="17" fillId="0" borderId="0" xfId="0" applyFont="1"/>
    <xf numFmtId="0" fontId="71" fillId="0" borderId="0" xfId="0" applyFont="1" applyAlignment="1">
      <alignment horizontal="center" vertical="center" wrapText="1"/>
    </xf>
    <xf numFmtId="0" fontId="0" fillId="0" borderId="50" xfId="0" applyBorder="1"/>
    <xf numFmtId="0" fontId="17" fillId="0" borderId="51" xfId="0" applyFont="1" applyBorder="1"/>
    <xf numFmtId="0" fontId="17" fillId="0" borderId="10" xfId="0" applyFont="1" applyBorder="1"/>
    <xf numFmtId="0" fontId="0" fillId="6" borderId="50" xfId="0" applyFill="1" applyBorder="1"/>
    <xf numFmtId="0" fontId="0" fillId="7" borderId="50" xfId="0" applyFill="1" applyBorder="1"/>
    <xf numFmtId="0" fontId="0" fillId="3" borderId="50" xfId="0" applyFill="1" applyBorder="1"/>
    <xf numFmtId="0" fontId="0" fillId="8" borderId="50" xfId="0" applyFill="1" applyBorder="1"/>
    <xf numFmtId="0" fontId="29" fillId="0" borderId="4" xfId="9" applyFont="1" applyBorder="1" applyAlignment="1">
      <alignment horizontal="center" vertical="center" wrapText="1"/>
    </xf>
    <xf numFmtId="0" fontId="17" fillId="4" borderId="21" xfId="0" applyFont="1" applyFill="1" applyBorder="1"/>
    <xf numFmtId="0" fontId="17" fillId="3" borderId="21" xfId="0" applyFont="1" applyFill="1" applyBorder="1"/>
    <xf numFmtId="0" fontId="0" fillId="4" borderId="21" xfId="0" applyFill="1" applyBorder="1"/>
    <xf numFmtId="0" fontId="0" fillId="3" borderId="21" xfId="0" applyFill="1" applyBorder="1"/>
    <xf numFmtId="0" fontId="40" fillId="12" borderId="4" xfId="0" applyFont="1" applyFill="1" applyBorder="1" applyAlignment="1">
      <alignment horizontal="center" vertical="center" wrapText="1"/>
    </xf>
    <xf numFmtId="0" fontId="56" fillId="44" borderId="21" xfId="9" applyFont="1" applyFill="1" applyBorder="1" applyAlignment="1">
      <alignment horizontal="center" vertical="center" wrapText="1"/>
    </xf>
    <xf numFmtId="0" fontId="53" fillId="44" borderId="22" xfId="9" applyFont="1" applyFill="1" applyBorder="1" applyAlignment="1">
      <alignment horizontal="center" vertical="center" wrapText="1"/>
    </xf>
    <xf numFmtId="0" fontId="56" fillId="11" borderId="22" xfId="9" applyFont="1" applyFill="1" applyBorder="1" applyAlignment="1">
      <alignment horizontal="center" vertical="center"/>
    </xf>
    <xf numFmtId="0" fontId="53" fillId="11" borderId="25" xfId="9" applyFont="1" applyFill="1" applyBorder="1" applyAlignment="1">
      <alignment horizontal="center" vertical="center" wrapText="1"/>
    </xf>
    <xf numFmtId="0" fontId="43" fillId="14" borderId="21" xfId="0" applyFont="1" applyFill="1" applyBorder="1" applyAlignment="1">
      <alignment horizontal="center" vertical="center" wrapText="1"/>
    </xf>
    <xf numFmtId="0" fontId="43" fillId="14" borderId="4" xfId="0" applyFont="1" applyFill="1" applyBorder="1" applyAlignment="1">
      <alignment horizontal="center" vertical="center" wrapText="1"/>
    </xf>
    <xf numFmtId="0" fontId="82" fillId="43" borderId="0" xfId="0" applyFont="1" applyFill="1" applyAlignment="1">
      <alignment vertical="center" wrapText="1"/>
    </xf>
    <xf numFmtId="0" fontId="0" fillId="43" borderId="0" xfId="0" applyFill="1" applyAlignment="1">
      <alignment vertical="center"/>
    </xf>
    <xf numFmtId="43" fontId="84" fillId="43" borderId="0" xfId="10" applyFont="1" applyFill="1" applyAlignment="1">
      <alignment vertical="center"/>
    </xf>
    <xf numFmtId="0" fontId="0" fillId="0" borderId="50" xfId="0" applyBorder="1" applyAlignment="1">
      <alignment horizontal="center" vertical="center"/>
    </xf>
    <xf numFmtId="3" fontId="89" fillId="0" borderId="50" xfId="342" applyNumberFormat="1" applyFont="1" applyBorder="1" applyAlignment="1">
      <alignment horizontal="center" vertical="center"/>
    </xf>
    <xf numFmtId="0" fontId="82" fillId="43" borderId="0" xfId="0" applyFont="1" applyFill="1" applyAlignment="1">
      <alignment horizontal="center" vertical="center"/>
    </xf>
    <xf numFmtId="0" fontId="82" fillId="43" borderId="0" xfId="0" applyFont="1" applyFill="1" applyAlignment="1">
      <alignment vertical="center"/>
    </xf>
    <xf numFmtId="175" fontId="50" fillId="43" borderId="0" xfId="10" applyNumberFormat="1" applyFont="1" applyFill="1" applyBorder="1" applyAlignment="1">
      <alignment horizontal="left" vertical="center"/>
    </xf>
    <xf numFmtId="10" fontId="28" fillId="43" borderId="0" xfId="342" applyNumberFormat="1" applyFont="1" applyFill="1" applyAlignment="1">
      <alignment vertical="center"/>
    </xf>
    <xf numFmtId="0" fontId="90" fillId="43" borderId="0" xfId="0" applyFont="1" applyFill="1" applyAlignment="1">
      <alignment vertical="center"/>
    </xf>
    <xf numFmtId="0" fontId="91" fillId="43" borderId="0" xfId="344" applyFont="1" applyFill="1" applyAlignment="1">
      <alignment horizontal="center" vertical="center"/>
    </xf>
    <xf numFmtId="0" fontId="3" fillId="43" borderId="0" xfId="344" applyFill="1" applyAlignment="1">
      <alignment vertical="center"/>
    </xf>
    <xf numFmtId="10" fontId="28" fillId="43" borderId="0" xfId="340" applyNumberFormat="1" applyFont="1" applyFill="1" applyBorder="1" applyAlignment="1">
      <alignment vertical="center"/>
    </xf>
    <xf numFmtId="0" fontId="90" fillId="43" borderId="0" xfId="0" applyFont="1" applyFill="1" applyAlignment="1">
      <alignment horizontal="left" vertical="center"/>
    </xf>
    <xf numFmtId="0" fontId="82" fillId="43" borderId="0" xfId="0" applyFont="1" applyFill="1" applyAlignment="1">
      <alignment horizontal="left" vertical="center"/>
    </xf>
    <xf numFmtId="0" fontId="86" fillId="43" borderId="0" xfId="344" applyFont="1" applyFill="1" applyAlignment="1">
      <alignment vertical="center"/>
    </xf>
    <xf numFmtId="3" fontId="28" fillId="43" borderId="0" xfId="342" applyNumberFormat="1" applyFont="1" applyFill="1" applyAlignment="1">
      <alignment vertical="center"/>
    </xf>
    <xf numFmtId="3" fontId="28" fillId="43" borderId="0" xfId="342" applyNumberFormat="1" applyFont="1" applyFill="1" applyAlignment="1">
      <alignment horizontal="center" vertical="center"/>
    </xf>
    <xf numFmtId="37" fontId="86" fillId="43" borderId="0" xfId="344" applyNumberFormat="1" applyFont="1" applyFill="1" applyAlignment="1">
      <alignment horizontal="right" vertical="center"/>
    </xf>
    <xf numFmtId="0" fontId="9" fillId="21" borderId="4" xfId="9" applyFont="1" applyFill="1" applyBorder="1" applyAlignment="1">
      <alignment horizontal="center" vertical="center" wrapText="1"/>
    </xf>
    <xf numFmtId="49" fontId="194" fillId="31" borderId="4" xfId="9" applyNumberFormat="1" applyFont="1" applyFill="1" applyBorder="1" applyAlignment="1">
      <alignment horizontal="center" vertical="center" wrapText="1"/>
    </xf>
    <xf numFmtId="0" fontId="29" fillId="43" borderId="23" xfId="9" applyFont="1" applyFill="1" applyBorder="1" applyAlignment="1">
      <alignment horizontal="center" vertical="center" wrapText="1"/>
    </xf>
    <xf numFmtId="172" fontId="29" fillId="43" borderId="4" xfId="9" quotePrefix="1" applyNumberFormat="1" applyFont="1" applyFill="1" applyBorder="1" applyAlignment="1">
      <alignment horizontal="left" vertical="center" wrapText="1"/>
    </xf>
    <xf numFmtId="0" fontId="73" fillId="43" borderId="4" xfId="0" quotePrefix="1" applyFont="1" applyFill="1" applyBorder="1" applyAlignment="1">
      <alignment vertical="center"/>
    </xf>
    <xf numFmtId="9" fontId="29" fillId="0" borderId="4" xfId="340" applyFont="1" applyFill="1" applyBorder="1" applyAlignment="1" applyProtection="1">
      <alignment horizontal="center" vertical="center" wrapText="1"/>
    </xf>
    <xf numFmtId="9" fontId="29" fillId="43" borderId="4" xfId="340" applyFont="1" applyFill="1" applyBorder="1" applyAlignment="1" applyProtection="1">
      <alignment horizontal="center" vertical="center" wrapText="1"/>
    </xf>
    <xf numFmtId="0" fontId="33" fillId="0" borderId="0" xfId="0" applyFont="1" applyAlignment="1">
      <alignment vertical="center" wrapText="1"/>
    </xf>
    <xf numFmtId="173" fontId="0" fillId="0" borderId="78" xfId="0" applyNumberFormat="1" applyBorder="1" applyAlignment="1">
      <alignment horizontal="center"/>
    </xf>
    <xf numFmtId="173" fontId="0" fillId="0" borderId="78" xfId="0" applyNumberFormat="1" applyBorder="1" applyAlignment="1">
      <alignment horizontal="center" vertical="center"/>
    </xf>
    <xf numFmtId="0" fontId="0" fillId="0" borderId="78" xfId="0" applyBorder="1" applyAlignment="1">
      <alignment horizontal="center" vertical="center"/>
    </xf>
    <xf numFmtId="0" fontId="0" fillId="0" borderId="0" xfId="0" applyAlignment="1">
      <alignment vertical="center"/>
    </xf>
    <xf numFmtId="0" fontId="42" fillId="18" borderId="4" xfId="0" applyFont="1" applyFill="1" applyBorder="1" applyAlignment="1">
      <alignment horizontal="center" vertical="center" wrapText="1"/>
    </xf>
    <xf numFmtId="0" fontId="42" fillId="7" borderId="4" xfId="0" applyFont="1" applyFill="1" applyBorder="1" applyAlignment="1">
      <alignment horizontal="center" vertical="center" wrapText="1"/>
    </xf>
    <xf numFmtId="0" fontId="43" fillId="16" borderId="21" xfId="0" applyFont="1" applyFill="1" applyBorder="1" applyAlignment="1">
      <alignment vertical="center" wrapText="1"/>
    </xf>
    <xf numFmtId="0" fontId="0" fillId="0" borderId="0" xfId="0" applyAlignment="1">
      <alignment vertical="center" wrapText="1"/>
    </xf>
    <xf numFmtId="0" fontId="43" fillId="0" borderId="4" xfId="0" applyFont="1" applyBorder="1" applyAlignment="1">
      <alignment vertical="center" wrapText="1"/>
    </xf>
    <xf numFmtId="0" fontId="43" fillId="16" borderId="4" xfId="0" applyFont="1" applyFill="1" applyBorder="1" applyAlignment="1">
      <alignment vertical="center" wrapText="1"/>
    </xf>
    <xf numFmtId="0" fontId="44" fillId="20" borderId="4" xfId="0" applyFont="1" applyFill="1" applyBorder="1" applyAlignment="1">
      <alignment horizontal="center" vertical="center" wrapText="1"/>
    </xf>
    <xf numFmtId="0" fontId="20" fillId="0" borderId="0" xfId="0" applyFont="1" applyAlignment="1">
      <alignment vertical="center"/>
    </xf>
    <xf numFmtId="236" fontId="40" fillId="16" borderId="4" xfId="0" applyNumberFormat="1" applyFont="1" applyFill="1" applyBorder="1" applyAlignment="1">
      <alignment horizontal="center" vertical="center" wrapText="1"/>
    </xf>
    <xf numFmtId="236" fontId="40" fillId="0" borderId="4" xfId="0" applyNumberFormat="1" applyFont="1" applyBorder="1" applyAlignment="1">
      <alignment horizontal="center" vertical="center" wrapText="1"/>
    </xf>
    <xf numFmtId="172" fontId="0" fillId="0" borderId="0" xfId="0" applyNumberFormat="1" applyAlignment="1">
      <alignment vertical="center"/>
    </xf>
    <xf numFmtId="0" fontId="0" fillId="0" borderId="25" xfId="0" applyBorder="1" applyAlignment="1">
      <alignment vertical="center"/>
    </xf>
    <xf numFmtId="0" fontId="33" fillId="0" borderId="0" xfId="0" applyFont="1" applyAlignment="1">
      <alignment vertical="center"/>
    </xf>
    <xf numFmtId="0" fontId="44" fillId="33" borderId="4" xfId="0" applyFont="1" applyFill="1" applyBorder="1" applyAlignment="1">
      <alignment horizontal="center" vertical="center" wrapText="1"/>
    </xf>
    <xf numFmtId="0" fontId="44" fillId="24" borderId="4" xfId="0" applyFont="1" applyFill="1" applyBorder="1" applyAlignment="1">
      <alignment horizontal="center" vertical="center" wrapText="1"/>
    </xf>
    <xf numFmtId="0" fontId="44" fillId="27" borderId="4" xfId="0" applyFont="1" applyFill="1" applyBorder="1" applyAlignment="1">
      <alignment horizontal="center" vertical="center" wrapText="1"/>
    </xf>
    <xf numFmtId="0" fontId="41" fillId="0" borderId="4" xfId="0" applyFont="1" applyBorder="1" applyAlignment="1">
      <alignment vertical="center" wrapText="1"/>
    </xf>
    <xf numFmtId="0" fontId="4" fillId="0" borderId="79" xfId="9" applyFont="1" applyBorder="1" applyAlignment="1">
      <alignment horizontal="center" vertical="center" wrapText="1"/>
    </xf>
    <xf numFmtId="0" fontId="4" fillId="0" borderId="23" xfId="9" applyFont="1" applyBorder="1" applyAlignment="1">
      <alignment horizontal="center" vertical="center" wrapText="1"/>
    </xf>
    <xf numFmtId="0" fontId="4" fillId="0" borderId="78" xfId="9" applyFont="1" applyBorder="1" applyAlignment="1">
      <alignment horizontal="left" vertical="center" wrapText="1"/>
    </xf>
    <xf numFmtId="0" fontId="0" fillId="7" borderId="4" xfId="0" applyFill="1" applyBorder="1"/>
    <xf numFmtId="0" fontId="17" fillId="7" borderId="4" xfId="0" applyFont="1" applyFill="1" applyBorder="1"/>
    <xf numFmtId="0" fontId="0" fillId="106" borderId="78" xfId="0" applyFill="1" applyBorder="1" applyAlignment="1">
      <alignment vertical="center" wrapText="1"/>
    </xf>
    <xf numFmtId="0" fontId="0" fillId="107" borderId="78" xfId="0" applyFill="1" applyBorder="1" applyAlignment="1">
      <alignment vertical="center" wrapText="1"/>
    </xf>
    <xf numFmtId="3" fontId="24" fillId="109" borderId="78" xfId="9" applyNumberFormat="1" applyFont="1" applyFill="1" applyBorder="1" applyAlignment="1">
      <alignment horizontal="right" vertical="center" wrapText="1"/>
    </xf>
    <xf numFmtId="3" fontId="24" fillId="10" borderId="78" xfId="9" applyNumberFormat="1" applyFont="1" applyFill="1" applyBorder="1" applyAlignment="1">
      <alignment horizontal="center" vertical="center" wrapText="1"/>
    </xf>
    <xf numFmtId="3" fontId="24" fillId="10" borderId="78" xfId="9" applyNumberFormat="1" applyFont="1" applyFill="1" applyBorder="1" applyAlignment="1">
      <alignment horizontal="right" vertical="center" wrapText="1"/>
    </xf>
    <xf numFmtId="0" fontId="0" fillId="105" borderId="78" xfId="0" applyFill="1" applyBorder="1" applyAlignment="1">
      <alignment horizontal="center" vertical="center" wrapText="1"/>
    </xf>
    <xf numFmtId="0" fontId="0" fillId="108" borderId="78" xfId="0" applyFill="1" applyBorder="1" applyAlignment="1">
      <alignment horizontal="center" vertical="center" wrapText="1"/>
    </xf>
    <xf numFmtId="0" fontId="4" fillId="105" borderId="78" xfId="9" applyFont="1" applyFill="1" applyBorder="1" applyAlignment="1">
      <alignment horizontal="center" vertical="center" wrapText="1"/>
    </xf>
    <xf numFmtId="0" fontId="23" fillId="106" borderId="78" xfId="9" applyFont="1" applyFill="1" applyBorder="1" applyAlignment="1">
      <alignment vertical="center" wrapText="1"/>
    </xf>
    <xf numFmtId="0" fontId="24" fillId="107" borderId="78" xfId="9" applyFont="1" applyFill="1" applyBorder="1" applyAlignment="1">
      <alignment vertical="center" wrapText="1"/>
    </xf>
    <xf numFmtId="0" fontId="52" fillId="108" borderId="78" xfId="9" quotePrefix="1" applyFont="1" applyFill="1" applyBorder="1" applyAlignment="1">
      <alignment horizontal="center" vertical="center" wrapText="1"/>
    </xf>
    <xf numFmtId="236" fontId="4" fillId="2" borderId="46" xfId="9" applyNumberFormat="1" applyFont="1" applyFill="1" applyBorder="1" applyAlignment="1">
      <alignment horizontal="center" vertical="center" wrapText="1"/>
    </xf>
    <xf numFmtId="0" fontId="8" fillId="7" borderId="0" xfId="0" applyFont="1" applyFill="1" applyAlignment="1">
      <alignment vertical="center"/>
    </xf>
    <xf numFmtId="49" fontId="193" fillId="43" borderId="4" xfId="9" applyNumberFormat="1" applyFont="1" applyFill="1" applyBorder="1" applyAlignment="1">
      <alignment horizontal="center" vertical="center" wrapText="1"/>
    </xf>
    <xf numFmtId="0" fontId="193" fillId="43" borderId="4" xfId="9" applyFont="1" applyFill="1" applyBorder="1" applyAlignment="1">
      <alignment horizontal="center" vertical="center" wrapText="1"/>
    </xf>
    <xf numFmtId="0" fontId="68" fillId="43" borderId="4" xfId="0" applyFont="1" applyFill="1" applyBorder="1" applyAlignment="1">
      <alignment horizontal="center" vertical="center" wrapText="1"/>
    </xf>
    <xf numFmtId="3" fontId="2" fillId="0" borderId="50" xfId="342" applyNumberFormat="1" applyBorder="1" applyAlignment="1">
      <alignment horizontal="center" vertical="center"/>
    </xf>
    <xf numFmtId="0" fontId="80" fillId="0" borderId="0" xfId="0" applyFont="1"/>
    <xf numFmtId="237" fontId="0" fillId="0" borderId="50" xfId="340" applyNumberFormat="1" applyFont="1" applyFill="1" applyBorder="1" applyAlignment="1">
      <alignment vertical="center"/>
    </xf>
    <xf numFmtId="237" fontId="0" fillId="0" borderId="50" xfId="10" applyNumberFormat="1" applyFont="1" applyFill="1" applyBorder="1" applyAlignment="1">
      <alignment vertical="center"/>
    </xf>
    <xf numFmtId="237" fontId="0" fillId="13" borderId="50" xfId="340" applyNumberFormat="1" applyFont="1" applyFill="1" applyBorder="1" applyAlignment="1">
      <alignment vertical="center"/>
    </xf>
    <xf numFmtId="237" fontId="0" fillId="104" borderId="50" xfId="340" applyNumberFormat="1" applyFont="1" applyFill="1" applyBorder="1" applyAlignment="1">
      <alignment vertical="center"/>
    </xf>
    <xf numFmtId="0" fontId="83" fillId="32" borderId="50" xfId="0" applyFont="1" applyFill="1" applyBorder="1" applyAlignment="1">
      <alignment horizontal="left" vertical="center"/>
    </xf>
    <xf numFmtId="0" fontId="83" fillId="32" borderId="50" xfId="0" applyFont="1" applyFill="1" applyBorder="1" applyAlignment="1">
      <alignment vertical="center"/>
    </xf>
    <xf numFmtId="3" fontId="17" fillId="104" borderId="50" xfId="342" applyNumberFormat="1" applyFont="1" applyFill="1" applyBorder="1" applyAlignment="1">
      <alignment horizontal="center" vertical="center"/>
    </xf>
    <xf numFmtId="10" fontId="17" fillId="104" borderId="50" xfId="342" applyNumberFormat="1" applyFont="1" applyFill="1" applyBorder="1" applyAlignment="1">
      <alignment horizontal="center" vertical="center"/>
    </xf>
    <xf numFmtId="3" fontId="17" fillId="104" borderId="50" xfId="343" applyNumberFormat="1" applyFont="1" applyFill="1" applyBorder="1" applyAlignment="1">
      <alignment horizontal="center" vertical="center"/>
    </xf>
    <xf numFmtId="10" fontId="86" fillId="28" borderId="50" xfId="342" applyNumberFormat="1" applyFont="1" applyFill="1" applyBorder="1" applyAlignment="1">
      <alignment horizontal="center" vertical="center"/>
    </xf>
    <xf numFmtId="3" fontId="86" fillId="28" borderId="50" xfId="343" applyNumberFormat="1" applyFont="1" applyFill="1" applyBorder="1" applyAlignment="1">
      <alignment horizontal="center" vertical="center"/>
    </xf>
    <xf numFmtId="2" fontId="50" fillId="43" borderId="0" xfId="0" applyNumberFormat="1" applyFont="1" applyFill="1" applyAlignment="1">
      <alignment vertical="center"/>
    </xf>
    <xf numFmtId="0" fontId="35" fillId="43" borderId="0" xfId="0" applyFont="1" applyFill="1" applyAlignment="1">
      <alignment vertical="center"/>
    </xf>
    <xf numFmtId="43" fontId="35" fillId="43" borderId="0" xfId="0" applyNumberFormat="1" applyFont="1" applyFill="1" applyAlignment="1">
      <alignment vertical="center"/>
    </xf>
    <xf numFmtId="0" fontId="81" fillId="43" borderId="0" xfId="0" applyFont="1" applyFill="1" applyAlignment="1">
      <alignment horizontal="center" vertical="center"/>
    </xf>
    <xf numFmtId="0" fontId="46" fillId="43" borderId="0" xfId="0" applyFont="1" applyFill="1" applyAlignment="1">
      <alignment vertical="center"/>
    </xf>
    <xf numFmtId="43" fontId="81" fillId="43" borderId="0" xfId="10" applyFont="1" applyFill="1" applyBorder="1" applyAlignment="1">
      <alignment vertical="center"/>
    </xf>
    <xf numFmtId="0" fontId="81" fillId="43" borderId="0" xfId="0" applyFont="1" applyFill="1" applyAlignment="1">
      <alignment vertical="center"/>
    </xf>
    <xf numFmtId="0" fontId="0" fillId="43" borderId="0" xfId="0" applyFill="1" applyAlignment="1">
      <alignment horizontal="center" vertical="center"/>
    </xf>
    <xf numFmtId="43" fontId="35" fillId="43" borderId="0" xfId="10" applyFont="1" applyFill="1" applyAlignment="1">
      <alignment vertical="center"/>
    </xf>
    <xf numFmtId="43" fontId="0" fillId="43" borderId="0" xfId="10" applyFont="1" applyFill="1" applyAlignment="1">
      <alignment vertical="center"/>
    </xf>
    <xf numFmtId="0" fontId="0" fillId="47" borderId="50" xfId="0" applyFill="1" applyBorder="1" applyAlignment="1">
      <alignment horizontal="center" vertical="center"/>
    </xf>
    <xf numFmtId="9" fontId="2" fillId="47" borderId="50" xfId="341" applyNumberFormat="1" applyFill="1" applyBorder="1" applyAlignment="1">
      <alignment vertical="center"/>
    </xf>
    <xf numFmtId="43" fontId="0" fillId="43" borderId="0" xfId="0" applyNumberFormat="1" applyFill="1" applyAlignment="1">
      <alignment vertical="center"/>
    </xf>
    <xf numFmtId="9" fontId="2" fillId="0" borderId="50" xfId="341" applyNumberFormat="1" applyBorder="1" applyAlignment="1">
      <alignment vertical="center"/>
    </xf>
    <xf numFmtId="3" fontId="0" fillId="47" borderId="50" xfId="10" applyNumberFormat="1" applyFont="1" applyFill="1" applyBorder="1" applyAlignment="1">
      <alignment horizontal="center" vertical="center"/>
    </xf>
    <xf numFmtId="3" fontId="0" fillId="43" borderId="0" xfId="10" applyNumberFormat="1" applyFont="1" applyFill="1" applyAlignment="1">
      <alignment horizontal="center" vertical="center"/>
    </xf>
    <xf numFmtId="3" fontId="80" fillId="43" borderId="0" xfId="10" applyNumberFormat="1" applyFont="1" applyFill="1" applyAlignment="1">
      <alignment horizontal="center" vertical="center"/>
    </xf>
    <xf numFmtId="0" fontId="80" fillId="43" borderId="0" xfId="0" applyFont="1" applyFill="1" applyAlignment="1">
      <alignment vertical="center"/>
    </xf>
    <xf numFmtId="43" fontId="17" fillId="43" borderId="0" xfId="10" applyFont="1" applyFill="1" applyBorder="1" applyAlignment="1">
      <alignment horizontal="center" vertical="center"/>
    </xf>
    <xf numFmtId="0" fontId="50" fillId="43" borderId="0" xfId="0" applyFont="1" applyFill="1" applyAlignment="1">
      <alignment horizontal="left" vertical="center" wrapText="1"/>
    </xf>
    <xf numFmtId="0" fontId="85" fillId="0" borderId="50" xfId="0" applyFont="1" applyBorder="1" applyAlignment="1">
      <alignment vertical="center" wrapText="1"/>
    </xf>
    <xf numFmtId="0" fontId="84" fillId="0" borderId="50" xfId="0" applyFont="1" applyBorder="1" applyAlignment="1">
      <alignment vertical="center"/>
    </xf>
    <xf numFmtId="0" fontId="50" fillId="43" borderId="0" xfId="0" applyFont="1" applyFill="1" applyAlignment="1">
      <alignment vertical="center"/>
    </xf>
    <xf numFmtId="0" fontId="50" fillId="104" borderId="50" xfId="0" applyFont="1" applyFill="1" applyBorder="1" applyAlignment="1">
      <alignment vertical="center"/>
    </xf>
    <xf numFmtId="0" fontId="86" fillId="104" borderId="50" xfId="0" applyFont="1" applyFill="1" applyBorder="1" applyAlignment="1">
      <alignment horizontal="left" vertical="center"/>
    </xf>
    <xf numFmtId="0" fontId="50" fillId="13" borderId="50" xfId="0" applyFont="1" applyFill="1" applyBorder="1" applyAlignment="1">
      <alignment vertical="center"/>
    </xf>
    <xf numFmtId="0" fontId="86" fillId="13" borderId="50" xfId="0" applyFont="1" applyFill="1" applyBorder="1" applyAlignment="1">
      <alignment horizontal="left" vertical="center"/>
    </xf>
    <xf numFmtId="0" fontId="88" fillId="28" borderId="50" xfId="0" applyFont="1" applyFill="1" applyBorder="1" applyAlignment="1">
      <alignment vertical="center"/>
    </xf>
    <xf numFmtId="0" fontId="86" fillId="28" borderId="50" xfId="0" applyFont="1" applyFill="1" applyBorder="1" applyAlignment="1">
      <alignment vertical="center" wrapText="1"/>
    </xf>
    <xf numFmtId="3" fontId="86" fillId="28" borderId="50" xfId="342" applyNumberFormat="1" applyFont="1" applyFill="1" applyBorder="1" applyAlignment="1">
      <alignment horizontal="center" vertical="center"/>
    </xf>
    <xf numFmtId="0" fontId="0" fillId="32" borderId="50" xfId="0" applyFill="1" applyBorder="1" applyAlignment="1">
      <alignment vertical="center"/>
    </xf>
    <xf numFmtId="0" fontId="84" fillId="43" borderId="0" xfId="0" applyFont="1" applyFill="1" applyAlignment="1">
      <alignment vertical="center"/>
    </xf>
    <xf numFmtId="176" fontId="0" fillId="43" borderId="0" xfId="0" applyNumberFormat="1" applyFill="1" applyAlignment="1">
      <alignment vertical="center"/>
    </xf>
    <xf numFmtId="0" fontId="17" fillId="43" borderId="0" xfId="344" applyFont="1" applyFill="1" applyAlignment="1">
      <alignment vertical="center"/>
    </xf>
    <xf numFmtId="43" fontId="28" fillId="43" borderId="0" xfId="10" applyFill="1" applyBorder="1" applyAlignment="1">
      <alignment horizontal="center" vertical="center"/>
    </xf>
    <xf numFmtId="43" fontId="28" fillId="43" borderId="0" xfId="10" applyFill="1" applyBorder="1" applyAlignment="1">
      <alignment vertical="center"/>
    </xf>
    <xf numFmtId="0" fontId="3" fillId="43" borderId="0" xfId="344" applyFill="1" applyAlignment="1">
      <alignment horizontal="center" vertical="center"/>
    </xf>
    <xf numFmtId="10" fontId="3" fillId="43" borderId="0" xfId="344" applyNumberFormat="1" applyFill="1" applyAlignment="1">
      <alignment vertical="center"/>
    </xf>
    <xf numFmtId="0" fontId="17" fillId="43" borderId="0" xfId="344" applyFont="1" applyFill="1" applyAlignment="1">
      <alignment horizontal="left" vertical="center"/>
    </xf>
    <xf numFmtId="10" fontId="0" fillId="43" borderId="0" xfId="344" applyNumberFormat="1" applyFont="1" applyFill="1" applyAlignment="1">
      <alignment vertical="center"/>
    </xf>
    <xf numFmtId="177" fontId="3" fillId="43" borderId="0" xfId="344" applyNumberFormat="1" applyFill="1" applyAlignment="1">
      <alignment vertical="center"/>
    </xf>
    <xf numFmtId="0" fontId="4" fillId="43" borderId="0" xfId="344" applyFont="1" applyFill="1" applyAlignment="1">
      <alignment vertical="center"/>
    </xf>
    <xf numFmtId="173" fontId="3" fillId="43" borderId="0" xfId="344" applyNumberFormat="1" applyFill="1" applyAlignment="1">
      <alignment vertical="center"/>
    </xf>
    <xf numFmtId="43" fontId="3" fillId="43" borderId="0" xfId="344" applyNumberFormat="1" applyFill="1" applyAlignment="1">
      <alignment vertical="center"/>
    </xf>
    <xf numFmtId="0" fontId="17" fillId="43" borderId="0" xfId="0" applyFont="1" applyFill="1" applyAlignment="1">
      <alignment vertical="center"/>
    </xf>
    <xf numFmtId="9" fontId="17" fillId="43" borderId="0" xfId="0" applyNumberFormat="1" applyFont="1" applyFill="1" applyAlignment="1">
      <alignment vertical="center"/>
    </xf>
    <xf numFmtId="37" fontId="17" fillId="43" borderId="0" xfId="0" applyNumberFormat="1" applyFont="1" applyFill="1" applyAlignment="1">
      <alignment vertical="center"/>
    </xf>
    <xf numFmtId="41" fontId="0" fillId="43" borderId="0" xfId="333" applyFont="1" applyFill="1" applyBorder="1" applyAlignment="1">
      <alignment horizontal="right" vertical="center"/>
    </xf>
    <xf numFmtId="0" fontId="0" fillId="43" borderId="0" xfId="0" applyFill="1" applyAlignment="1">
      <alignment horizontal="right" vertical="center"/>
    </xf>
    <xf numFmtId="173" fontId="0" fillId="43" borderId="0" xfId="10" applyNumberFormat="1" applyFont="1" applyFill="1" applyBorder="1" applyAlignment="1">
      <alignment horizontal="right" vertical="center"/>
    </xf>
    <xf numFmtId="237" fontId="0" fillId="28" borderId="50" xfId="340" applyNumberFormat="1" applyFont="1" applyFill="1" applyBorder="1" applyAlignment="1">
      <alignment vertical="center"/>
    </xf>
    <xf numFmtId="237" fontId="29" fillId="0" borderId="78" xfId="333" applyNumberFormat="1" applyFont="1" applyFill="1" applyBorder="1" applyAlignment="1" applyProtection="1">
      <alignment horizontal="right" vertical="center" wrapText="1"/>
    </xf>
    <xf numFmtId="49" fontId="29" fillId="43" borderId="78" xfId="9" applyNumberFormat="1" applyFont="1" applyFill="1" applyBorder="1" applyAlignment="1">
      <alignment horizontal="center" vertical="center" wrapText="1"/>
    </xf>
    <xf numFmtId="0" fontId="40" fillId="43" borderId="4" xfId="0" applyFont="1" applyFill="1" applyBorder="1" applyAlignment="1">
      <alignment horizontal="center" vertical="center" wrapText="1"/>
    </xf>
    <xf numFmtId="0" fontId="81" fillId="0" borderId="50" xfId="0" applyFont="1" applyBorder="1" applyAlignment="1">
      <alignment vertical="center" wrapText="1"/>
    </xf>
    <xf numFmtId="0" fontId="0" fillId="0" borderId="53" xfId="0" applyBorder="1"/>
    <xf numFmtId="0" fontId="0" fillId="0" borderId="55" xfId="0" applyBorder="1"/>
    <xf numFmtId="0" fontId="0" fillId="0" borderId="54" xfId="0" applyBorder="1"/>
    <xf numFmtId="173" fontId="80" fillId="0" borderId="0" xfId="0" applyNumberFormat="1" applyFont="1"/>
    <xf numFmtId="0" fontId="50" fillId="0" borderId="50" xfId="0" applyFont="1" applyBorder="1" applyAlignment="1">
      <alignment horizontal="center" vertical="center"/>
    </xf>
    <xf numFmtId="0" fontId="50" fillId="0" borderId="50" xfId="0" applyFont="1" applyBorder="1" applyAlignment="1">
      <alignment vertical="center" wrapText="1"/>
    </xf>
    <xf numFmtId="237" fontId="50" fillId="0" borderId="50" xfId="340" applyNumberFormat="1" applyFont="1" applyFill="1" applyBorder="1" applyAlignment="1">
      <alignment vertical="center"/>
    </xf>
    <xf numFmtId="237" fontId="50" fillId="13" borderId="50" xfId="340" applyNumberFormat="1" applyFont="1" applyFill="1" applyBorder="1" applyAlignment="1">
      <alignment vertical="center"/>
    </xf>
    <xf numFmtId="10" fontId="50" fillId="43" borderId="0" xfId="340" applyNumberFormat="1" applyFont="1" applyFill="1" applyBorder="1" applyAlignment="1">
      <alignment vertical="center"/>
    </xf>
    <xf numFmtId="0" fontId="0" fillId="43" borderId="0" xfId="0" applyFill="1"/>
    <xf numFmtId="0" fontId="0" fillId="43" borderId="50" xfId="0" applyFill="1" applyBorder="1"/>
    <xf numFmtId="0" fontId="11" fillId="0" borderId="0" xfId="0" applyFont="1" applyAlignment="1">
      <alignment horizontal="center" vertical="center"/>
    </xf>
    <xf numFmtId="0" fontId="0" fillId="0" borderId="93" xfId="0" applyBorder="1"/>
    <xf numFmtId="0" fontId="0" fillId="0" borderId="94" xfId="0" applyBorder="1"/>
    <xf numFmtId="0" fontId="0" fillId="0" borderId="78" xfId="0" applyBorder="1" applyAlignment="1">
      <alignment vertical="center"/>
    </xf>
    <xf numFmtId="173" fontId="0" fillId="0" borderId="0" xfId="10" applyNumberFormat="1" applyFont="1"/>
    <xf numFmtId="173" fontId="0" fillId="0" borderId="78" xfId="10" applyNumberFormat="1" applyFont="1" applyBorder="1"/>
    <xf numFmtId="173" fontId="17" fillId="0" borderId="78" xfId="10" applyNumberFormat="1" applyFont="1" applyBorder="1"/>
    <xf numFmtId="172" fontId="0" fillId="0" borderId="78" xfId="10" applyNumberFormat="1" applyFont="1" applyBorder="1"/>
    <xf numFmtId="0" fontId="17" fillId="0" borderId="96" xfId="0" applyFont="1" applyBorder="1"/>
    <xf numFmtId="0" fontId="17" fillId="0" borderId="97" xfId="0" applyFont="1" applyBorder="1"/>
    <xf numFmtId="0" fontId="17" fillId="0" borderId="98" xfId="0" applyFont="1" applyBorder="1"/>
    <xf numFmtId="0" fontId="198" fillId="0" borderId="0" xfId="0" applyFont="1" applyAlignment="1">
      <alignment vertical="center"/>
    </xf>
    <xf numFmtId="0" fontId="198" fillId="7" borderId="0" xfId="0" applyFont="1" applyFill="1" applyAlignment="1">
      <alignment vertical="center"/>
    </xf>
    <xf numFmtId="0" fontId="199" fillId="0" borderId="0" xfId="0" applyFont="1" applyAlignment="1">
      <alignment horizontal="center" vertical="center" wrapText="1"/>
    </xf>
    <xf numFmtId="0" fontId="200" fillId="0" borderId="0" xfId="0" applyFont="1"/>
    <xf numFmtId="0" fontId="200" fillId="0" borderId="0" xfId="0" applyFont="1" applyAlignment="1">
      <alignment vertical="center" wrapText="1"/>
    </xf>
    <xf numFmtId="0" fontId="75" fillId="112" borderId="4" xfId="9" applyFont="1" applyFill="1" applyBorder="1" applyAlignment="1">
      <alignment horizontal="center" vertical="center" wrapText="1"/>
    </xf>
    <xf numFmtId="0" fontId="75" fillId="112" borderId="4" xfId="1" applyFont="1" applyFill="1" applyBorder="1" applyAlignment="1" applyProtection="1">
      <alignment horizontal="center" vertical="center" wrapText="1"/>
    </xf>
    <xf numFmtId="0" fontId="197" fillId="112" borderId="50" xfId="0" applyFont="1" applyFill="1" applyBorder="1" applyAlignment="1">
      <alignment horizontal="center"/>
    </xf>
    <xf numFmtId="0" fontId="82" fillId="112" borderId="50" xfId="0" applyFont="1" applyFill="1" applyBorder="1" applyAlignment="1">
      <alignment horizontal="center" vertical="center"/>
    </xf>
    <xf numFmtId="0" fontId="82" fillId="112" borderId="57" xfId="0" applyFont="1" applyFill="1" applyBorder="1" applyAlignment="1">
      <alignment horizontal="left" vertical="center" wrapText="1"/>
    </xf>
    <xf numFmtId="0" fontId="82" fillId="112" borderId="86" xfId="0" applyFont="1" applyFill="1" applyBorder="1" applyAlignment="1">
      <alignment horizontal="left" vertical="center" wrapText="1"/>
    </xf>
    <xf numFmtId="0" fontId="82" fillId="112" borderId="52" xfId="0" applyFont="1" applyFill="1" applyBorder="1" applyAlignment="1">
      <alignment horizontal="left" vertical="center" wrapText="1"/>
    </xf>
    <xf numFmtId="0" fontId="50" fillId="43" borderId="32" xfId="0" applyFont="1" applyFill="1" applyBorder="1" applyAlignment="1">
      <alignment vertical="center"/>
    </xf>
    <xf numFmtId="0" fontId="50" fillId="43" borderId="25" xfId="0" applyFont="1" applyFill="1" applyBorder="1" applyAlignment="1">
      <alignment vertical="center"/>
    </xf>
    <xf numFmtId="0" fontId="50" fillId="43" borderId="32" xfId="0" applyFont="1" applyFill="1" applyBorder="1" applyAlignment="1">
      <alignment horizontal="center" vertical="center"/>
    </xf>
    <xf numFmtId="0" fontId="38" fillId="112" borderId="4" xfId="0" applyFont="1" applyFill="1" applyBorder="1" applyAlignment="1">
      <alignment horizontal="center" vertical="center" wrapText="1"/>
    </xf>
    <xf numFmtId="0" fontId="0" fillId="112" borderId="4" xfId="0" applyFill="1" applyBorder="1" applyAlignment="1">
      <alignment horizontal="center" vertical="center" wrapText="1"/>
    </xf>
    <xf numFmtId="0" fontId="47" fillId="112" borderId="4" xfId="0" applyFont="1" applyFill="1" applyBorder="1" applyAlignment="1">
      <alignment horizontal="center" vertical="center" wrapText="1"/>
    </xf>
    <xf numFmtId="0" fontId="44" fillId="112" borderId="4" xfId="0" applyFont="1" applyFill="1" applyBorder="1" applyAlignment="1">
      <alignment horizontal="center" vertical="center" wrapText="1"/>
    </xf>
    <xf numFmtId="0" fontId="203" fillId="112" borderId="95" xfId="0" applyFont="1" applyFill="1" applyBorder="1" applyAlignment="1">
      <alignment horizontal="center" vertical="center" wrapText="1" readingOrder="1"/>
    </xf>
    <xf numFmtId="173" fontId="38" fillId="112" borderId="22" xfId="10" applyNumberFormat="1" applyFont="1" applyFill="1" applyBorder="1" applyAlignment="1">
      <alignment horizontal="center" vertical="center" wrapText="1" readingOrder="1"/>
    </xf>
    <xf numFmtId="173" fontId="82" fillId="112" borderId="78" xfId="10" applyNumberFormat="1" applyFont="1" applyFill="1" applyBorder="1" applyAlignment="1">
      <alignment horizontal="center" vertical="center"/>
    </xf>
    <xf numFmtId="173" fontId="0" fillId="18" borderId="78" xfId="10" applyNumberFormat="1" applyFont="1" applyFill="1" applyBorder="1" applyAlignment="1">
      <alignment horizontal="center" vertical="center" wrapText="1"/>
    </xf>
    <xf numFmtId="173" fontId="0" fillId="7" borderId="78" xfId="10" applyNumberFormat="1" applyFont="1" applyFill="1" applyBorder="1" applyAlignment="1">
      <alignment horizontal="center" vertical="center" wrapText="1"/>
    </xf>
    <xf numFmtId="173" fontId="0" fillId="3" borderId="78" xfId="10" applyNumberFormat="1" applyFont="1" applyFill="1" applyBorder="1" applyAlignment="1">
      <alignment horizontal="center" vertical="center" wrapText="1"/>
    </xf>
    <xf numFmtId="173" fontId="0" fillId="4" borderId="78" xfId="10" applyNumberFormat="1" applyFont="1" applyFill="1" applyBorder="1" applyAlignment="1">
      <alignment horizontal="center" vertical="center" wrapText="1"/>
    </xf>
    <xf numFmtId="173" fontId="17" fillId="0" borderId="78" xfId="10" applyNumberFormat="1" applyFont="1" applyBorder="1" applyAlignment="1">
      <alignment horizontal="center" vertical="center" wrapText="1"/>
    </xf>
    <xf numFmtId="173" fontId="0" fillId="0" borderId="78" xfId="10" applyNumberFormat="1" applyFont="1" applyBorder="1" applyAlignment="1">
      <alignment vertical="center"/>
    </xf>
    <xf numFmtId="173" fontId="17" fillId="0" borderId="78" xfId="10" applyNumberFormat="1" applyFont="1" applyBorder="1" applyAlignment="1">
      <alignment vertical="center"/>
    </xf>
    <xf numFmtId="173" fontId="0" fillId="0" borderId="78" xfId="10" applyNumberFormat="1" applyFont="1" applyBorder="1" applyAlignment="1">
      <alignment vertical="center" wrapText="1"/>
    </xf>
    <xf numFmtId="172" fontId="0" fillId="0" borderId="78" xfId="10" applyNumberFormat="1" applyFont="1" applyBorder="1" applyAlignment="1">
      <alignment vertical="center"/>
    </xf>
    <xf numFmtId="0" fontId="76" fillId="112" borderId="4" xfId="0" applyFont="1" applyFill="1" applyBorder="1" applyAlignment="1">
      <alignment horizontal="center" vertical="center" wrapText="1"/>
    </xf>
    <xf numFmtId="0" fontId="76" fillId="112" borderId="78" xfId="0" applyFont="1" applyFill="1" applyBorder="1" applyAlignment="1">
      <alignment horizontal="center" vertical="center" wrapText="1"/>
    </xf>
    <xf numFmtId="0" fontId="65" fillId="43" borderId="21" xfId="0" applyFont="1" applyFill="1" applyBorder="1" applyAlignment="1">
      <alignment horizontal="center" vertical="center" wrapText="1"/>
    </xf>
    <xf numFmtId="0" fontId="193" fillId="43" borderId="4" xfId="0" applyFont="1" applyFill="1" applyBorder="1" applyAlignment="1">
      <alignment horizontal="center" vertical="center" wrapText="1"/>
    </xf>
    <xf numFmtId="0" fontId="65" fillId="43" borderId="4" xfId="0" applyFont="1" applyFill="1" applyBorder="1" applyAlignment="1">
      <alignment horizontal="center" vertical="center" wrapText="1"/>
    </xf>
    <xf numFmtId="0" fontId="80" fillId="16" borderId="50" xfId="0" applyFont="1" applyFill="1" applyBorder="1" applyAlignment="1">
      <alignment horizontal="center" vertical="center"/>
    </xf>
    <xf numFmtId="0" fontId="80" fillId="16" borderId="50" xfId="0" applyFont="1" applyFill="1" applyBorder="1" applyAlignment="1">
      <alignment vertical="center"/>
    </xf>
    <xf numFmtId="164" fontId="0" fillId="16" borderId="50" xfId="10" applyNumberFormat="1" applyFont="1" applyFill="1" applyBorder="1" applyAlignment="1">
      <alignment vertical="center"/>
    </xf>
    <xf numFmtId="0" fontId="0" fillId="16" borderId="50" xfId="0" applyFill="1" applyBorder="1" applyAlignment="1">
      <alignment horizontal="center" vertical="center"/>
    </xf>
    <xf numFmtId="3" fontId="80" fillId="16" borderId="50" xfId="10" applyNumberFormat="1" applyFont="1" applyFill="1" applyBorder="1" applyAlignment="1">
      <alignment horizontal="center" vertical="center"/>
    </xf>
    <xf numFmtId="0" fontId="0" fillId="43" borderId="0" xfId="0" applyFill="1" applyAlignment="1">
      <alignment horizontal="center"/>
    </xf>
    <xf numFmtId="0" fontId="0" fillId="43" borderId="50" xfId="0" applyFill="1" applyBorder="1" applyAlignment="1">
      <alignment horizontal="center"/>
    </xf>
    <xf numFmtId="0" fontId="0" fillId="0" borderId="100" xfId="0" applyBorder="1"/>
    <xf numFmtId="0" fontId="0" fillId="0" borderId="56" xfId="0" applyBorder="1"/>
    <xf numFmtId="0" fontId="207" fillId="4" borderId="23" xfId="9" applyFont="1" applyFill="1" applyBorder="1" applyAlignment="1">
      <alignment horizontal="center" vertical="center" wrapText="1"/>
    </xf>
    <xf numFmtId="49" fontId="207" fillId="4" borderId="23" xfId="9" applyNumberFormat="1" applyFont="1" applyFill="1" applyBorder="1" applyAlignment="1">
      <alignment horizontal="center" vertical="center" wrapText="1"/>
    </xf>
    <xf numFmtId="0" fontId="207" fillId="4" borderId="4" xfId="9" applyFont="1" applyFill="1" applyBorder="1" applyAlignment="1">
      <alignment horizontal="center" vertical="center" wrapText="1"/>
    </xf>
    <xf numFmtId="0" fontId="62" fillId="0" borderId="36" xfId="9" applyFont="1" applyBorder="1" applyAlignment="1">
      <alignment horizontal="center" vertical="center"/>
    </xf>
    <xf numFmtId="0" fontId="62" fillId="0" borderId="37" xfId="9" applyFont="1" applyBorder="1" applyAlignment="1">
      <alignment horizontal="center" vertical="center"/>
    </xf>
    <xf numFmtId="0" fontId="62" fillId="0" borderId="38" xfId="9" applyFont="1" applyBorder="1" applyAlignment="1">
      <alignment horizontal="center" vertical="center"/>
    </xf>
    <xf numFmtId="0" fontId="62" fillId="0" borderId="39" xfId="9" applyFont="1" applyBorder="1" applyAlignment="1">
      <alignment horizontal="center" vertical="center"/>
    </xf>
    <xf numFmtId="0" fontId="62" fillId="0" borderId="33" xfId="9" applyFont="1" applyBorder="1" applyAlignment="1">
      <alignment horizontal="center" vertical="center"/>
    </xf>
    <xf numFmtId="0" fontId="62" fillId="0" borderId="34" xfId="9" applyFont="1" applyBorder="1" applyAlignment="1">
      <alignment horizontal="center" vertical="center"/>
    </xf>
    <xf numFmtId="3" fontId="24" fillId="109" borderId="78" xfId="9" applyNumberFormat="1" applyFont="1" applyFill="1" applyBorder="1" applyAlignment="1">
      <alignment horizontal="center" vertical="center" wrapText="1"/>
    </xf>
    <xf numFmtId="0" fontId="80" fillId="29" borderId="54" xfId="0" applyFont="1" applyFill="1" applyBorder="1" applyAlignment="1">
      <alignment horizontal="center" vertical="center" wrapText="1" readingOrder="1"/>
    </xf>
    <xf numFmtId="0" fontId="209" fillId="18" borderId="111" xfId="0" applyFont="1" applyFill="1" applyBorder="1" applyAlignment="1">
      <alignment horizontal="center" vertical="center" wrapText="1" readingOrder="1"/>
    </xf>
    <xf numFmtId="0" fontId="210" fillId="111" borderId="112" xfId="0" applyFont="1" applyFill="1" applyBorder="1" applyAlignment="1">
      <alignment horizontal="center" vertical="center" wrapText="1" readingOrder="1"/>
    </xf>
    <xf numFmtId="0" fontId="210" fillId="0" borderId="112" xfId="0" applyFont="1" applyBorder="1" applyAlignment="1">
      <alignment horizontal="center" vertical="center" wrapText="1" readingOrder="1"/>
    </xf>
    <xf numFmtId="3" fontId="209" fillId="18" borderId="112" xfId="0" applyNumberFormat="1" applyFont="1" applyFill="1" applyBorder="1" applyAlignment="1">
      <alignment horizontal="center" vertical="center" wrapText="1" readingOrder="1"/>
    </xf>
    <xf numFmtId="0" fontId="210" fillId="0" borderId="113" xfId="0" applyFont="1" applyBorder="1" applyAlignment="1">
      <alignment horizontal="center" vertical="center" wrapText="1" readingOrder="1"/>
    </xf>
    <xf numFmtId="0" fontId="210" fillId="111" borderId="104" xfId="0" applyFont="1" applyFill="1" applyBorder="1" applyAlignment="1">
      <alignment horizontal="center" vertical="center" wrapText="1" readingOrder="1"/>
    </xf>
    <xf numFmtId="0" fontId="210" fillId="43" borderId="105" xfId="0" applyFont="1" applyFill="1" applyBorder="1" applyAlignment="1">
      <alignment horizontal="center" vertical="center" wrapText="1" readingOrder="1"/>
    </xf>
    <xf numFmtId="0" fontId="209" fillId="18" borderId="114" xfId="0" applyFont="1" applyFill="1" applyBorder="1" applyAlignment="1">
      <alignment horizontal="center" vertical="center" wrapText="1" readingOrder="1"/>
    </xf>
    <xf numFmtId="0" fontId="210" fillId="111" borderId="115" xfId="0" applyFont="1" applyFill="1" applyBorder="1" applyAlignment="1">
      <alignment horizontal="center" vertical="center" wrapText="1" readingOrder="1"/>
    </xf>
    <xf numFmtId="0" fontId="210" fillId="0" borderId="115" xfId="0" applyFont="1" applyBorder="1" applyAlignment="1">
      <alignment horizontal="center" vertical="center" wrapText="1" readingOrder="1"/>
    </xf>
    <xf numFmtId="3" fontId="209" fillId="18" borderId="115" xfId="0" applyNumberFormat="1" applyFont="1" applyFill="1" applyBorder="1" applyAlignment="1">
      <alignment horizontal="center" vertical="center" wrapText="1" readingOrder="1"/>
    </xf>
    <xf numFmtId="0" fontId="210" fillId="0" borderId="116" xfId="0" applyFont="1" applyBorder="1" applyAlignment="1">
      <alignment horizontal="center" vertical="center" wrapText="1" readingOrder="1"/>
    </xf>
    <xf numFmtId="0" fontId="210" fillId="111" borderId="50" xfId="0" applyFont="1" applyFill="1" applyBorder="1" applyAlignment="1">
      <alignment horizontal="center" vertical="center" wrapText="1" readingOrder="1"/>
    </xf>
    <xf numFmtId="0" fontId="210" fillId="43" borderId="53" xfId="0" applyFont="1" applyFill="1" applyBorder="1" applyAlignment="1">
      <alignment horizontal="center" vertical="center" wrapText="1" readingOrder="1"/>
    </xf>
    <xf numFmtId="0" fontId="209" fillId="18" borderId="117" xfId="0" applyFont="1" applyFill="1" applyBorder="1" applyAlignment="1">
      <alignment horizontal="center" vertical="center" wrapText="1" readingOrder="1"/>
    </xf>
    <xf numFmtId="0" fontId="210" fillId="111" borderId="118" xfId="0" applyFont="1" applyFill="1" applyBorder="1" applyAlignment="1">
      <alignment horizontal="center" vertical="center" wrapText="1" readingOrder="1"/>
    </xf>
    <xf numFmtId="0" fontId="210" fillId="0" borderId="118" xfId="0" applyFont="1" applyBorder="1" applyAlignment="1">
      <alignment horizontal="center" vertical="center" wrapText="1" readingOrder="1"/>
    </xf>
    <xf numFmtId="3" fontId="209" fillId="18" borderId="118" xfId="0" applyNumberFormat="1" applyFont="1" applyFill="1" applyBorder="1" applyAlignment="1">
      <alignment horizontal="center" vertical="center" wrapText="1" readingOrder="1"/>
    </xf>
    <xf numFmtId="0" fontId="210" fillId="0" borderId="119" xfId="0" applyFont="1" applyBorder="1" applyAlignment="1">
      <alignment horizontal="center" vertical="center" wrapText="1" readingOrder="1"/>
    </xf>
    <xf numFmtId="0" fontId="210" fillId="111" borderId="54" xfId="0" applyFont="1" applyFill="1" applyBorder="1" applyAlignment="1">
      <alignment horizontal="center" vertical="center" wrapText="1" readingOrder="1"/>
    </xf>
    <xf numFmtId="0" fontId="210" fillId="43" borderId="55" xfId="0" applyFont="1" applyFill="1" applyBorder="1" applyAlignment="1">
      <alignment horizontal="center" vertical="center" wrapText="1" readingOrder="1"/>
    </xf>
    <xf numFmtId="0" fontId="80" fillId="32" borderId="80" xfId="0" applyFont="1" applyFill="1" applyBorder="1" applyAlignment="1">
      <alignment horizontal="left" vertical="center" wrapText="1"/>
    </xf>
    <xf numFmtId="0" fontId="80" fillId="32" borderId="103" xfId="0" applyFont="1" applyFill="1" applyBorder="1" applyAlignment="1">
      <alignment horizontal="left" vertical="center" wrapText="1"/>
    </xf>
    <xf numFmtId="168" fontId="207" fillId="4" borderId="4" xfId="9" applyNumberFormat="1" applyFont="1" applyFill="1" applyBorder="1" applyAlignment="1">
      <alignment horizontal="center" vertical="center" wrapText="1"/>
    </xf>
    <xf numFmtId="0" fontId="207" fillId="4" borderId="4" xfId="1" applyFont="1" applyFill="1" applyBorder="1" applyAlignment="1" applyProtection="1">
      <alignment horizontal="center" vertical="center" wrapText="1"/>
    </xf>
    <xf numFmtId="173" fontId="82" fillId="20" borderId="78" xfId="10" applyNumberFormat="1" applyFont="1" applyFill="1" applyBorder="1" applyAlignment="1">
      <alignment horizontal="center"/>
    </xf>
    <xf numFmtId="0" fontId="0" fillId="0" borderId="78" xfId="0" applyBorder="1"/>
    <xf numFmtId="0" fontId="0" fillId="0" borderId="78" xfId="0" applyBorder="1" applyAlignment="1">
      <alignment horizontal="center"/>
    </xf>
    <xf numFmtId="0" fontId="82" fillId="20" borderId="78" xfId="0" applyFont="1" applyFill="1" applyBorder="1" applyAlignment="1">
      <alignment horizontal="center" vertical="center"/>
    </xf>
    <xf numFmtId="49" fontId="193" fillId="43" borderId="78" xfId="9" applyNumberFormat="1" applyFont="1" applyFill="1" applyBorder="1" applyAlignment="1">
      <alignment horizontal="center" vertical="top" wrapText="1"/>
    </xf>
    <xf numFmtId="0" fontId="29" fillId="43" borderId="79" xfId="9" applyFont="1" applyFill="1" applyBorder="1" applyAlignment="1">
      <alignment horizontal="center" vertical="top" wrapText="1"/>
    </xf>
    <xf numFmtId="0" fontId="193" fillId="43" borderId="78" xfId="9" applyFont="1" applyFill="1" applyBorder="1" applyAlignment="1">
      <alignment horizontal="center" vertical="top" wrapText="1"/>
    </xf>
    <xf numFmtId="0" fontId="29" fillId="43" borderId="78" xfId="9" applyFont="1" applyFill="1" applyBorder="1" applyAlignment="1">
      <alignment horizontal="center" vertical="top" wrapText="1"/>
    </xf>
    <xf numFmtId="0" fontId="29" fillId="0" borderId="78" xfId="9" applyFont="1" applyBorder="1" applyAlignment="1">
      <alignment horizontal="center" vertical="top" wrapText="1"/>
    </xf>
    <xf numFmtId="49" fontId="29" fillId="43" borderId="82" xfId="9" applyNumberFormat="1" applyFont="1" applyFill="1" applyBorder="1" applyAlignment="1">
      <alignment horizontal="center" vertical="top" wrapText="1"/>
    </xf>
    <xf numFmtId="0" fontId="214" fillId="0" borderId="50" xfId="0" applyFont="1" applyBorder="1" applyAlignment="1">
      <alignment vertical="top" wrapText="1"/>
    </xf>
    <xf numFmtId="0" fontId="214" fillId="0" borderId="120" xfId="0" applyFont="1" applyBorder="1" applyAlignment="1">
      <alignment vertical="top" wrapText="1"/>
    </xf>
    <xf numFmtId="0" fontId="214" fillId="0" borderId="0" xfId="0" applyFont="1" applyAlignment="1">
      <alignment vertical="top" wrapText="1"/>
    </xf>
    <xf numFmtId="9" fontId="29" fillId="43" borderId="78" xfId="340" applyFont="1" applyFill="1" applyBorder="1" applyAlignment="1" applyProtection="1">
      <alignment horizontal="center" vertical="top" wrapText="1"/>
    </xf>
    <xf numFmtId="237" fontId="29" fillId="0" borderId="78" xfId="333" applyNumberFormat="1" applyFont="1" applyFill="1" applyBorder="1" applyAlignment="1" applyProtection="1">
      <alignment horizontal="right" vertical="top" wrapText="1"/>
    </xf>
    <xf numFmtId="170" fontId="29" fillId="43" borderId="78" xfId="9" applyNumberFormat="1" applyFont="1" applyFill="1" applyBorder="1" applyAlignment="1">
      <alignment horizontal="center" vertical="top" wrapText="1"/>
    </xf>
    <xf numFmtId="0" fontId="30" fillId="43" borderId="78" xfId="1" applyFont="1" applyFill="1" applyBorder="1" applyAlignment="1" applyProtection="1">
      <alignment horizontal="center" vertical="top" wrapText="1"/>
    </xf>
    <xf numFmtId="0" fontId="214" fillId="0" borderId="0" xfId="0" applyFont="1" applyAlignment="1">
      <alignment vertical="top"/>
    </xf>
    <xf numFmtId="9" fontId="29" fillId="0" borderId="78" xfId="340" applyFont="1" applyFill="1" applyBorder="1" applyAlignment="1" applyProtection="1">
      <alignment horizontal="center" vertical="top" wrapText="1"/>
    </xf>
    <xf numFmtId="0" fontId="214" fillId="0" borderId="121" xfId="0" applyFont="1" applyBorder="1" applyAlignment="1">
      <alignment vertical="top" wrapText="1"/>
    </xf>
    <xf numFmtId="170" fontId="29" fillId="43" borderId="78" xfId="9" quotePrefix="1" applyNumberFormat="1" applyFont="1" applyFill="1" applyBorder="1" applyAlignment="1">
      <alignment horizontal="center" vertical="top" wrapText="1"/>
    </xf>
    <xf numFmtId="0" fontId="214" fillId="0" borderId="78" xfId="0" applyFont="1" applyBorder="1" applyAlignment="1">
      <alignment vertical="top" wrapText="1"/>
    </xf>
    <xf numFmtId="0" fontId="29" fillId="43" borderId="121" xfId="9" applyFont="1" applyFill="1" applyBorder="1" applyAlignment="1">
      <alignment horizontal="left" vertical="top" wrapText="1"/>
    </xf>
    <xf numFmtId="0" fontId="29" fillId="43" borderId="78" xfId="9" applyFont="1" applyFill="1" applyBorder="1" applyAlignment="1">
      <alignment horizontal="left" vertical="top" wrapText="1"/>
    </xf>
    <xf numFmtId="0" fontId="0" fillId="0" borderId="122" xfId="0" applyBorder="1"/>
    <xf numFmtId="0" fontId="0" fillId="0" borderId="123" xfId="0" applyBorder="1"/>
    <xf numFmtId="0" fontId="0" fillId="0" borderId="124" xfId="0" applyBorder="1"/>
    <xf numFmtId="0" fontId="17" fillId="0" borderId="125" xfId="0" applyFont="1" applyBorder="1"/>
    <xf numFmtId="0" fontId="82" fillId="112" borderId="82" xfId="0" applyFont="1" applyFill="1" applyBorder="1" applyAlignment="1">
      <alignment horizontal="center"/>
    </xf>
    <xf numFmtId="0" fontId="82" fillId="112" borderId="80" xfId="0" applyFont="1" applyFill="1" applyBorder="1" applyAlignment="1">
      <alignment horizontal="center"/>
    </xf>
    <xf numFmtId="0" fontId="82" fillId="112" borderId="81" xfId="0" applyFont="1" applyFill="1" applyBorder="1" applyAlignment="1">
      <alignment horizontal="center"/>
    </xf>
    <xf numFmtId="0" fontId="82" fillId="0" borderId="82" xfId="0" applyFont="1" applyBorder="1" applyAlignment="1">
      <alignment horizontal="center"/>
    </xf>
    <xf numFmtId="0" fontId="82" fillId="0" borderId="80" xfId="0" applyFont="1" applyBorder="1" applyAlignment="1">
      <alignment horizontal="center"/>
    </xf>
    <xf numFmtId="0" fontId="82" fillId="0" borderId="81" xfId="0" applyFont="1" applyBorder="1" applyAlignment="1">
      <alignment horizontal="center"/>
    </xf>
    <xf numFmtId="0" fontId="80" fillId="32" borderId="82" xfId="0" applyFont="1" applyFill="1" applyBorder="1" applyAlignment="1">
      <alignment horizontal="center" vertical="center" wrapText="1"/>
    </xf>
    <xf numFmtId="0" fontId="80" fillId="32" borderId="80" xfId="0" applyFont="1" applyFill="1" applyBorder="1" applyAlignment="1">
      <alignment horizontal="center" vertical="center" wrapText="1"/>
    </xf>
    <xf numFmtId="0" fontId="208" fillId="112" borderId="29" xfId="0" applyFont="1" applyFill="1" applyBorder="1" applyAlignment="1">
      <alignment horizontal="center" vertical="center" wrapText="1" readingOrder="1"/>
    </xf>
    <xf numFmtId="0" fontId="208" fillId="112" borderId="109" xfId="0" applyFont="1" applyFill="1" applyBorder="1" applyAlignment="1">
      <alignment horizontal="center" vertical="center" wrapText="1" readingOrder="1"/>
    </xf>
    <xf numFmtId="0" fontId="208" fillId="112" borderId="30" xfId="0" applyFont="1" applyFill="1" applyBorder="1" applyAlignment="1">
      <alignment horizontal="center" vertical="center" wrapText="1" readingOrder="1"/>
    </xf>
    <xf numFmtId="0" fontId="208" fillId="112" borderId="110" xfId="0" applyFont="1" applyFill="1" applyBorder="1" applyAlignment="1">
      <alignment horizontal="center" vertical="center" wrapText="1" readingOrder="1"/>
    </xf>
    <xf numFmtId="0" fontId="208" fillId="112" borderId="92" xfId="0" applyFont="1" applyFill="1" applyBorder="1" applyAlignment="1">
      <alignment horizontal="center" vertical="center" wrapText="1" readingOrder="1"/>
    </xf>
    <xf numFmtId="0" fontId="208" fillId="112" borderId="108" xfId="0" applyFont="1" applyFill="1" applyBorder="1" applyAlignment="1">
      <alignment horizontal="center" vertical="center" wrapText="1" readingOrder="1"/>
    </xf>
    <xf numFmtId="0" fontId="208" fillId="112" borderId="41" xfId="0" applyFont="1" applyFill="1" applyBorder="1" applyAlignment="1">
      <alignment horizontal="center" vertical="center" wrapText="1" readingOrder="1"/>
    </xf>
    <xf numFmtId="0" fontId="208" fillId="112" borderId="106" xfId="0" applyFont="1" applyFill="1" applyBorder="1" applyAlignment="1">
      <alignment horizontal="center" vertical="center" wrapText="1" readingOrder="1"/>
    </xf>
    <xf numFmtId="0" fontId="206" fillId="4" borderId="82" xfId="9" applyFont="1" applyFill="1" applyBorder="1" applyAlignment="1">
      <alignment horizontal="left" vertical="center" wrapText="1"/>
    </xf>
    <xf numFmtId="0" fontId="206" fillId="4" borderId="81" xfId="9" applyFont="1" applyFill="1" applyBorder="1" applyAlignment="1">
      <alignment horizontal="left" vertical="center" wrapText="1"/>
    </xf>
    <xf numFmtId="0" fontId="206" fillId="4" borderId="80" xfId="0" applyFont="1" applyFill="1" applyBorder="1" applyAlignment="1">
      <alignment horizontal="left" vertical="center" wrapText="1"/>
    </xf>
    <xf numFmtId="0" fontId="206" fillId="4" borderId="81" xfId="0" applyFont="1" applyFill="1" applyBorder="1" applyAlignment="1">
      <alignment horizontal="left" vertical="center" wrapText="1"/>
    </xf>
    <xf numFmtId="0" fontId="192" fillId="4" borderId="17" xfId="9" applyFont="1" applyFill="1" applyBorder="1" applyAlignment="1">
      <alignment horizontal="center" vertical="center" wrapText="1"/>
    </xf>
    <xf numFmtId="0" fontId="192" fillId="4" borderId="80" xfId="9" applyFont="1" applyFill="1" applyBorder="1" applyAlignment="1">
      <alignment horizontal="center" vertical="center" wrapText="1"/>
    </xf>
    <xf numFmtId="0" fontId="192" fillId="4" borderId="18" xfId="9" applyFont="1" applyFill="1" applyBorder="1" applyAlignment="1">
      <alignment horizontal="center" vertical="center" wrapText="1"/>
    </xf>
    <xf numFmtId="0" fontId="192" fillId="15" borderId="13" xfId="9" applyFont="1" applyFill="1" applyBorder="1" applyAlignment="1">
      <alignment horizontal="center" vertical="center" wrapText="1"/>
    </xf>
    <xf numFmtId="0" fontId="192" fillId="15" borderId="14" xfId="9" applyFont="1" applyFill="1" applyBorder="1" applyAlignment="1">
      <alignment horizontal="center" vertical="center" wrapText="1"/>
    </xf>
    <xf numFmtId="0" fontId="192" fillId="15" borderId="15" xfId="9" applyFont="1" applyFill="1" applyBorder="1" applyAlignment="1">
      <alignment horizontal="center" vertical="center" wrapText="1"/>
    </xf>
    <xf numFmtId="0" fontId="192" fillId="15" borderId="19" xfId="9" applyFont="1" applyFill="1" applyBorder="1" applyAlignment="1">
      <alignment horizontal="center" vertical="center" wrapText="1"/>
    </xf>
    <xf numFmtId="0" fontId="192" fillId="15" borderId="31" xfId="9" applyFont="1" applyFill="1" applyBorder="1" applyAlignment="1">
      <alignment horizontal="center" vertical="center" wrapText="1"/>
    </xf>
    <xf numFmtId="0" fontId="192" fillId="15" borderId="20" xfId="9" applyFont="1" applyFill="1" applyBorder="1" applyAlignment="1">
      <alignment horizontal="center" vertical="center" wrapText="1"/>
    </xf>
    <xf numFmtId="0" fontId="37" fillId="18" borderId="16" xfId="9" applyFont="1" applyFill="1" applyBorder="1" applyAlignment="1">
      <alignment horizontal="center" vertical="center" wrapText="1"/>
    </xf>
    <xf numFmtId="0" fontId="195" fillId="18" borderId="17" xfId="0" applyFont="1" applyFill="1" applyBorder="1"/>
    <xf numFmtId="0" fontId="195" fillId="18" borderId="18" xfId="0" applyFont="1" applyFill="1" applyBorder="1"/>
    <xf numFmtId="0" fontId="192" fillId="113" borderId="13" xfId="9" applyFont="1" applyFill="1" applyBorder="1" applyAlignment="1">
      <alignment horizontal="center" vertical="center" wrapText="1"/>
    </xf>
    <xf numFmtId="0" fontId="192" fillId="113" borderId="14" xfId="9" applyFont="1" applyFill="1" applyBorder="1" applyAlignment="1">
      <alignment horizontal="center" vertical="center" wrapText="1"/>
    </xf>
    <xf numFmtId="0" fontId="192" fillId="113" borderId="15" xfId="9" applyFont="1" applyFill="1" applyBorder="1" applyAlignment="1">
      <alignment horizontal="center" vertical="center" wrapText="1"/>
    </xf>
    <xf numFmtId="0" fontId="192" fillId="113" borderId="19" xfId="9" applyFont="1" applyFill="1" applyBorder="1" applyAlignment="1">
      <alignment horizontal="center" vertical="center" wrapText="1"/>
    </xf>
    <xf numFmtId="0" fontId="192" fillId="113" borderId="31" xfId="9" applyFont="1" applyFill="1" applyBorder="1" applyAlignment="1">
      <alignment horizontal="center" vertical="center" wrapText="1"/>
    </xf>
    <xf numFmtId="0" fontId="192" fillId="113" borderId="20" xfId="9" applyFont="1" applyFill="1" applyBorder="1" applyAlignment="1">
      <alignment horizontal="center" vertical="center" wrapText="1"/>
    </xf>
    <xf numFmtId="15" fontId="192" fillId="5" borderId="13" xfId="9" applyNumberFormat="1" applyFont="1" applyFill="1" applyBorder="1" applyAlignment="1">
      <alignment horizontal="center" vertical="center" wrapText="1"/>
    </xf>
    <xf numFmtId="15" fontId="192" fillId="5" borderId="14" xfId="9" applyNumberFormat="1" applyFont="1" applyFill="1" applyBorder="1" applyAlignment="1">
      <alignment horizontal="center" vertical="center" wrapText="1"/>
    </xf>
    <xf numFmtId="15" fontId="192" fillId="5" borderId="19" xfId="9" applyNumberFormat="1" applyFont="1" applyFill="1" applyBorder="1" applyAlignment="1">
      <alignment horizontal="center" vertical="center" wrapText="1"/>
    </xf>
    <xf numFmtId="15" fontId="192" fillId="5" borderId="31" xfId="9" applyNumberFormat="1" applyFont="1" applyFill="1" applyBorder="1" applyAlignment="1">
      <alignment horizontal="center" vertical="center" wrapText="1"/>
    </xf>
    <xf numFmtId="237" fontId="0" fillId="0" borderId="50" xfId="10" applyNumberFormat="1" applyFont="1" applyBorder="1" applyAlignment="1">
      <alignment horizontal="right" vertical="center"/>
    </xf>
    <xf numFmtId="0" fontId="79" fillId="112" borderId="0" xfId="0" applyFont="1" applyFill="1" applyAlignment="1">
      <alignment horizontal="center" vertical="center"/>
    </xf>
    <xf numFmtId="0" fontId="80" fillId="16" borderId="50" xfId="0" applyFont="1" applyFill="1" applyBorder="1" applyAlignment="1">
      <alignment horizontal="left" vertical="center"/>
    </xf>
    <xf numFmtId="237" fontId="0" fillId="47" borderId="50" xfId="10" applyNumberFormat="1" applyFont="1" applyFill="1" applyBorder="1" applyAlignment="1">
      <alignment horizontal="right" vertical="center"/>
    </xf>
    <xf numFmtId="173" fontId="17" fillId="16" borderId="50" xfId="10" applyNumberFormat="1" applyFont="1" applyFill="1" applyBorder="1" applyAlignment="1">
      <alignment horizontal="center" vertical="center"/>
    </xf>
    <xf numFmtId="0" fontId="83" fillId="32" borderId="50" xfId="0" applyFont="1" applyFill="1" applyBorder="1" applyAlignment="1">
      <alignment horizontal="left" vertical="center"/>
    </xf>
    <xf numFmtId="3" fontId="2" fillId="0" borderId="50" xfId="342" applyNumberFormat="1" applyBorder="1" applyAlignment="1">
      <alignment horizontal="center" vertical="center"/>
    </xf>
    <xf numFmtId="3" fontId="1" fillId="0" borderId="36" xfId="342" applyNumberFormat="1" applyFont="1" applyBorder="1" applyAlignment="1">
      <alignment horizontal="center" vertical="center" wrapText="1"/>
    </xf>
    <xf numFmtId="3" fontId="2" fillId="0" borderId="37" xfId="342" applyNumberFormat="1" applyBorder="1" applyAlignment="1">
      <alignment horizontal="center" vertical="center" wrapText="1"/>
    </xf>
    <xf numFmtId="3" fontId="2" fillId="0" borderId="38" xfId="342" applyNumberFormat="1" applyBorder="1" applyAlignment="1">
      <alignment horizontal="center" vertical="center" wrapText="1"/>
    </xf>
    <xf numFmtId="3" fontId="2" fillId="0" borderId="85" xfId="342" applyNumberFormat="1" applyBorder="1" applyAlignment="1">
      <alignment horizontal="center" vertical="center" wrapText="1"/>
    </xf>
    <xf numFmtId="3" fontId="2" fillId="0" borderId="0" xfId="342" applyNumberFormat="1" applyAlignment="1">
      <alignment horizontal="center" vertical="center" wrapText="1"/>
    </xf>
    <xf numFmtId="3" fontId="2" fillId="0" borderId="87" xfId="342" applyNumberFormat="1" applyBorder="1" applyAlignment="1">
      <alignment horizontal="center" vertical="center" wrapText="1"/>
    </xf>
    <xf numFmtId="3" fontId="2" fillId="0" borderId="88" xfId="342" applyNumberFormat="1" applyBorder="1" applyAlignment="1">
      <alignment horizontal="center" vertical="center" wrapText="1"/>
    </xf>
    <xf numFmtId="3" fontId="2" fillId="0" borderId="89" xfId="342" applyNumberFormat="1" applyBorder="1" applyAlignment="1">
      <alignment horizontal="center" vertical="center" wrapText="1"/>
    </xf>
    <xf numFmtId="3" fontId="2" fillId="0" borderId="90" xfId="342" applyNumberFormat="1" applyBorder="1" applyAlignment="1">
      <alignment horizontal="center" vertical="center" wrapText="1"/>
    </xf>
    <xf numFmtId="0" fontId="0" fillId="49" borderId="57" xfId="0" applyFill="1" applyBorder="1" applyAlignment="1">
      <alignment horizontal="center" vertical="center"/>
    </xf>
    <xf numFmtId="0" fontId="0" fillId="49" borderId="58" xfId="0" applyFill="1" applyBorder="1" applyAlignment="1">
      <alignment horizontal="center" vertical="center"/>
    </xf>
    <xf numFmtId="0" fontId="0" fillId="49" borderId="52" xfId="0" applyFill="1" applyBorder="1" applyAlignment="1">
      <alignment horizontal="center" vertical="center"/>
    </xf>
    <xf numFmtId="0" fontId="81" fillId="0" borderId="107" xfId="0" applyFont="1" applyBorder="1" applyAlignment="1">
      <alignment horizontal="center" vertical="center" wrapText="1"/>
    </xf>
    <xf numFmtId="0" fontId="81" fillId="0" borderId="86" xfId="0" applyFont="1" applyBorder="1" applyAlignment="1">
      <alignment horizontal="center" vertical="center" wrapText="1"/>
    </xf>
    <xf numFmtId="0" fontId="81" fillId="0" borderId="100" xfId="0" applyFont="1" applyBorder="1" applyAlignment="1">
      <alignment horizontal="center" vertical="center" wrapText="1"/>
    </xf>
    <xf numFmtId="0" fontId="81" fillId="0" borderId="57" xfId="0" applyFont="1" applyBorder="1" applyAlignment="1">
      <alignment horizontal="center" vertical="center"/>
    </xf>
    <xf numFmtId="0" fontId="81" fillId="0" borderId="58" xfId="0" applyFont="1" applyBorder="1" applyAlignment="1">
      <alignment horizontal="center" vertical="center"/>
    </xf>
    <xf numFmtId="0" fontId="81" fillId="0" borderId="52" xfId="0" applyFont="1" applyBorder="1" applyAlignment="1">
      <alignment horizontal="center" vertical="center"/>
    </xf>
    <xf numFmtId="0" fontId="81" fillId="0" borderId="50" xfId="0" applyFont="1" applyBorder="1" applyAlignment="1">
      <alignment horizontal="center" vertical="center"/>
    </xf>
    <xf numFmtId="0" fontId="81" fillId="13" borderId="50" xfId="0" applyFont="1" applyFill="1" applyBorder="1" applyAlignment="1">
      <alignment horizontal="center" vertical="center"/>
    </xf>
    <xf numFmtId="2" fontId="17" fillId="0" borderId="50" xfId="0" applyNumberFormat="1" applyFont="1" applyBorder="1" applyAlignment="1">
      <alignment horizontal="center" vertical="center"/>
    </xf>
    <xf numFmtId="3" fontId="50" fillId="0" borderId="50" xfId="342" applyNumberFormat="1" applyFont="1" applyBorder="1" applyAlignment="1">
      <alignment horizontal="center" vertical="center"/>
    </xf>
    <xf numFmtId="0" fontId="27" fillId="0" borderId="50" xfId="0" applyFont="1" applyBorder="1" applyAlignment="1">
      <alignment horizontal="center" vertical="center"/>
    </xf>
    <xf numFmtId="0" fontId="27" fillId="0" borderId="57" xfId="0" applyFont="1" applyBorder="1" applyAlignment="1">
      <alignment horizontal="center" vertical="center"/>
    </xf>
    <xf numFmtId="0" fontId="27" fillId="0" borderId="58" xfId="0" applyFont="1" applyBorder="1" applyAlignment="1">
      <alignment horizontal="center" vertical="center"/>
    </xf>
    <xf numFmtId="0" fontId="27" fillId="0" borderId="52" xfId="0" applyFont="1" applyBorder="1" applyAlignment="1">
      <alignment horizontal="center" vertical="center"/>
    </xf>
    <xf numFmtId="0" fontId="27" fillId="0" borderId="57" xfId="0" applyFont="1" applyBorder="1" applyAlignment="1">
      <alignment horizontal="center" vertical="center" wrapText="1"/>
    </xf>
    <xf numFmtId="0" fontId="27" fillId="0" borderId="86" xfId="0" applyFont="1" applyBorder="1" applyAlignment="1">
      <alignment horizontal="center" vertical="center" wrapText="1"/>
    </xf>
    <xf numFmtId="0" fontId="27" fillId="0" borderId="52" xfId="0" applyFont="1" applyBorder="1" applyAlignment="1">
      <alignment horizontal="center" vertical="center" wrapText="1"/>
    </xf>
    <xf numFmtId="0" fontId="27" fillId="13" borderId="50" xfId="0" applyFont="1" applyFill="1" applyBorder="1" applyAlignment="1">
      <alignment horizontal="center" vertical="center"/>
    </xf>
    <xf numFmtId="0" fontId="65" fillId="10" borderId="21" xfId="0" applyFont="1" applyFill="1" applyBorder="1" applyAlignment="1">
      <alignment horizontal="center" vertical="center" textRotation="90"/>
    </xf>
    <xf numFmtId="0" fontId="65" fillId="10" borderId="22" xfId="0" applyFont="1" applyFill="1" applyBorder="1" applyAlignment="1">
      <alignment horizontal="center" vertical="center" textRotation="90"/>
    </xf>
    <xf numFmtId="0" fontId="65" fillId="10" borderId="23" xfId="0" applyFont="1" applyFill="1" applyBorder="1" applyAlignment="1">
      <alignment horizontal="center" vertical="center" textRotation="90"/>
    </xf>
    <xf numFmtId="0" fontId="64" fillId="0" borderId="13" xfId="0" applyFont="1" applyBorder="1" applyAlignment="1">
      <alignment horizontal="center"/>
    </xf>
    <xf numFmtId="0" fontId="64" fillId="0" borderId="15" xfId="0" applyFont="1" applyBorder="1" applyAlignment="1">
      <alignment horizontal="center"/>
    </xf>
    <xf numFmtId="0" fontId="64" fillId="0" borderId="19" xfId="0" applyFont="1" applyBorder="1" applyAlignment="1">
      <alignment horizontal="center"/>
    </xf>
    <xf numFmtId="0" fontId="64" fillId="0" borderId="20" xfId="0" applyFont="1" applyBorder="1" applyAlignment="1">
      <alignment horizontal="center"/>
    </xf>
    <xf numFmtId="0" fontId="65" fillId="28" borderId="19" xfId="0" applyFont="1" applyFill="1" applyBorder="1" applyAlignment="1">
      <alignment horizontal="center" vertical="center"/>
    </xf>
    <xf numFmtId="0" fontId="65" fillId="28" borderId="31" xfId="0" applyFont="1" applyFill="1" applyBorder="1" applyAlignment="1">
      <alignment horizontal="center" vertical="center"/>
    </xf>
    <xf numFmtId="0" fontId="65" fillId="28" borderId="20" xfId="0" applyFont="1" applyFill="1" applyBorder="1" applyAlignment="1">
      <alignment horizontal="center" vertical="center"/>
    </xf>
    <xf numFmtId="0" fontId="65" fillId="45" borderId="21" xfId="0" applyFont="1" applyFill="1" applyBorder="1" applyAlignment="1">
      <alignment horizontal="center" vertical="center" textRotation="90"/>
    </xf>
    <xf numFmtId="0" fontId="65" fillId="45" borderId="22" xfId="0" applyFont="1" applyFill="1" applyBorder="1" applyAlignment="1">
      <alignment horizontal="center" vertical="center" textRotation="90"/>
    </xf>
    <xf numFmtId="0" fontId="65" fillId="45" borderId="23" xfId="0" applyFont="1" applyFill="1" applyBorder="1" applyAlignment="1">
      <alignment horizontal="center" vertical="center" textRotation="90"/>
    </xf>
    <xf numFmtId="0" fontId="65" fillId="10" borderId="0" xfId="0" applyFont="1" applyFill="1" applyAlignment="1">
      <alignment horizontal="center" vertical="center" textRotation="90"/>
    </xf>
    <xf numFmtId="0" fontId="3" fillId="0" borderId="24" xfId="9" applyBorder="1" applyAlignment="1">
      <alignment horizontal="center" vertical="center" wrapText="1"/>
    </xf>
    <xf numFmtId="0" fontId="3" fillId="0" borderId="22" xfId="9" applyBorder="1" applyAlignment="1">
      <alignment horizontal="center" vertical="center" wrapText="1"/>
    </xf>
    <xf numFmtId="0" fontId="3" fillId="0" borderId="23" xfId="9" applyBorder="1" applyAlignment="1">
      <alignment horizontal="center" vertical="center" wrapText="1"/>
    </xf>
    <xf numFmtId="173" fontId="3" fillId="0" borderId="24" xfId="10" applyNumberFormat="1" applyFont="1" applyBorder="1" applyAlignment="1" applyProtection="1">
      <alignment horizontal="center" vertical="center" wrapText="1"/>
    </xf>
    <xf numFmtId="173" fontId="3" fillId="0" borderId="22" xfId="10" applyNumberFormat="1" applyFont="1" applyBorder="1" applyAlignment="1" applyProtection="1">
      <alignment horizontal="center" vertical="center" wrapText="1"/>
    </xf>
    <xf numFmtId="173" fontId="3" fillId="0" borderId="23" xfId="10" applyNumberFormat="1" applyFont="1" applyBorder="1" applyAlignment="1" applyProtection="1">
      <alignment horizontal="center" vertical="center" wrapText="1"/>
    </xf>
    <xf numFmtId="0" fontId="14" fillId="0" borderId="21" xfId="9" applyFont="1" applyBorder="1" applyAlignment="1">
      <alignment horizontal="center" vertical="center" wrapText="1"/>
    </xf>
    <xf numFmtId="0" fontId="14" fillId="0" borderId="22" xfId="9" applyFont="1" applyBorder="1" applyAlignment="1">
      <alignment horizontal="center" vertical="center" wrapText="1"/>
    </xf>
    <xf numFmtId="0" fontId="14" fillId="0" borderId="23" xfId="9" applyFont="1" applyBorder="1" applyAlignment="1">
      <alignment horizontal="center" vertical="center" wrapText="1"/>
    </xf>
    <xf numFmtId="9" fontId="3" fillId="0" borderId="24" xfId="340" applyFont="1" applyBorder="1" applyAlignment="1" applyProtection="1">
      <alignment horizontal="center" vertical="center" wrapText="1"/>
    </xf>
    <xf numFmtId="9" fontId="3" fillId="0" borderId="22" xfId="340" applyFont="1" applyBorder="1" applyAlignment="1" applyProtection="1">
      <alignment horizontal="center" vertical="center" wrapText="1"/>
    </xf>
    <xf numFmtId="9" fontId="3" fillId="0" borderId="23" xfId="340" applyFont="1" applyBorder="1" applyAlignment="1" applyProtection="1">
      <alignment horizontal="center" vertical="center" wrapText="1"/>
    </xf>
    <xf numFmtId="236" fontId="3" fillId="0" borderId="24" xfId="9" applyNumberFormat="1" applyBorder="1" applyAlignment="1">
      <alignment horizontal="center" vertical="center" wrapText="1"/>
    </xf>
    <xf numFmtId="236" fontId="3" fillId="0" borderId="22" xfId="9" applyNumberFormat="1" applyBorder="1" applyAlignment="1">
      <alignment horizontal="center" vertical="center" wrapText="1"/>
    </xf>
    <xf numFmtId="236" fontId="3" fillId="0" borderId="23" xfId="9" applyNumberFormat="1" applyBorder="1" applyAlignment="1">
      <alignment horizontal="center" vertical="center" wrapText="1"/>
    </xf>
    <xf numFmtId="0" fontId="4" fillId="0" borderId="13" xfId="9" applyFont="1" applyBorder="1" applyAlignment="1">
      <alignment horizontal="center" vertical="center" wrapText="1"/>
    </xf>
    <xf numFmtId="0" fontId="4" fillId="0" borderId="14" xfId="9" applyFont="1" applyBorder="1" applyAlignment="1">
      <alignment horizontal="center" vertical="center" wrapText="1"/>
    </xf>
    <xf numFmtId="0" fontId="4" fillId="0" borderId="15" xfId="9" applyFont="1" applyBorder="1" applyAlignment="1">
      <alignment horizontal="center" vertical="center" wrapText="1"/>
    </xf>
    <xf numFmtId="0" fontId="4" fillId="0" borderId="19" xfId="9" applyFont="1" applyBorder="1" applyAlignment="1">
      <alignment horizontal="center" vertical="center" wrapText="1"/>
    </xf>
    <xf numFmtId="0" fontId="4" fillId="0" borderId="31" xfId="9" applyFont="1" applyBorder="1" applyAlignment="1">
      <alignment horizontal="center" vertical="center" wrapText="1"/>
    </xf>
    <xf numFmtId="0" fontId="4" fillId="0" borderId="84" xfId="9" applyFont="1" applyBorder="1" applyAlignment="1">
      <alignment horizontal="center" vertical="center" wrapText="1"/>
    </xf>
    <xf numFmtId="0" fontId="4" fillId="0" borderId="20" xfId="9" applyFont="1" applyBorder="1" applyAlignment="1">
      <alignment horizontal="center" vertical="center" wrapText="1"/>
    </xf>
    <xf numFmtId="0" fontId="4" fillId="0" borderId="4" xfId="9" applyFont="1" applyBorder="1" applyAlignment="1">
      <alignment horizontal="left" vertical="center" wrapText="1"/>
    </xf>
    <xf numFmtId="0" fontId="4" fillId="0" borderId="78" xfId="9" applyFont="1" applyBorder="1" applyAlignment="1">
      <alignment horizontal="left" vertical="center" wrapText="1"/>
    </xf>
    <xf numFmtId="0" fontId="32" fillId="0" borderId="4" xfId="0" applyFont="1" applyBorder="1" applyAlignment="1">
      <alignment horizontal="left" vertical="center" wrapText="1"/>
    </xf>
    <xf numFmtId="0" fontId="4" fillId="0" borderId="4" xfId="9" applyFont="1" applyBorder="1" applyAlignment="1">
      <alignment horizontal="center" vertical="center"/>
    </xf>
    <xf numFmtId="0" fontId="4" fillId="0" borderId="4" xfId="9" applyFont="1" applyBorder="1" applyAlignment="1">
      <alignment horizontal="center" vertical="center" wrapText="1"/>
    </xf>
    <xf numFmtId="0" fontId="4" fillId="110" borderId="78" xfId="9" applyFont="1" applyFill="1" applyBorder="1" applyAlignment="1">
      <alignment horizontal="center" vertical="center" wrapText="1"/>
    </xf>
    <xf numFmtId="0" fontId="0" fillId="110" borderId="78" xfId="0" applyFill="1" applyBorder="1" applyAlignment="1">
      <alignment horizontal="center" vertical="center" wrapText="1"/>
    </xf>
    <xf numFmtId="0" fontId="52" fillId="108" borderId="78" xfId="9" applyFont="1" applyFill="1" applyBorder="1" applyAlignment="1">
      <alignment horizontal="left" vertical="center" wrapText="1"/>
    </xf>
    <xf numFmtId="0" fontId="0" fillId="108" borderId="78" xfId="0" applyFill="1" applyBorder="1" applyAlignment="1">
      <alignment horizontal="left" vertical="center" wrapText="1"/>
    </xf>
    <xf numFmtId="0" fontId="0" fillId="107" borderId="101" xfId="0" applyFill="1" applyBorder="1" applyAlignment="1">
      <alignment vertical="center" wrapText="1"/>
    </xf>
    <xf numFmtId="0" fontId="0" fillId="0" borderId="79" xfId="0" applyBorder="1" applyAlignment="1">
      <alignment vertical="center" wrapText="1"/>
    </xf>
    <xf numFmtId="0" fontId="0" fillId="108" borderId="101" xfId="0" applyFill="1" applyBorder="1" applyAlignment="1">
      <alignment horizontal="center" vertical="center" wrapText="1"/>
    </xf>
    <xf numFmtId="0" fontId="0" fillId="0" borderId="79" xfId="0" applyBorder="1" applyAlignment="1">
      <alignment horizontal="center" vertical="center" wrapText="1"/>
    </xf>
    <xf numFmtId="0" fontId="0" fillId="110" borderId="102" xfId="0" applyFill="1" applyBorder="1" applyAlignment="1">
      <alignment horizontal="center" vertical="center" wrapText="1"/>
    </xf>
    <xf numFmtId="0" fontId="0" fillId="110" borderId="15" xfId="0" applyFill="1" applyBorder="1" applyAlignment="1">
      <alignment horizontal="center" vertical="center" wrapText="1"/>
    </xf>
    <xf numFmtId="0" fontId="0" fillId="0" borderId="83" xfId="0" applyBorder="1" applyAlignment="1">
      <alignment horizontal="center" vertical="center" wrapText="1"/>
    </xf>
    <xf numFmtId="0" fontId="0" fillId="0" borderId="91" xfId="0" applyBorder="1" applyAlignment="1">
      <alignment horizontal="center" vertical="center" wrapText="1"/>
    </xf>
    <xf numFmtId="0" fontId="0" fillId="110" borderId="82" xfId="0" applyFill="1" applyBorder="1" applyAlignment="1">
      <alignment horizontal="center" vertical="center" wrapText="1"/>
    </xf>
    <xf numFmtId="0" fontId="0" fillId="110" borderId="103" xfId="0" applyFill="1" applyBorder="1" applyAlignment="1">
      <alignment horizontal="center" vertical="center" wrapText="1"/>
    </xf>
    <xf numFmtId="0" fontId="52" fillId="108" borderId="78" xfId="9" applyFont="1" applyFill="1" applyBorder="1" applyAlignment="1">
      <alignment vertical="center" wrapText="1"/>
    </xf>
    <xf numFmtId="0" fontId="0" fillId="108" borderId="78" xfId="0" applyFill="1" applyBorder="1" applyAlignment="1">
      <alignment vertical="center" wrapText="1"/>
    </xf>
    <xf numFmtId="0" fontId="53" fillId="38" borderId="27" xfId="9" applyFont="1" applyFill="1" applyBorder="1" applyAlignment="1">
      <alignment horizontal="center" vertical="center"/>
    </xf>
    <xf numFmtId="0" fontId="53" fillId="38" borderId="5" xfId="9" applyFont="1" applyFill="1" applyBorder="1" applyAlignment="1">
      <alignment horizontal="center" vertical="center"/>
    </xf>
    <xf numFmtId="0" fontId="53" fillId="38" borderId="11" xfId="9" applyFont="1" applyFill="1" applyBorder="1" applyAlignment="1">
      <alignment horizontal="center" vertical="center"/>
    </xf>
    <xf numFmtId="0" fontId="53" fillId="36" borderId="27" xfId="9" applyFont="1" applyFill="1" applyBorder="1" applyAlignment="1">
      <alignment horizontal="center" vertical="center"/>
    </xf>
    <xf numFmtId="0" fontId="53" fillId="36" borderId="5" xfId="9" applyFont="1" applyFill="1" applyBorder="1" applyAlignment="1">
      <alignment horizontal="center" vertical="center"/>
    </xf>
    <xf numFmtId="0" fontId="53" fillId="36" borderId="11" xfId="9" applyFont="1" applyFill="1" applyBorder="1" applyAlignment="1">
      <alignment horizontal="center" vertical="center"/>
    </xf>
    <xf numFmtId="0" fontId="53" fillId="39" borderId="13" xfId="9" applyFont="1" applyFill="1" applyBorder="1" applyAlignment="1">
      <alignment horizontal="center" vertical="center"/>
    </xf>
    <xf numFmtId="0" fontId="53" fillId="39" borderId="28" xfId="9" applyFont="1" applyFill="1" applyBorder="1" applyAlignment="1">
      <alignment horizontal="center" vertical="center"/>
    </xf>
    <xf numFmtId="0" fontId="53" fillId="37" borderId="27" xfId="9" applyFont="1" applyFill="1" applyBorder="1" applyAlignment="1">
      <alignment horizontal="center" vertical="center"/>
    </xf>
    <xf numFmtId="0" fontId="53" fillId="37" borderId="5" xfId="9" applyFont="1" applyFill="1" applyBorder="1" applyAlignment="1">
      <alignment horizontal="center" vertical="center"/>
    </xf>
    <xf numFmtId="0" fontId="53" fillId="37" borderId="11" xfId="9" applyFont="1" applyFill="1" applyBorder="1" applyAlignment="1">
      <alignment horizontal="center" vertical="center"/>
    </xf>
    <xf numFmtId="0" fontId="53" fillId="35" borderId="27" xfId="9" applyFont="1" applyFill="1" applyBorder="1" applyAlignment="1">
      <alignment horizontal="center" vertical="center"/>
    </xf>
    <xf numFmtId="0" fontId="53" fillId="35" borderId="5" xfId="9" applyFont="1" applyFill="1" applyBorder="1" applyAlignment="1">
      <alignment horizontal="center" vertical="center"/>
    </xf>
    <xf numFmtId="0" fontId="53" fillId="35" borderId="11" xfId="9" applyFont="1" applyFill="1" applyBorder="1" applyAlignment="1">
      <alignment horizontal="center" vertical="center"/>
    </xf>
    <xf numFmtId="0" fontId="53" fillId="40" borderId="27" xfId="9" applyFont="1" applyFill="1" applyBorder="1" applyAlignment="1">
      <alignment horizontal="center" vertical="center"/>
    </xf>
    <xf numFmtId="0" fontId="53" fillId="40" borderId="5" xfId="9" applyFont="1" applyFill="1" applyBorder="1" applyAlignment="1">
      <alignment horizontal="center" vertical="center"/>
    </xf>
    <xf numFmtId="0" fontId="53" fillId="40" borderId="11" xfId="9" applyFont="1" applyFill="1" applyBorder="1" applyAlignment="1">
      <alignment horizontal="center" vertical="center"/>
    </xf>
    <xf numFmtId="0" fontId="56" fillId="46" borderId="21" xfId="9" applyFont="1" applyFill="1" applyBorder="1" applyAlignment="1">
      <alignment horizontal="center" vertical="center"/>
    </xf>
    <xf numFmtId="0" fontId="56" fillId="46" borderId="22" xfId="9" applyFont="1" applyFill="1" applyBorder="1" applyAlignment="1">
      <alignment horizontal="center" vertical="center"/>
    </xf>
    <xf numFmtId="0" fontId="23" fillId="9" borderId="16" xfId="9" applyFont="1" applyFill="1" applyBorder="1" applyAlignment="1">
      <alignment horizontal="left" vertical="center"/>
    </xf>
    <xf numFmtId="0" fontId="23" fillId="9" borderId="17" xfId="9" applyFont="1" applyFill="1" applyBorder="1" applyAlignment="1">
      <alignment horizontal="left" vertical="center"/>
    </xf>
    <xf numFmtId="0" fontId="23" fillId="9" borderId="18" xfId="9" applyFont="1" applyFill="1" applyBorder="1" applyAlignment="1">
      <alignment horizontal="left" vertical="center"/>
    </xf>
    <xf numFmtId="0" fontId="24" fillId="9" borderId="16" xfId="9" applyFont="1" applyFill="1" applyBorder="1" applyAlignment="1">
      <alignment horizontal="left" vertical="center"/>
    </xf>
    <xf numFmtId="0" fontId="24" fillId="9" borderId="17" xfId="9" applyFont="1" applyFill="1" applyBorder="1" applyAlignment="1">
      <alignment horizontal="left" vertical="center"/>
    </xf>
    <xf numFmtId="0" fontId="56" fillId="50" borderId="16" xfId="9" applyFont="1" applyFill="1" applyBorder="1" applyAlignment="1">
      <alignment horizontal="center" vertical="center"/>
    </xf>
    <xf numFmtId="0" fontId="56" fillId="50" borderId="18" xfId="9" applyFont="1" applyFill="1" applyBorder="1" applyAlignment="1">
      <alignment horizontal="center" vertical="center"/>
    </xf>
    <xf numFmtId="0" fontId="53" fillId="39" borderId="16" xfId="9" applyFont="1" applyFill="1" applyBorder="1" applyAlignment="1">
      <alignment horizontal="center" vertical="center"/>
    </xf>
    <xf numFmtId="0" fontId="53" fillId="39" borderId="35" xfId="9" applyFont="1" applyFill="1" applyBorder="1" applyAlignment="1">
      <alignment horizontal="center" vertical="center"/>
    </xf>
    <xf numFmtId="0" fontId="55" fillId="9" borderId="21" xfId="9" applyFont="1" applyFill="1" applyBorder="1" applyAlignment="1">
      <alignment horizontal="center" vertical="center" wrapText="1"/>
    </xf>
    <xf numFmtId="0" fontId="55" fillId="9" borderId="22" xfId="9" applyFont="1" applyFill="1" applyBorder="1" applyAlignment="1">
      <alignment horizontal="center" vertical="center" wrapText="1"/>
    </xf>
    <xf numFmtId="0" fontId="55" fillId="48" borderId="21" xfId="9" applyFont="1" applyFill="1" applyBorder="1" applyAlignment="1">
      <alignment horizontal="center" vertical="center" wrapText="1"/>
    </xf>
    <xf numFmtId="0" fontId="55" fillId="48" borderId="22" xfId="9" applyFont="1" applyFill="1" applyBorder="1" applyAlignment="1">
      <alignment horizontal="center" vertical="center" wrapText="1"/>
    </xf>
    <xf numFmtId="0" fontId="56" fillId="29" borderId="21" xfId="9" applyFont="1" applyFill="1" applyBorder="1" applyAlignment="1">
      <alignment horizontal="center" vertical="center" wrapText="1"/>
    </xf>
    <xf numFmtId="0" fontId="56" fillId="29" borderId="22" xfId="9" applyFont="1" applyFill="1" applyBorder="1" applyAlignment="1">
      <alignment horizontal="center" vertical="center" wrapText="1"/>
    </xf>
    <xf numFmtId="0" fontId="56" fillId="14" borderId="13" xfId="9" applyFont="1" applyFill="1" applyBorder="1" applyAlignment="1">
      <alignment horizontal="center" vertical="center" wrapText="1"/>
    </xf>
    <xf numFmtId="0" fontId="56" fillId="14" borderId="14" xfId="9" applyFont="1" applyFill="1" applyBorder="1" applyAlignment="1">
      <alignment horizontal="center" vertical="center" wrapText="1"/>
    </xf>
    <xf numFmtId="0" fontId="56" fillId="14" borderId="32" xfId="9" applyFont="1" applyFill="1" applyBorder="1" applyAlignment="1">
      <alignment horizontal="center" vertical="center" wrapText="1"/>
    </xf>
    <xf numFmtId="0" fontId="56" fillId="14" borderId="0" xfId="9" applyFont="1" applyFill="1" applyAlignment="1">
      <alignment horizontal="center" vertical="center" wrapText="1"/>
    </xf>
    <xf numFmtId="0" fontId="56" fillId="10" borderId="21" xfId="9" applyFont="1" applyFill="1" applyBorder="1" applyAlignment="1">
      <alignment horizontal="center" vertical="center"/>
    </xf>
    <xf numFmtId="0" fontId="56" fillId="10" borderId="22" xfId="9" applyFont="1" applyFill="1" applyBorder="1" applyAlignment="1">
      <alignment horizontal="center" vertical="center"/>
    </xf>
    <xf numFmtId="0" fontId="56" fillId="42" borderId="16" xfId="9" applyFont="1" applyFill="1" applyBorder="1" applyAlignment="1">
      <alignment horizontal="center" vertical="center"/>
    </xf>
    <xf numFmtId="0" fontId="56" fillId="42" borderId="18" xfId="9" applyFont="1" applyFill="1" applyBorder="1" applyAlignment="1">
      <alignment horizontal="center" vertical="center"/>
    </xf>
    <xf numFmtId="0" fontId="24" fillId="9" borderId="16" xfId="9" applyFont="1" applyFill="1" applyBorder="1" applyAlignment="1">
      <alignment horizontal="center" vertical="center"/>
    </xf>
    <xf numFmtId="0" fontId="24" fillId="9" borderId="18" xfId="9" applyFont="1" applyFill="1" applyBorder="1" applyAlignment="1">
      <alignment horizontal="center" vertical="center"/>
    </xf>
    <xf numFmtId="0" fontId="78" fillId="19" borderId="13" xfId="9" applyFont="1" applyFill="1" applyBorder="1" applyAlignment="1">
      <alignment horizontal="center" vertical="center" wrapText="1"/>
    </xf>
    <xf numFmtId="0" fontId="78" fillId="19" borderId="15" xfId="9" applyFont="1" applyFill="1" applyBorder="1" applyAlignment="1">
      <alignment horizontal="center" vertical="center" wrapText="1"/>
    </xf>
    <xf numFmtId="0" fontId="78" fillId="19" borderId="32" xfId="9" applyFont="1" applyFill="1" applyBorder="1" applyAlignment="1">
      <alignment horizontal="center" vertical="center" wrapText="1"/>
    </xf>
    <xf numFmtId="0" fontId="78" fillId="19" borderId="25" xfId="9" applyFont="1" applyFill="1" applyBorder="1" applyAlignment="1">
      <alignment horizontal="center" vertical="center" wrapText="1"/>
    </xf>
    <xf numFmtId="0" fontId="25" fillId="25" borderId="19" xfId="9" applyFont="1" applyFill="1" applyBorder="1" applyAlignment="1">
      <alignment horizontal="center" vertical="center" wrapText="1"/>
    </xf>
    <xf numFmtId="0" fontId="25" fillId="25" borderId="31" xfId="9" applyFont="1" applyFill="1" applyBorder="1" applyAlignment="1">
      <alignment horizontal="center" vertical="center" wrapText="1"/>
    </xf>
    <xf numFmtId="0" fontId="25" fillId="25" borderId="20" xfId="9" applyFont="1" applyFill="1" applyBorder="1" applyAlignment="1">
      <alignment horizontal="center" vertical="center" wrapText="1"/>
    </xf>
    <xf numFmtId="0" fontId="0" fillId="105" borderId="101" xfId="0" applyFill="1" applyBorder="1" applyAlignment="1">
      <alignment horizontal="center" vertical="center" wrapText="1"/>
    </xf>
    <xf numFmtId="0" fontId="0" fillId="0" borderId="22" xfId="0" applyBorder="1" applyAlignment="1">
      <alignment horizontal="center" vertical="center" wrapText="1"/>
    </xf>
    <xf numFmtId="0" fontId="0" fillId="106" borderId="101" xfId="0" applyFill="1" applyBorder="1" applyAlignment="1">
      <alignment vertical="center" wrapText="1"/>
    </xf>
    <xf numFmtId="0" fontId="0" fillId="0" borderId="22" xfId="0" applyBorder="1" applyAlignment="1">
      <alignment vertical="center" wrapText="1"/>
    </xf>
    <xf numFmtId="0" fontId="0" fillId="108" borderId="101" xfId="0" applyFill="1" applyBorder="1" applyAlignment="1">
      <alignment vertical="center" wrapText="1"/>
    </xf>
    <xf numFmtId="0" fontId="0" fillId="0" borderId="32" xfId="0" applyBorder="1" applyAlignment="1">
      <alignment horizontal="center" vertical="center" wrapText="1"/>
    </xf>
    <xf numFmtId="0" fontId="0" fillId="0" borderId="25" xfId="0" applyBorder="1" applyAlignment="1">
      <alignment horizontal="center" vertical="center" wrapText="1"/>
    </xf>
    <xf numFmtId="0" fontId="4" fillId="110" borderId="102" xfId="9" applyFont="1" applyFill="1" applyBorder="1" applyAlignment="1">
      <alignment horizontal="center" vertical="center" wrapText="1"/>
    </xf>
    <xf numFmtId="173" fontId="82" fillId="20" borderId="78" xfId="10" applyNumberFormat="1" applyFont="1" applyFill="1" applyBorder="1" applyAlignment="1">
      <alignment horizontal="center"/>
    </xf>
    <xf numFmtId="0" fontId="0" fillId="0" borderId="78" xfId="0" applyBorder="1"/>
    <xf numFmtId="173" fontId="201" fillId="43" borderId="99" xfId="10" applyNumberFormat="1" applyFont="1" applyFill="1" applyBorder="1" applyAlignment="1">
      <alignment horizontal="center"/>
    </xf>
    <xf numFmtId="173" fontId="201" fillId="43" borderId="14" xfId="10" applyNumberFormat="1" applyFont="1" applyFill="1" applyBorder="1" applyAlignment="1">
      <alignment horizontal="center"/>
    </xf>
    <xf numFmtId="173" fontId="201" fillId="43" borderId="15" xfId="10" applyNumberFormat="1" applyFont="1" applyFill="1" applyBorder="1" applyAlignment="1">
      <alignment horizontal="center"/>
    </xf>
    <xf numFmtId="173" fontId="35" fillId="43" borderId="32" xfId="10" applyNumberFormat="1" applyFont="1" applyFill="1" applyBorder="1" applyAlignment="1">
      <alignment horizontal="center"/>
    </xf>
    <xf numFmtId="173" fontId="35" fillId="43" borderId="0" xfId="10" applyNumberFormat="1" applyFont="1" applyFill="1" applyBorder="1" applyAlignment="1">
      <alignment horizontal="center"/>
    </xf>
    <xf numFmtId="173" fontId="35" fillId="43" borderId="25" xfId="10" applyNumberFormat="1" applyFont="1" applyFill="1" applyBorder="1" applyAlignment="1">
      <alignment horizontal="center"/>
    </xf>
    <xf numFmtId="173" fontId="37" fillId="43" borderId="32" xfId="10" applyNumberFormat="1" applyFont="1" applyFill="1" applyBorder="1" applyAlignment="1" applyProtection="1">
      <alignment horizontal="center" vertical="center" wrapText="1"/>
    </xf>
    <xf numFmtId="173" fontId="37" fillId="43" borderId="0" xfId="10" applyNumberFormat="1" applyFont="1" applyFill="1" applyBorder="1" applyAlignment="1" applyProtection="1">
      <alignment horizontal="center" vertical="center" wrapText="1"/>
    </xf>
    <xf numFmtId="173" fontId="37" fillId="43" borderId="25" xfId="10" applyNumberFormat="1" applyFont="1" applyFill="1" applyBorder="1" applyAlignment="1" applyProtection="1">
      <alignment horizontal="center" vertical="center" wrapText="1"/>
    </xf>
    <xf numFmtId="173" fontId="63" fillId="43" borderId="32" xfId="10" applyNumberFormat="1" applyFont="1" applyFill="1" applyBorder="1" applyAlignment="1">
      <alignment horizontal="center" vertical="center"/>
    </xf>
    <xf numFmtId="173" fontId="63" fillId="43" borderId="0" xfId="10" applyNumberFormat="1" applyFont="1" applyFill="1" applyBorder="1" applyAlignment="1">
      <alignment horizontal="center" vertical="center"/>
    </xf>
    <xf numFmtId="173" fontId="63" fillId="43" borderId="25" xfId="10" applyNumberFormat="1" applyFont="1" applyFill="1" applyBorder="1" applyAlignment="1">
      <alignment horizontal="center" vertical="center"/>
    </xf>
    <xf numFmtId="173" fontId="63" fillId="43" borderId="83" xfId="10" applyNumberFormat="1" applyFont="1" applyFill="1" applyBorder="1" applyAlignment="1">
      <alignment horizontal="center" vertical="center"/>
    </xf>
    <xf numFmtId="173" fontId="63" fillId="43" borderId="84" xfId="10" applyNumberFormat="1" applyFont="1" applyFill="1" applyBorder="1" applyAlignment="1">
      <alignment horizontal="center" vertical="center"/>
    </xf>
    <xf numFmtId="173" fontId="63" fillId="43" borderId="91" xfId="10" applyNumberFormat="1" applyFont="1" applyFill="1" applyBorder="1" applyAlignment="1">
      <alignment horizontal="center" vertical="center"/>
    </xf>
    <xf numFmtId="173" fontId="38" fillId="112" borderId="32" xfId="10" applyNumberFormat="1" applyFont="1" applyFill="1" applyBorder="1" applyAlignment="1">
      <alignment horizontal="center" vertical="center" wrapText="1" readingOrder="1"/>
    </xf>
    <xf numFmtId="173" fontId="38" fillId="112" borderId="0" xfId="10" applyNumberFormat="1" applyFont="1" applyFill="1" applyBorder="1" applyAlignment="1">
      <alignment horizontal="center" vertical="center" wrapText="1" readingOrder="1"/>
    </xf>
    <xf numFmtId="173" fontId="0" fillId="0" borderId="78" xfId="10" applyNumberFormat="1" applyFont="1" applyBorder="1" applyAlignment="1"/>
    <xf numFmtId="0" fontId="0" fillId="0" borderId="78" xfId="0" applyBorder="1" applyAlignment="1">
      <alignment horizontal="center"/>
    </xf>
    <xf numFmtId="173" fontId="82" fillId="112" borderId="78" xfId="10" applyNumberFormat="1" applyFont="1" applyFill="1" applyBorder="1" applyAlignment="1">
      <alignment horizontal="center" vertical="center"/>
    </xf>
    <xf numFmtId="0" fontId="0" fillId="112" borderId="78" xfId="0" applyFill="1" applyBorder="1" applyAlignment="1">
      <alignment vertical="center"/>
    </xf>
    <xf numFmtId="173" fontId="0" fillId="0" borderId="78" xfId="10" applyNumberFormat="1" applyFont="1" applyBorder="1" applyAlignment="1">
      <alignment vertical="center"/>
    </xf>
    <xf numFmtId="173" fontId="50" fillId="43" borderId="32" xfId="10" applyNumberFormat="1" applyFont="1" applyFill="1" applyBorder="1" applyAlignment="1">
      <alignment horizontal="center"/>
    </xf>
    <xf numFmtId="173" fontId="50" fillId="43" borderId="0" xfId="10" applyNumberFormat="1" applyFont="1" applyFill="1" applyBorder="1" applyAlignment="1">
      <alignment horizontal="center"/>
    </xf>
    <xf numFmtId="173" fontId="50" fillId="43" borderId="25" xfId="10" applyNumberFormat="1" applyFont="1" applyFill="1" applyBorder="1" applyAlignment="1">
      <alignment horizontal="center"/>
    </xf>
    <xf numFmtId="173" fontId="192" fillId="43" borderId="32" xfId="10" applyNumberFormat="1" applyFont="1" applyFill="1" applyBorder="1" applyAlignment="1" applyProtection="1">
      <alignment horizontal="center" vertical="center" wrapText="1"/>
    </xf>
    <xf numFmtId="173" fontId="192" fillId="43" borderId="0" xfId="10" applyNumberFormat="1" applyFont="1" applyFill="1" applyBorder="1" applyAlignment="1" applyProtection="1">
      <alignment horizontal="center" vertical="center" wrapText="1"/>
    </xf>
    <xf numFmtId="173" fontId="192" fillId="43" borderId="25" xfId="10" applyNumberFormat="1" applyFont="1" applyFill="1" applyBorder="1" applyAlignment="1" applyProtection="1">
      <alignment horizontal="center" vertical="center" wrapText="1"/>
    </xf>
    <xf numFmtId="173" fontId="62" fillId="43" borderId="32" xfId="10" applyNumberFormat="1" applyFont="1" applyFill="1" applyBorder="1" applyAlignment="1">
      <alignment horizontal="center" vertical="center"/>
    </xf>
    <xf numFmtId="173" fontId="62" fillId="43" borderId="0" xfId="10" applyNumberFormat="1" applyFont="1" applyFill="1" applyBorder="1" applyAlignment="1">
      <alignment horizontal="center" vertical="center"/>
    </xf>
    <xf numFmtId="173" fontId="62" fillId="43" borderId="25" xfId="10" applyNumberFormat="1" applyFont="1" applyFill="1" applyBorder="1" applyAlignment="1">
      <alignment horizontal="center" vertical="center"/>
    </xf>
    <xf numFmtId="173" fontId="62" fillId="43" borderId="83" xfId="10" applyNumberFormat="1" applyFont="1" applyFill="1" applyBorder="1" applyAlignment="1">
      <alignment horizontal="center" vertical="center"/>
    </xf>
    <xf numFmtId="173" fontId="62" fillId="43" borderId="84" xfId="10" applyNumberFormat="1" applyFont="1" applyFill="1" applyBorder="1" applyAlignment="1">
      <alignment horizontal="center" vertical="center"/>
    </xf>
    <xf numFmtId="173" fontId="62" fillId="43" borderId="91" xfId="10" applyNumberFormat="1" applyFont="1" applyFill="1" applyBorder="1" applyAlignment="1">
      <alignment horizontal="center" vertical="center"/>
    </xf>
    <xf numFmtId="173" fontId="0" fillId="112" borderId="78" xfId="10" applyNumberFormat="1" applyFont="1" applyFill="1" applyBorder="1" applyAlignment="1">
      <alignment horizontal="center" vertical="center"/>
    </xf>
    <xf numFmtId="0" fontId="201" fillId="43" borderId="99" xfId="0" applyFont="1" applyFill="1" applyBorder="1" applyAlignment="1">
      <alignment horizontal="center" vertical="center"/>
    </xf>
    <xf numFmtId="0" fontId="201" fillId="43" borderId="14" xfId="0" applyFont="1" applyFill="1" applyBorder="1" applyAlignment="1">
      <alignment horizontal="center" vertical="center"/>
    </xf>
    <xf numFmtId="0" fontId="201" fillId="43" borderId="15" xfId="0" applyFont="1" applyFill="1" applyBorder="1" applyAlignment="1">
      <alignment horizontal="center" vertical="center"/>
    </xf>
    <xf numFmtId="0" fontId="192" fillId="43" borderId="32" xfId="9" applyFont="1" applyFill="1" applyBorder="1" applyAlignment="1">
      <alignment horizontal="center" vertical="center" wrapText="1"/>
    </xf>
    <xf numFmtId="0" fontId="192" fillId="43" borderId="0" xfId="9" applyFont="1" applyFill="1" applyAlignment="1">
      <alignment horizontal="center" vertical="center" wrapText="1"/>
    </xf>
    <xf numFmtId="0" fontId="192" fillId="43" borderId="25" xfId="9" applyFont="1" applyFill="1" applyBorder="1" applyAlignment="1">
      <alignment horizontal="center" vertical="center" wrapText="1"/>
    </xf>
    <xf numFmtId="0" fontId="42" fillId="20" borderId="4" xfId="0" applyFont="1" applyFill="1" applyBorder="1" applyAlignment="1">
      <alignment horizontal="center" vertical="center" wrapText="1"/>
    </xf>
    <xf numFmtId="0" fontId="42" fillId="26" borderId="4" xfId="0" applyFont="1" applyFill="1" applyBorder="1" applyAlignment="1">
      <alignment horizontal="center" vertical="center" wrapText="1"/>
    </xf>
    <xf numFmtId="0" fontId="42" fillId="27" borderId="4" xfId="0" applyFont="1" applyFill="1" applyBorder="1" applyAlignment="1">
      <alignment horizontal="center" vertical="center" wrapText="1"/>
    </xf>
    <xf numFmtId="0" fontId="42" fillId="22" borderId="4" xfId="0" applyFont="1" applyFill="1" applyBorder="1" applyAlignment="1">
      <alignment horizontal="center" vertical="center" wrapText="1"/>
    </xf>
    <xf numFmtId="0" fontId="62" fillId="43" borderId="32" xfId="0" applyFont="1" applyFill="1" applyBorder="1" applyAlignment="1">
      <alignment horizontal="center" vertical="center"/>
    </xf>
    <xf numFmtId="0" fontId="202" fillId="43" borderId="0" xfId="0" applyFont="1" applyFill="1" applyAlignment="1">
      <alignment horizontal="center" vertical="center"/>
    </xf>
    <xf numFmtId="0" fontId="202" fillId="43" borderId="25" xfId="0" applyFont="1" applyFill="1" applyBorder="1" applyAlignment="1">
      <alignment horizontal="center" vertical="center"/>
    </xf>
    <xf numFmtId="0" fontId="202" fillId="43" borderId="32" xfId="0" applyFont="1" applyFill="1" applyBorder="1" applyAlignment="1">
      <alignment horizontal="center" vertical="center"/>
    </xf>
    <xf numFmtId="0" fontId="202" fillId="43" borderId="83" xfId="0" applyFont="1" applyFill="1" applyBorder="1" applyAlignment="1">
      <alignment horizontal="center" vertical="center"/>
    </xf>
    <xf numFmtId="0" fontId="202" fillId="43" borderId="84" xfId="0" applyFont="1" applyFill="1" applyBorder="1" applyAlignment="1">
      <alignment horizontal="center" vertical="center"/>
    </xf>
    <xf numFmtId="0" fontId="202" fillId="43" borderId="91" xfId="0" applyFont="1" applyFill="1" applyBorder="1" applyAlignment="1">
      <alignment horizontal="center" vertical="center"/>
    </xf>
    <xf numFmtId="0" fontId="82" fillId="20" borderId="78" xfId="0" applyFont="1" applyFill="1" applyBorder="1" applyAlignment="1">
      <alignment horizontal="center" vertical="center"/>
    </xf>
    <xf numFmtId="0" fontId="201" fillId="43" borderId="99" xfId="0" applyFont="1" applyFill="1" applyBorder="1" applyAlignment="1">
      <alignment horizontal="center" vertical="center" wrapText="1"/>
    </xf>
    <xf numFmtId="0" fontId="203" fillId="112" borderId="95" xfId="0" applyFont="1" applyFill="1" applyBorder="1" applyAlignment="1">
      <alignment horizontal="center" vertical="center" wrapText="1" readingOrder="1"/>
    </xf>
    <xf numFmtId="0" fontId="62" fillId="43" borderId="0" xfId="0" applyFont="1" applyFill="1" applyAlignment="1">
      <alignment horizontal="center" vertical="center"/>
    </xf>
    <xf numFmtId="0" fontId="62" fillId="43" borderId="25" xfId="0" applyFont="1" applyFill="1" applyBorder="1" applyAlignment="1">
      <alignment horizontal="center" vertical="center"/>
    </xf>
    <xf numFmtId="0" fontId="62" fillId="43" borderId="83" xfId="0" applyFont="1" applyFill="1" applyBorder="1" applyAlignment="1">
      <alignment horizontal="center" vertical="center"/>
    </xf>
    <xf numFmtId="0" fontId="62" fillId="43" borderId="84" xfId="0" applyFont="1" applyFill="1" applyBorder="1" applyAlignment="1">
      <alignment horizontal="center" vertical="center"/>
    </xf>
    <xf numFmtId="0" fontId="62" fillId="43" borderId="91" xfId="0" applyFont="1" applyFill="1" applyBorder="1" applyAlignment="1">
      <alignment horizontal="center" vertical="center"/>
    </xf>
    <xf numFmtId="0" fontId="44" fillId="112" borderId="21" xfId="0" applyFont="1" applyFill="1" applyBorder="1" applyAlignment="1">
      <alignment horizontal="center" vertical="center" wrapText="1"/>
    </xf>
    <xf numFmtId="0" fontId="44" fillId="112" borderId="23" xfId="0" applyFont="1" applyFill="1" applyBorder="1" applyAlignment="1">
      <alignment horizontal="center" vertical="center" wrapText="1"/>
    </xf>
    <xf numFmtId="0" fontId="44" fillId="112" borderId="22" xfId="0" applyFont="1" applyFill="1" applyBorder="1" applyAlignment="1">
      <alignment horizontal="center" vertical="center" wrapText="1"/>
    </xf>
    <xf numFmtId="0" fontId="201" fillId="43" borderId="14" xfId="0" applyFont="1" applyFill="1" applyBorder="1" applyAlignment="1">
      <alignment horizontal="center" vertical="center" wrapText="1"/>
    </xf>
    <xf numFmtId="0" fontId="201" fillId="43" borderId="15" xfId="0" applyFont="1" applyFill="1" applyBorder="1" applyAlignment="1">
      <alignment horizontal="center" vertical="center" wrapText="1"/>
    </xf>
    <xf numFmtId="0" fontId="44" fillId="112" borderId="4" xfId="0" applyFont="1" applyFill="1" applyBorder="1" applyAlignment="1">
      <alignment horizontal="center" vertical="center" wrapText="1"/>
    </xf>
    <xf numFmtId="0" fontId="47" fillId="112" borderId="4" xfId="0" applyFont="1" applyFill="1" applyBorder="1" applyAlignment="1">
      <alignment horizontal="center" vertical="center" wrapText="1"/>
    </xf>
    <xf numFmtId="0" fontId="47" fillId="112" borderId="21" xfId="0" applyFont="1" applyFill="1" applyBorder="1" applyAlignment="1">
      <alignment horizontal="center" vertical="center" wrapText="1"/>
    </xf>
    <xf numFmtId="0" fontId="47" fillId="112" borderId="23" xfId="0" applyFont="1" applyFill="1" applyBorder="1" applyAlignment="1">
      <alignment horizontal="center" vertical="center" wrapText="1"/>
    </xf>
    <xf numFmtId="0" fontId="38" fillId="112" borderId="4" xfId="0" applyFont="1" applyFill="1" applyBorder="1" applyAlignment="1">
      <alignment horizontal="center" vertical="center" wrapText="1"/>
    </xf>
    <xf numFmtId="0" fontId="38" fillId="112" borderId="21" xfId="0" applyFont="1" applyFill="1" applyBorder="1" applyAlignment="1">
      <alignment horizontal="center" vertical="center" wrapText="1"/>
    </xf>
    <xf numFmtId="0" fontId="38" fillId="112" borderId="22" xfId="0" applyFont="1" applyFill="1" applyBorder="1" applyAlignment="1">
      <alignment horizontal="center" vertical="center" wrapText="1"/>
    </xf>
    <xf numFmtId="0" fontId="38" fillId="112" borderId="23" xfId="0" applyFont="1" applyFill="1" applyBorder="1" applyAlignment="1">
      <alignment horizontal="center" vertical="center" wrapText="1"/>
    </xf>
    <xf numFmtId="0" fontId="50" fillId="43" borderId="32" xfId="0" applyFont="1" applyFill="1" applyBorder="1" applyAlignment="1">
      <alignment horizontal="center" vertical="center"/>
    </xf>
    <xf numFmtId="0" fontId="50" fillId="43" borderId="0" xfId="0" applyFont="1" applyFill="1" applyAlignment="1">
      <alignment horizontal="center" vertical="center"/>
    </xf>
    <xf numFmtId="0" fontId="50" fillId="43" borderId="25" xfId="0" applyFont="1" applyFill="1" applyBorder="1" applyAlignment="1">
      <alignment horizontal="center" vertical="center"/>
    </xf>
    <xf numFmtId="0" fontId="36" fillId="19" borderId="32" xfId="0" applyFont="1" applyFill="1" applyBorder="1" applyAlignment="1">
      <alignment horizontal="center" vertical="center" wrapText="1"/>
    </xf>
    <xf numFmtId="0" fontId="36" fillId="19" borderId="0" xfId="0" applyFont="1" applyFill="1" applyAlignment="1">
      <alignment horizontal="center" vertical="center" wrapText="1"/>
    </xf>
    <xf numFmtId="0" fontId="35" fillId="19" borderId="32" xfId="0" applyFont="1" applyFill="1" applyBorder="1" applyAlignment="1">
      <alignment horizontal="center" vertical="center"/>
    </xf>
    <xf numFmtId="0" fontId="35" fillId="19" borderId="0" xfId="0" applyFont="1" applyFill="1" applyAlignment="1">
      <alignment horizontal="center" vertical="center"/>
    </xf>
    <xf numFmtId="0" fontId="35" fillId="19" borderId="25" xfId="0" applyFont="1" applyFill="1" applyBorder="1" applyAlignment="1">
      <alignment horizontal="center" vertical="center"/>
    </xf>
    <xf numFmtId="0" fontId="37" fillId="19" borderId="32" xfId="9" applyFont="1" applyFill="1" applyBorder="1" applyAlignment="1">
      <alignment horizontal="center" vertical="center" wrapText="1"/>
    </xf>
    <xf numFmtId="0" fontId="37" fillId="19" borderId="0" xfId="9" applyFont="1" applyFill="1" applyAlignment="1">
      <alignment horizontal="center" vertical="center" wrapText="1"/>
    </xf>
    <xf numFmtId="0" fontId="63" fillId="19" borderId="32" xfId="0" applyFont="1" applyFill="1" applyBorder="1" applyAlignment="1">
      <alignment horizontal="center" vertical="center"/>
    </xf>
    <xf numFmtId="0" fontId="63" fillId="19" borderId="0" xfId="0" applyFont="1" applyFill="1" applyAlignment="1">
      <alignment horizontal="center" vertical="center"/>
    </xf>
    <xf numFmtId="0" fontId="63" fillId="19" borderId="19" xfId="0" applyFont="1" applyFill="1" applyBorder="1" applyAlignment="1">
      <alignment horizontal="center" vertical="center"/>
    </xf>
    <xf numFmtId="0" fontId="63" fillId="19" borderId="31" xfId="0" applyFont="1" applyFill="1" applyBorder="1" applyAlignment="1">
      <alignment horizontal="center" vertical="center"/>
    </xf>
    <xf numFmtId="0" fontId="44" fillId="18" borderId="4" xfId="0" applyFont="1" applyFill="1" applyBorder="1" applyAlignment="1">
      <alignment horizontal="center" vertical="center" wrapText="1"/>
    </xf>
    <xf numFmtId="0" fontId="44" fillId="20" borderId="4" xfId="0" applyFont="1" applyFill="1" applyBorder="1" applyAlignment="1">
      <alignment horizontal="center" vertical="center" wrapText="1"/>
    </xf>
    <xf numFmtId="0" fontId="44" fillId="21" borderId="4" xfId="0" applyFont="1" applyFill="1" applyBorder="1" applyAlignment="1">
      <alignment horizontal="center" vertical="center" wrapText="1"/>
    </xf>
    <xf numFmtId="0" fontId="44" fillId="23" borderId="4" xfId="0" applyFont="1" applyFill="1" applyBorder="1" applyAlignment="1">
      <alignment horizontal="center" vertical="center" wrapText="1"/>
    </xf>
    <xf numFmtId="0" fontId="44" fillId="25" borderId="4" xfId="0" applyFont="1" applyFill="1" applyBorder="1" applyAlignment="1">
      <alignment horizontal="center" vertical="center" wrapText="1"/>
    </xf>
    <xf numFmtId="0" fontId="44" fillId="25" borderId="21" xfId="0" applyFont="1" applyFill="1" applyBorder="1" applyAlignment="1">
      <alignment horizontal="center" vertical="center" wrapText="1"/>
    </xf>
    <xf numFmtId="0" fontId="44" fillId="25" borderId="22" xfId="0" applyFont="1" applyFill="1" applyBorder="1" applyAlignment="1">
      <alignment horizontal="center" vertical="center" wrapText="1"/>
    </xf>
    <xf numFmtId="0" fontId="44" fillId="25" borderId="23" xfId="0" applyFont="1" applyFill="1" applyBorder="1" applyAlignment="1">
      <alignment horizontal="center" vertical="center" wrapText="1"/>
    </xf>
    <xf numFmtId="0" fontId="44" fillId="7" borderId="4" xfId="0" applyFont="1" applyFill="1" applyBorder="1" applyAlignment="1">
      <alignment horizontal="center" vertical="center" wrapText="1"/>
    </xf>
    <xf numFmtId="0" fontId="50" fillId="43" borderId="32" xfId="0" applyFont="1" applyFill="1" applyBorder="1" applyAlignment="1">
      <alignment horizontal="center"/>
    </xf>
    <xf numFmtId="0" fontId="50" fillId="43" borderId="0" xfId="0" applyFont="1" applyFill="1" applyAlignment="1">
      <alignment horizontal="center"/>
    </xf>
    <xf numFmtId="0" fontId="50" fillId="43" borderId="25" xfId="0" applyFont="1" applyFill="1" applyBorder="1" applyAlignment="1">
      <alignment horizontal="center"/>
    </xf>
    <xf numFmtId="0" fontId="201" fillId="43" borderId="32" xfId="9" applyFont="1" applyFill="1" applyBorder="1" applyAlignment="1">
      <alignment horizontal="center" vertical="center" wrapText="1"/>
    </xf>
    <xf numFmtId="0" fontId="201" fillId="43" borderId="0" xfId="9" applyFont="1" applyFill="1" applyAlignment="1">
      <alignment horizontal="center" vertical="center" wrapText="1"/>
    </xf>
    <xf numFmtId="0" fontId="201" fillId="43" borderId="25" xfId="9" applyFont="1" applyFill="1" applyBorder="1" applyAlignment="1">
      <alignment horizontal="center" vertical="center" wrapText="1"/>
    </xf>
    <xf numFmtId="0" fontId="50" fillId="43" borderId="83" xfId="0" applyFont="1" applyFill="1" applyBorder="1" applyAlignment="1">
      <alignment horizontal="center" vertical="center"/>
    </xf>
    <xf numFmtId="0" fontId="50" fillId="43" borderId="84" xfId="0" applyFont="1" applyFill="1" applyBorder="1" applyAlignment="1">
      <alignment horizontal="center" vertical="center"/>
    </xf>
    <xf numFmtId="0" fontId="50" fillId="43" borderId="91" xfId="0" applyFont="1" applyFill="1" applyBorder="1" applyAlignment="1">
      <alignment horizontal="center" vertical="center"/>
    </xf>
    <xf numFmtId="0" fontId="82" fillId="112" borderId="4" xfId="0" applyFont="1" applyFill="1" applyBorder="1" applyAlignment="1">
      <alignment horizontal="center" vertical="center"/>
    </xf>
    <xf numFmtId="0" fontId="82" fillId="112" borderId="21" xfId="0" applyFont="1" applyFill="1" applyBorder="1" applyAlignment="1">
      <alignment horizontal="center" vertical="center"/>
    </xf>
    <xf numFmtId="0" fontId="82" fillId="112" borderId="4" xfId="0" applyFont="1" applyFill="1" applyBorder="1" applyAlignment="1">
      <alignment horizontal="center" vertical="center" wrapText="1"/>
    </xf>
    <xf numFmtId="0" fontId="82" fillId="112" borderId="21" xfId="0" applyFont="1" applyFill="1" applyBorder="1" applyAlignment="1">
      <alignment horizontal="center" vertical="center" wrapText="1"/>
    </xf>
    <xf numFmtId="0" fontId="82" fillId="112" borderId="22" xfId="0" applyFont="1" applyFill="1" applyBorder="1" applyAlignment="1">
      <alignment horizontal="center" vertical="center" wrapText="1"/>
    </xf>
    <xf numFmtId="173" fontId="82" fillId="112" borderId="21" xfId="0" applyNumberFormat="1" applyFont="1" applyFill="1" applyBorder="1" applyAlignment="1">
      <alignment horizontal="center" vertical="center" wrapText="1"/>
    </xf>
    <xf numFmtId="173" fontId="82" fillId="112" borderId="22" xfId="0" applyNumberFormat="1" applyFont="1" applyFill="1" applyBorder="1" applyAlignment="1">
      <alignment horizontal="center" vertical="center" wrapText="1"/>
    </xf>
    <xf numFmtId="0" fontId="17" fillId="8" borderId="82" xfId="0" applyFont="1" applyFill="1" applyBorder="1" applyAlignment="1">
      <alignment horizontal="center"/>
    </xf>
    <xf numFmtId="0" fontId="17" fillId="8" borderId="121" xfId="0" applyFont="1" applyFill="1" applyBorder="1" applyAlignment="1">
      <alignment horizontal="center"/>
    </xf>
    <xf numFmtId="0" fontId="17" fillId="8" borderId="121" xfId="0" applyFont="1" applyFill="1" applyBorder="1"/>
    <xf numFmtId="173" fontId="17" fillId="8" borderId="82" xfId="0" applyNumberFormat="1" applyFont="1" applyFill="1" applyBorder="1" applyAlignment="1">
      <alignment horizontal="center"/>
    </xf>
    <xf numFmtId="173" fontId="17" fillId="8" borderId="121" xfId="0" applyNumberFormat="1" applyFont="1" applyFill="1" applyBorder="1" applyAlignment="1">
      <alignment horizontal="center"/>
    </xf>
    <xf numFmtId="173" fontId="17" fillId="8" borderId="82" xfId="0" applyNumberFormat="1" applyFont="1" applyFill="1" applyBorder="1" applyAlignment="1">
      <alignment horizontal="center" vertical="center"/>
    </xf>
    <xf numFmtId="0" fontId="17" fillId="8" borderId="121" xfId="0" applyFont="1" applyFill="1" applyBorder="1" applyAlignment="1">
      <alignment horizontal="center" vertical="center"/>
    </xf>
    <xf numFmtId="0" fontId="0" fillId="0" borderId="82" xfId="0" applyBorder="1" applyAlignment="1">
      <alignment horizontal="center"/>
    </xf>
    <xf numFmtId="0" fontId="0" fillId="0" borderId="121" xfId="0" applyBorder="1" applyAlignment="1">
      <alignment horizontal="center"/>
    </xf>
    <xf numFmtId="0" fontId="0" fillId="0" borderId="121" xfId="0" applyBorder="1"/>
    <xf numFmtId="173" fontId="0" fillId="0" borderId="82" xfId="0" applyNumberFormat="1" applyBorder="1" applyAlignment="1">
      <alignment horizontal="center"/>
    </xf>
    <xf numFmtId="173" fontId="0" fillId="0" borderId="121" xfId="0" applyNumberFormat="1" applyBorder="1" applyAlignment="1">
      <alignment horizontal="center"/>
    </xf>
    <xf numFmtId="173" fontId="0" fillId="0" borderId="82" xfId="0" applyNumberFormat="1" applyBorder="1" applyAlignment="1">
      <alignment horizontal="center" vertical="center"/>
    </xf>
    <xf numFmtId="0" fontId="0" fillId="0" borderId="121" xfId="0" applyBorder="1" applyAlignment="1">
      <alignment horizontal="center" vertical="center"/>
    </xf>
  </cellXfs>
  <cellStyles count="12675">
    <cellStyle name=" 1" xfId="345" xr:uid="{00000000-0005-0000-0000-000000000000}"/>
    <cellStyle name="_x000a_386grabber=M" xfId="346" xr:uid="{00000000-0005-0000-0000-000001000000}"/>
    <cellStyle name="?? [0.00]_PRODUCT DETAIL Q1Q3" xfId="347" xr:uid="{00000000-0005-0000-0000-000002000000}"/>
    <cellStyle name="?? [0]_97?? ???? ?? (2)OMMENTS_??" xfId="348" xr:uid="{00000000-0005-0000-0000-000003000000}"/>
    <cellStyle name="??? ?????" xfId="349" xr:uid="{00000000-0005-0000-0000-000004000000}"/>
    <cellStyle name="???? [0.00]_PRODUCT DETAIL Q1_x0013_" xfId="350" xr:uid="{00000000-0005-0000-0000-000005000000}"/>
    <cellStyle name="?????" xfId="351" xr:uid="{00000000-0005-0000-0000-000006000000}"/>
    <cellStyle name="????_PRODUCT DETAIL Q1TAIL" xfId="352" xr:uid="{00000000-0005-0000-0000-000007000000}"/>
    <cellStyle name="???[0]_CFB617" xfId="353" xr:uid="{00000000-0005-0000-0000-000008000000}"/>
    <cellStyle name="???_CFB617" xfId="354" xr:uid="{00000000-0005-0000-0000-000009000000}"/>
    <cellStyle name="??[0]_Dialog2" xfId="355" xr:uid="{00000000-0005-0000-0000-00000A000000}"/>
    <cellStyle name="??_97?? ???? ?? (2) (2)OMMENT" xfId="356" xr:uid="{00000000-0005-0000-0000-00000B000000}"/>
    <cellStyle name="?\?1@" xfId="357" xr:uid="{00000000-0005-0000-0000-00000C000000}"/>
    <cellStyle name="_L0101B" xfId="358" xr:uid="{00000000-0005-0000-0000-00000D000000}"/>
    <cellStyle name="_L0101B_1" xfId="359" xr:uid="{00000000-0005-0000-0000-00000E000000}"/>
    <cellStyle name="_L0101B_1_ABO_LHD-2009" xfId="360" xr:uid="{00000000-0005-0000-0000-00000F000000}"/>
    <cellStyle name="_L0101B_2" xfId="361" xr:uid="{00000000-0005-0000-0000-000010000000}"/>
    <cellStyle name="_L0101B_3" xfId="362" xr:uid="{00000000-0005-0000-0000-000011000000}"/>
    <cellStyle name="_L0101B_4" xfId="363" xr:uid="{00000000-0005-0000-0000-000012000000}"/>
    <cellStyle name="_L0101B_4_ABO_LHD-2009" xfId="364" xr:uid="{00000000-0005-0000-0000-000013000000}"/>
    <cellStyle name="_L0101B_ABO_LHD-2009" xfId="365" xr:uid="{00000000-0005-0000-0000-000014000000}"/>
    <cellStyle name="_L0103B" xfId="366" xr:uid="{00000000-0005-0000-0000-000015000000}"/>
    <cellStyle name="_L0103B_1" xfId="367" xr:uid="{00000000-0005-0000-0000-000016000000}"/>
    <cellStyle name="_L0103B_1_ABO_LHD-2009" xfId="368" xr:uid="{00000000-0005-0000-0000-000017000000}"/>
    <cellStyle name="_L0103B_2" xfId="369" xr:uid="{00000000-0005-0000-0000-000018000000}"/>
    <cellStyle name="_L0103B_2_ABO_LHD-2009" xfId="370" xr:uid="{00000000-0005-0000-0000-000019000000}"/>
    <cellStyle name="_L0103B_3" xfId="371" xr:uid="{00000000-0005-0000-0000-00001A000000}"/>
    <cellStyle name="_L0103B_3_ABO_LHD-2009" xfId="372" xr:uid="{00000000-0005-0000-0000-00001B000000}"/>
    <cellStyle name="_L0103B_4" xfId="373" xr:uid="{00000000-0005-0000-0000-00001C000000}"/>
    <cellStyle name="_L0107B" xfId="374" xr:uid="{00000000-0005-0000-0000-00001D000000}"/>
    <cellStyle name="_L0107B_1" xfId="375" xr:uid="{00000000-0005-0000-0000-00001E000000}"/>
    <cellStyle name="_L0107B_2" xfId="376" xr:uid="{00000000-0005-0000-0000-00001F000000}"/>
    <cellStyle name="_L0107B_2_ABO_LHD-2009" xfId="377" xr:uid="{00000000-0005-0000-0000-000020000000}"/>
    <cellStyle name="_L0107B_3" xfId="378" xr:uid="{00000000-0005-0000-0000-000021000000}"/>
    <cellStyle name="_L0107B_3_ABO_LHD-2009" xfId="379" xr:uid="{00000000-0005-0000-0000-000022000000}"/>
    <cellStyle name="_L0107B_4" xfId="380" xr:uid="{00000000-0005-0000-0000-000023000000}"/>
    <cellStyle name="_L0107B_4_ABO_LHD-2009" xfId="381" xr:uid="{00000000-0005-0000-0000-000024000000}"/>
    <cellStyle name="_L0107B_ABO_LHD-2009" xfId="382" xr:uid="{00000000-0005-0000-0000-000025000000}"/>
    <cellStyle name="_L0108B" xfId="383" xr:uid="{00000000-0005-0000-0000-000026000000}"/>
    <cellStyle name="_L0108B_1" xfId="384" xr:uid="{00000000-0005-0000-0000-000027000000}"/>
    <cellStyle name="_L0108B_2" xfId="385" xr:uid="{00000000-0005-0000-0000-000028000000}"/>
    <cellStyle name="_L0108B_2_ABO_LHD-2009" xfId="386" xr:uid="{00000000-0005-0000-0000-000029000000}"/>
    <cellStyle name="_L0108B_3" xfId="387" xr:uid="{00000000-0005-0000-0000-00002A000000}"/>
    <cellStyle name="_L0108B_3_ABO_LHD-2009" xfId="388" xr:uid="{00000000-0005-0000-0000-00002B000000}"/>
    <cellStyle name="_L0108B_4" xfId="389" xr:uid="{00000000-0005-0000-0000-00002C000000}"/>
    <cellStyle name="_L0108B_4_ABO_LHD-2009" xfId="390" xr:uid="{00000000-0005-0000-0000-00002D000000}"/>
    <cellStyle name="_L0108B_ABO_LHD-2009" xfId="391" xr:uid="{00000000-0005-0000-0000-00002E000000}"/>
    <cellStyle name="_L0109B" xfId="392" xr:uid="{00000000-0005-0000-0000-00002F000000}"/>
    <cellStyle name="_L0109B_1" xfId="393" xr:uid="{00000000-0005-0000-0000-000030000000}"/>
    <cellStyle name="_L0109B_1_ABO_LHD-2009" xfId="394" xr:uid="{00000000-0005-0000-0000-000031000000}"/>
    <cellStyle name="_L0109B_2" xfId="395" xr:uid="{00000000-0005-0000-0000-000032000000}"/>
    <cellStyle name="_L0109B_2_ABO_LHD-2009" xfId="396" xr:uid="{00000000-0005-0000-0000-000033000000}"/>
    <cellStyle name="_L0109B_3" xfId="397" xr:uid="{00000000-0005-0000-0000-000034000000}"/>
    <cellStyle name="_L0109B_3_ABO_LHD-2009" xfId="398" xr:uid="{00000000-0005-0000-0000-000035000000}"/>
    <cellStyle name="_L0109B_4" xfId="399" xr:uid="{00000000-0005-0000-0000-000036000000}"/>
    <cellStyle name="_L0109B_ABO_LHD-2009" xfId="400" xr:uid="{00000000-0005-0000-0000-000037000000}"/>
    <cellStyle name="_L0900" xfId="401" xr:uid="{00000000-0005-0000-0000-000038000000}"/>
    <cellStyle name="_L0900_1" xfId="402" xr:uid="{00000000-0005-0000-0000-000039000000}"/>
    <cellStyle name="_L0900_1_ABO_LHD-2009" xfId="403" xr:uid="{00000000-0005-0000-0000-00003A000000}"/>
    <cellStyle name="_L0900_2" xfId="404" xr:uid="{00000000-0005-0000-0000-00003B000000}"/>
    <cellStyle name="_L0900_2_ABO_LHD-2009" xfId="405" xr:uid="{00000000-0005-0000-0000-00003C000000}"/>
    <cellStyle name="_L0900_3" xfId="406" xr:uid="{00000000-0005-0000-0000-00003D000000}"/>
    <cellStyle name="_L0900_3_ABO_LHD-2009" xfId="407" xr:uid="{00000000-0005-0000-0000-00003E000000}"/>
    <cellStyle name="_L0900_4" xfId="408" xr:uid="{00000000-0005-0000-0000-00003F000000}"/>
    <cellStyle name="_L0900_ABO_LHD-2009" xfId="409" xr:uid="{00000000-0005-0000-0000-000040000000}"/>
    <cellStyle name="_L0900A" xfId="410" xr:uid="{00000000-0005-0000-0000-000041000000}"/>
    <cellStyle name="_L0900B" xfId="411" xr:uid="{00000000-0005-0000-0000-000042000000}"/>
    <cellStyle name="_L0900B_1" xfId="412" xr:uid="{00000000-0005-0000-0000-000043000000}"/>
    <cellStyle name="_L0900B_2" xfId="413" xr:uid="{00000000-0005-0000-0000-000044000000}"/>
    <cellStyle name="_L0900B_2_ABO_LHD-2009" xfId="414" xr:uid="{00000000-0005-0000-0000-000045000000}"/>
    <cellStyle name="_L0900B_3" xfId="415" xr:uid="{00000000-0005-0000-0000-000046000000}"/>
    <cellStyle name="_L0900B_3_ABO_LHD-2009" xfId="416" xr:uid="{00000000-0005-0000-0000-000047000000}"/>
    <cellStyle name="_L0900B_4" xfId="417" xr:uid="{00000000-0005-0000-0000-000048000000}"/>
    <cellStyle name="_L0900B_4_ABO_LHD-2009" xfId="418" xr:uid="{00000000-0005-0000-0000-000049000000}"/>
    <cellStyle name="_L0900B_5" xfId="419" xr:uid="{00000000-0005-0000-0000-00004A000000}"/>
    <cellStyle name="_L0900B_5_ABO_LHD-2009" xfId="420" xr:uid="{00000000-0005-0000-0000-00004B000000}"/>
    <cellStyle name="_L1000B" xfId="421" xr:uid="{00000000-0005-0000-0000-00004C000000}"/>
    <cellStyle name="_L1000B_1" xfId="422" xr:uid="{00000000-0005-0000-0000-00004D000000}"/>
    <cellStyle name="_L1000B_1_ABO_LHD-2009" xfId="423" xr:uid="{00000000-0005-0000-0000-00004E000000}"/>
    <cellStyle name="_L1000B_2" xfId="424" xr:uid="{00000000-0005-0000-0000-00004F000000}"/>
    <cellStyle name="_L1000B_3" xfId="425" xr:uid="{00000000-0005-0000-0000-000050000000}"/>
    <cellStyle name="_L1000B_3_ABO_LHD-2009" xfId="426" xr:uid="{00000000-0005-0000-0000-000051000000}"/>
    <cellStyle name="_L1000B_4" xfId="427" xr:uid="{00000000-0005-0000-0000-000052000000}"/>
    <cellStyle name="_L1000B_ABO_LHD-2009" xfId="428" xr:uid="{00000000-0005-0000-0000-000053000000}"/>
    <cellStyle name="…" xfId="429" xr:uid="{00000000-0005-0000-0000-000054000000}"/>
    <cellStyle name="…_ABO_LHD-2009" xfId="430" xr:uid="{00000000-0005-0000-0000-000055000000}"/>
    <cellStyle name="" xfId="431" xr:uid="{00000000-0005-0000-0000-000056000000}"/>
    <cellStyle name="_ABO_LHD-2009" xfId="432" xr:uid="{00000000-0005-0000-0000-000057000000}"/>
    <cellStyle name="20% - Accent1 2" xfId="433" xr:uid="{00000000-0005-0000-0000-000058000000}"/>
    <cellStyle name="20% - Accent1 2 2" xfId="434" xr:uid="{00000000-0005-0000-0000-000059000000}"/>
    <cellStyle name="20% - Accent1 2 3" xfId="435" xr:uid="{00000000-0005-0000-0000-00005A000000}"/>
    <cellStyle name="20% - Accent1 3" xfId="436" xr:uid="{00000000-0005-0000-0000-00005B000000}"/>
    <cellStyle name="20% - Accent2 2" xfId="437" xr:uid="{00000000-0005-0000-0000-00005C000000}"/>
    <cellStyle name="20% - Accent2 2 2" xfId="438" xr:uid="{00000000-0005-0000-0000-00005D000000}"/>
    <cellStyle name="20% - Accent2 2 3" xfId="439" xr:uid="{00000000-0005-0000-0000-00005E000000}"/>
    <cellStyle name="20% - Accent2 3" xfId="440" xr:uid="{00000000-0005-0000-0000-00005F000000}"/>
    <cellStyle name="20% - Accent3 2" xfId="441" xr:uid="{00000000-0005-0000-0000-000060000000}"/>
    <cellStyle name="20% - Accent3 2 2" xfId="442" xr:uid="{00000000-0005-0000-0000-000061000000}"/>
    <cellStyle name="20% - Accent3 2 3" xfId="443" xr:uid="{00000000-0005-0000-0000-000062000000}"/>
    <cellStyle name="20% - Accent3 3" xfId="444" xr:uid="{00000000-0005-0000-0000-000063000000}"/>
    <cellStyle name="20% - Accent4 2" xfId="445" xr:uid="{00000000-0005-0000-0000-000064000000}"/>
    <cellStyle name="20% - Accent4 2 2" xfId="446" xr:uid="{00000000-0005-0000-0000-000065000000}"/>
    <cellStyle name="20% - Accent4 2 3" xfId="447" xr:uid="{00000000-0005-0000-0000-000066000000}"/>
    <cellStyle name="20% - Accent4 3" xfId="448" xr:uid="{00000000-0005-0000-0000-000067000000}"/>
    <cellStyle name="20% - Accent5 2" xfId="449" xr:uid="{00000000-0005-0000-0000-000068000000}"/>
    <cellStyle name="20% - Accent5 2 2" xfId="450" xr:uid="{00000000-0005-0000-0000-000069000000}"/>
    <cellStyle name="20% - Accent5 2 3" xfId="451" xr:uid="{00000000-0005-0000-0000-00006A000000}"/>
    <cellStyle name="20% - Accent5 3" xfId="452" xr:uid="{00000000-0005-0000-0000-00006B000000}"/>
    <cellStyle name="20% - Accent6 2" xfId="453" xr:uid="{00000000-0005-0000-0000-00006C000000}"/>
    <cellStyle name="20% - Accent6 2 2" xfId="454" xr:uid="{00000000-0005-0000-0000-00006D000000}"/>
    <cellStyle name="20% - Accent6 2 3" xfId="455" xr:uid="{00000000-0005-0000-0000-00006E000000}"/>
    <cellStyle name="20% - Accent6 3" xfId="456" xr:uid="{00000000-0005-0000-0000-00006F000000}"/>
    <cellStyle name="2dec" xfId="457" xr:uid="{00000000-0005-0000-0000-000070000000}"/>
    <cellStyle name="40% - Accent1 2" xfId="458" xr:uid="{00000000-0005-0000-0000-000071000000}"/>
    <cellStyle name="40% - Accent1 2 2" xfId="459" xr:uid="{00000000-0005-0000-0000-000072000000}"/>
    <cellStyle name="40% - Accent1 2 3" xfId="460" xr:uid="{00000000-0005-0000-0000-000073000000}"/>
    <cellStyle name="40% - Accent1 3" xfId="461" xr:uid="{00000000-0005-0000-0000-000074000000}"/>
    <cellStyle name="40% - Accent2 2" xfId="462" xr:uid="{00000000-0005-0000-0000-000075000000}"/>
    <cellStyle name="40% - Accent2 2 2" xfId="463" xr:uid="{00000000-0005-0000-0000-000076000000}"/>
    <cellStyle name="40% - Accent2 2 3" xfId="464" xr:uid="{00000000-0005-0000-0000-000077000000}"/>
    <cellStyle name="40% - Accent2 3" xfId="465" xr:uid="{00000000-0005-0000-0000-000078000000}"/>
    <cellStyle name="40% - Accent3 2" xfId="466" xr:uid="{00000000-0005-0000-0000-000079000000}"/>
    <cellStyle name="40% - Accent3 2 2" xfId="467" xr:uid="{00000000-0005-0000-0000-00007A000000}"/>
    <cellStyle name="40% - Accent3 2 3" xfId="468" xr:uid="{00000000-0005-0000-0000-00007B000000}"/>
    <cellStyle name="40% - Accent3 3" xfId="469" xr:uid="{00000000-0005-0000-0000-00007C000000}"/>
    <cellStyle name="40% - Accent4 2" xfId="470" xr:uid="{00000000-0005-0000-0000-00007D000000}"/>
    <cellStyle name="40% - Accent4 2 2" xfId="471" xr:uid="{00000000-0005-0000-0000-00007E000000}"/>
    <cellStyle name="40% - Accent4 2 3" xfId="472" xr:uid="{00000000-0005-0000-0000-00007F000000}"/>
    <cellStyle name="40% - Accent4 3" xfId="473" xr:uid="{00000000-0005-0000-0000-000080000000}"/>
    <cellStyle name="40% - Accent5 2" xfId="474" xr:uid="{00000000-0005-0000-0000-000081000000}"/>
    <cellStyle name="40% - Accent5 2 2" xfId="475" xr:uid="{00000000-0005-0000-0000-000082000000}"/>
    <cellStyle name="40% - Accent5 2 3" xfId="476" xr:uid="{00000000-0005-0000-0000-000083000000}"/>
    <cellStyle name="40% - Accent5 3" xfId="477" xr:uid="{00000000-0005-0000-0000-000084000000}"/>
    <cellStyle name="40% - Accent6 2" xfId="478" xr:uid="{00000000-0005-0000-0000-000085000000}"/>
    <cellStyle name="40% - Accent6 2 2" xfId="479" xr:uid="{00000000-0005-0000-0000-000086000000}"/>
    <cellStyle name="40% - Accent6 2 3" xfId="480" xr:uid="{00000000-0005-0000-0000-000087000000}"/>
    <cellStyle name="40% - Accent6 3" xfId="481" xr:uid="{00000000-0005-0000-0000-000088000000}"/>
    <cellStyle name="60% - Accent1 2" xfId="482" xr:uid="{00000000-0005-0000-0000-000089000000}"/>
    <cellStyle name="60% - Accent1 2 2" xfId="483" xr:uid="{00000000-0005-0000-0000-00008A000000}"/>
    <cellStyle name="60% - Accent1 2 3" xfId="484" xr:uid="{00000000-0005-0000-0000-00008B000000}"/>
    <cellStyle name="60% - Accent1 3" xfId="485" xr:uid="{00000000-0005-0000-0000-00008C000000}"/>
    <cellStyle name="60% - Accent2 2" xfId="486" xr:uid="{00000000-0005-0000-0000-00008D000000}"/>
    <cellStyle name="60% - Accent2 2 2" xfId="487" xr:uid="{00000000-0005-0000-0000-00008E000000}"/>
    <cellStyle name="60% - Accent2 2 3" xfId="488" xr:uid="{00000000-0005-0000-0000-00008F000000}"/>
    <cellStyle name="60% - Accent2 3" xfId="489" xr:uid="{00000000-0005-0000-0000-000090000000}"/>
    <cellStyle name="60% - Accent3 2" xfId="490" xr:uid="{00000000-0005-0000-0000-000091000000}"/>
    <cellStyle name="60% - Accent3 2 2" xfId="491" xr:uid="{00000000-0005-0000-0000-000092000000}"/>
    <cellStyle name="60% - Accent3 2 3" xfId="492" xr:uid="{00000000-0005-0000-0000-000093000000}"/>
    <cellStyle name="60% - Accent3 3" xfId="493" xr:uid="{00000000-0005-0000-0000-000094000000}"/>
    <cellStyle name="60% - Accent4 2" xfId="494" xr:uid="{00000000-0005-0000-0000-000095000000}"/>
    <cellStyle name="60% - Accent4 2 2" xfId="495" xr:uid="{00000000-0005-0000-0000-000096000000}"/>
    <cellStyle name="60% - Accent4 2 3" xfId="496" xr:uid="{00000000-0005-0000-0000-000097000000}"/>
    <cellStyle name="60% - Accent4 3" xfId="497" xr:uid="{00000000-0005-0000-0000-000098000000}"/>
    <cellStyle name="60% - Accent5 2" xfId="498" xr:uid="{00000000-0005-0000-0000-000099000000}"/>
    <cellStyle name="60% - Accent5 2 2" xfId="499" xr:uid="{00000000-0005-0000-0000-00009A000000}"/>
    <cellStyle name="60% - Accent5 2 3" xfId="500" xr:uid="{00000000-0005-0000-0000-00009B000000}"/>
    <cellStyle name="60% - Accent5 3" xfId="501" xr:uid="{00000000-0005-0000-0000-00009C000000}"/>
    <cellStyle name="60% - Accent6 2" xfId="502" xr:uid="{00000000-0005-0000-0000-00009D000000}"/>
    <cellStyle name="60% - Accent6 2 2" xfId="503" xr:uid="{00000000-0005-0000-0000-00009E000000}"/>
    <cellStyle name="60% - Accent6 2 3" xfId="504" xr:uid="{00000000-0005-0000-0000-00009F000000}"/>
    <cellStyle name="60% - Accent6 3" xfId="505" xr:uid="{00000000-0005-0000-0000-0000A0000000}"/>
    <cellStyle name="Accent1 - 20%" xfId="506" xr:uid="{00000000-0005-0000-0000-0000A1000000}"/>
    <cellStyle name="Accent1 - 20% 10" xfId="507" xr:uid="{00000000-0005-0000-0000-0000A2000000}"/>
    <cellStyle name="Accent1 - 20% 11" xfId="508" xr:uid="{00000000-0005-0000-0000-0000A3000000}"/>
    <cellStyle name="Accent1 - 20% 12" xfId="509" xr:uid="{00000000-0005-0000-0000-0000A4000000}"/>
    <cellStyle name="Accent1 - 20% 13" xfId="510" xr:uid="{00000000-0005-0000-0000-0000A5000000}"/>
    <cellStyle name="Accent1 - 20% 14" xfId="511" xr:uid="{00000000-0005-0000-0000-0000A6000000}"/>
    <cellStyle name="Accent1 - 20% 15" xfId="512" xr:uid="{00000000-0005-0000-0000-0000A7000000}"/>
    <cellStyle name="Accent1 - 20% 16" xfId="513" xr:uid="{00000000-0005-0000-0000-0000A8000000}"/>
    <cellStyle name="Accent1 - 20% 16 2" xfId="514" xr:uid="{00000000-0005-0000-0000-0000A9000000}"/>
    <cellStyle name="Accent1 - 20% 17" xfId="515" xr:uid="{00000000-0005-0000-0000-0000AA000000}"/>
    <cellStyle name="Accent1 - 20% 18" xfId="516" xr:uid="{00000000-0005-0000-0000-0000AB000000}"/>
    <cellStyle name="Accent1 - 20% 2" xfId="517" xr:uid="{00000000-0005-0000-0000-0000AC000000}"/>
    <cellStyle name="Accent1 - 20% 2 2" xfId="518" xr:uid="{00000000-0005-0000-0000-0000AD000000}"/>
    <cellStyle name="Accent1 - 20% 2 2 2" xfId="519" xr:uid="{00000000-0005-0000-0000-0000AE000000}"/>
    <cellStyle name="Accent1 - 20% 2 2 2 2" xfId="520" xr:uid="{00000000-0005-0000-0000-0000AF000000}"/>
    <cellStyle name="Accent1 - 20% 2 2 3" xfId="521" xr:uid="{00000000-0005-0000-0000-0000B0000000}"/>
    <cellStyle name="Accent1 - 20% 2 2 4" xfId="522" xr:uid="{00000000-0005-0000-0000-0000B1000000}"/>
    <cellStyle name="Accent1 - 20% 2 3" xfId="523" xr:uid="{00000000-0005-0000-0000-0000B2000000}"/>
    <cellStyle name="Accent1 - 20% 2 3 2" xfId="524" xr:uid="{00000000-0005-0000-0000-0000B3000000}"/>
    <cellStyle name="Accent1 - 20% 2 4" xfId="525" xr:uid="{00000000-0005-0000-0000-0000B4000000}"/>
    <cellStyle name="Accent1 - 20% 3" xfId="526" xr:uid="{00000000-0005-0000-0000-0000B5000000}"/>
    <cellStyle name="Accent1 - 20% 4" xfId="527" xr:uid="{00000000-0005-0000-0000-0000B6000000}"/>
    <cellStyle name="Accent1 - 20% 5" xfId="528" xr:uid="{00000000-0005-0000-0000-0000B7000000}"/>
    <cellStyle name="Accent1 - 20% 6" xfId="529" xr:uid="{00000000-0005-0000-0000-0000B8000000}"/>
    <cellStyle name="Accent1 - 20% 7" xfId="530" xr:uid="{00000000-0005-0000-0000-0000B9000000}"/>
    <cellStyle name="Accent1 - 20% 8" xfId="531" xr:uid="{00000000-0005-0000-0000-0000BA000000}"/>
    <cellStyle name="Accent1 - 20% 9" xfId="532" xr:uid="{00000000-0005-0000-0000-0000BB000000}"/>
    <cellStyle name="Accent1 - 40%" xfId="533" xr:uid="{00000000-0005-0000-0000-0000BC000000}"/>
    <cellStyle name="Accent1 - 40% 10" xfId="534" xr:uid="{00000000-0005-0000-0000-0000BD000000}"/>
    <cellStyle name="Accent1 - 40% 11" xfId="535" xr:uid="{00000000-0005-0000-0000-0000BE000000}"/>
    <cellStyle name="Accent1 - 40% 12" xfId="536" xr:uid="{00000000-0005-0000-0000-0000BF000000}"/>
    <cellStyle name="Accent1 - 40% 13" xfId="537" xr:uid="{00000000-0005-0000-0000-0000C0000000}"/>
    <cellStyle name="Accent1 - 40% 14" xfId="538" xr:uid="{00000000-0005-0000-0000-0000C1000000}"/>
    <cellStyle name="Accent1 - 40% 15" xfId="539" xr:uid="{00000000-0005-0000-0000-0000C2000000}"/>
    <cellStyle name="Accent1 - 40% 16" xfId="540" xr:uid="{00000000-0005-0000-0000-0000C3000000}"/>
    <cellStyle name="Accent1 - 40% 16 2" xfId="541" xr:uid="{00000000-0005-0000-0000-0000C4000000}"/>
    <cellStyle name="Accent1 - 40% 17" xfId="542" xr:uid="{00000000-0005-0000-0000-0000C5000000}"/>
    <cellStyle name="Accent1 - 40% 18" xfId="543" xr:uid="{00000000-0005-0000-0000-0000C6000000}"/>
    <cellStyle name="Accent1 - 40% 2" xfId="544" xr:uid="{00000000-0005-0000-0000-0000C7000000}"/>
    <cellStyle name="Accent1 - 40% 2 2" xfId="545" xr:uid="{00000000-0005-0000-0000-0000C8000000}"/>
    <cellStyle name="Accent1 - 40% 2 2 2" xfId="546" xr:uid="{00000000-0005-0000-0000-0000C9000000}"/>
    <cellStyle name="Accent1 - 40% 2 2 2 2" xfId="547" xr:uid="{00000000-0005-0000-0000-0000CA000000}"/>
    <cellStyle name="Accent1 - 40% 2 2 3" xfId="548" xr:uid="{00000000-0005-0000-0000-0000CB000000}"/>
    <cellStyle name="Accent1 - 40% 2 2 4" xfId="549" xr:uid="{00000000-0005-0000-0000-0000CC000000}"/>
    <cellStyle name="Accent1 - 40% 2 3" xfId="550" xr:uid="{00000000-0005-0000-0000-0000CD000000}"/>
    <cellStyle name="Accent1 - 40% 2 3 2" xfId="551" xr:uid="{00000000-0005-0000-0000-0000CE000000}"/>
    <cellStyle name="Accent1 - 40% 2 4" xfId="552" xr:uid="{00000000-0005-0000-0000-0000CF000000}"/>
    <cellStyle name="Accent1 - 40% 3" xfId="553" xr:uid="{00000000-0005-0000-0000-0000D0000000}"/>
    <cellStyle name="Accent1 - 40% 4" xfId="554" xr:uid="{00000000-0005-0000-0000-0000D1000000}"/>
    <cellStyle name="Accent1 - 40% 5" xfId="555" xr:uid="{00000000-0005-0000-0000-0000D2000000}"/>
    <cellStyle name="Accent1 - 40% 6" xfId="556" xr:uid="{00000000-0005-0000-0000-0000D3000000}"/>
    <cellStyle name="Accent1 - 40% 7" xfId="557" xr:uid="{00000000-0005-0000-0000-0000D4000000}"/>
    <cellStyle name="Accent1 - 40% 8" xfId="558" xr:uid="{00000000-0005-0000-0000-0000D5000000}"/>
    <cellStyle name="Accent1 - 40% 9" xfId="559" xr:uid="{00000000-0005-0000-0000-0000D6000000}"/>
    <cellStyle name="Accent1 - 60%" xfId="560" xr:uid="{00000000-0005-0000-0000-0000D7000000}"/>
    <cellStyle name="Accent1 - 60% 10" xfId="561" xr:uid="{00000000-0005-0000-0000-0000D8000000}"/>
    <cellStyle name="Accent1 - 60% 11" xfId="562" xr:uid="{00000000-0005-0000-0000-0000D9000000}"/>
    <cellStyle name="Accent1 - 60% 12" xfId="563" xr:uid="{00000000-0005-0000-0000-0000DA000000}"/>
    <cellStyle name="Accent1 - 60% 13" xfId="564" xr:uid="{00000000-0005-0000-0000-0000DB000000}"/>
    <cellStyle name="Accent1 - 60% 14" xfId="565" xr:uid="{00000000-0005-0000-0000-0000DC000000}"/>
    <cellStyle name="Accent1 - 60% 15" xfId="566" xr:uid="{00000000-0005-0000-0000-0000DD000000}"/>
    <cellStyle name="Accent1 - 60% 16" xfId="567" xr:uid="{00000000-0005-0000-0000-0000DE000000}"/>
    <cellStyle name="Accent1 - 60% 16 2" xfId="568" xr:uid="{00000000-0005-0000-0000-0000DF000000}"/>
    <cellStyle name="Accent1 - 60% 17" xfId="569" xr:uid="{00000000-0005-0000-0000-0000E0000000}"/>
    <cellStyle name="Accent1 - 60% 18" xfId="570" xr:uid="{00000000-0005-0000-0000-0000E1000000}"/>
    <cellStyle name="Accent1 - 60% 2" xfId="571" xr:uid="{00000000-0005-0000-0000-0000E2000000}"/>
    <cellStyle name="Accent1 - 60% 2 2" xfId="572" xr:uid="{00000000-0005-0000-0000-0000E3000000}"/>
    <cellStyle name="Accent1 - 60% 2 2 2" xfId="573" xr:uid="{00000000-0005-0000-0000-0000E4000000}"/>
    <cellStyle name="Accent1 - 60% 2 2 2 2" xfId="574" xr:uid="{00000000-0005-0000-0000-0000E5000000}"/>
    <cellStyle name="Accent1 - 60% 2 2 3" xfId="575" xr:uid="{00000000-0005-0000-0000-0000E6000000}"/>
    <cellStyle name="Accent1 - 60% 2 2 4" xfId="576" xr:uid="{00000000-0005-0000-0000-0000E7000000}"/>
    <cellStyle name="Accent1 - 60% 2 3" xfId="577" xr:uid="{00000000-0005-0000-0000-0000E8000000}"/>
    <cellStyle name="Accent1 - 60% 2 3 2" xfId="578" xr:uid="{00000000-0005-0000-0000-0000E9000000}"/>
    <cellStyle name="Accent1 - 60% 2 4" xfId="579" xr:uid="{00000000-0005-0000-0000-0000EA000000}"/>
    <cellStyle name="Accent1 - 60% 3" xfId="580" xr:uid="{00000000-0005-0000-0000-0000EB000000}"/>
    <cellStyle name="Accent1 - 60% 4" xfId="581" xr:uid="{00000000-0005-0000-0000-0000EC000000}"/>
    <cellStyle name="Accent1 - 60% 5" xfId="582" xr:uid="{00000000-0005-0000-0000-0000ED000000}"/>
    <cellStyle name="Accent1 - 60% 6" xfId="583" xr:uid="{00000000-0005-0000-0000-0000EE000000}"/>
    <cellStyle name="Accent1 - 60% 7" xfId="584" xr:uid="{00000000-0005-0000-0000-0000EF000000}"/>
    <cellStyle name="Accent1 - 60% 8" xfId="585" xr:uid="{00000000-0005-0000-0000-0000F0000000}"/>
    <cellStyle name="Accent1 - 60% 9" xfId="586" xr:uid="{00000000-0005-0000-0000-0000F1000000}"/>
    <cellStyle name="Accent1 2" xfId="587" xr:uid="{00000000-0005-0000-0000-0000F2000000}"/>
    <cellStyle name="Accent1 2 2" xfId="588" xr:uid="{00000000-0005-0000-0000-0000F3000000}"/>
    <cellStyle name="Accent1 2 3" xfId="589" xr:uid="{00000000-0005-0000-0000-0000F4000000}"/>
    <cellStyle name="Accent1 3" xfId="590" xr:uid="{00000000-0005-0000-0000-0000F5000000}"/>
    <cellStyle name="Accent2 - 20%" xfId="591" xr:uid="{00000000-0005-0000-0000-0000F6000000}"/>
    <cellStyle name="Accent2 - 20% 10" xfId="592" xr:uid="{00000000-0005-0000-0000-0000F7000000}"/>
    <cellStyle name="Accent2 - 20% 11" xfId="593" xr:uid="{00000000-0005-0000-0000-0000F8000000}"/>
    <cellStyle name="Accent2 - 20% 12" xfId="594" xr:uid="{00000000-0005-0000-0000-0000F9000000}"/>
    <cellStyle name="Accent2 - 20% 13" xfId="595" xr:uid="{00000000-0005-0000-0000-0000FA000000}"/>
    <cellStyle name="Accent2 - 20% 14" xfId="596" xr:uid="{00000000-0005-0000-0000-0000FB000000}"/>
    <cellStyle name="Accent2 - 20% 15" xfId="597" xr:uid="{00000000-0005-0000-0000-0000FC000000}"/>
    <cellStyle name="Accent2 - 20% 16" xfId="598" xr:uid="{00000000-0005-0000-0000-0000FD000000}"/>
    <cellStyle name="Accent2 - 20% 16 2" xfId="599" xr:uid="{00000000-0005-0000-0000-0000FE000000}"/>
    <cellStyle name="Accent2 - 20% 17" xfId="600" xr:uid="{00000000-0005-0000-0000-0000FF000000}"/>
    <cellStyle name="Accent2 - 20% 18" xfId="601" xr:uid="{00000000-0005-0000-0000-000000010000}"/>
    <cellStyle name="Accent2 - 20% 2" xfId="602" xr:uid="{00000000-0005-0000-0000-000001010000}"/>
    <cellStyle name="Accent2 - 20% 2 2" xfId="603" xr:uid="{00000000-0005-0000-0000-000002010000}"/>
    <cellStyle name="Accent2 - 20% 2 2 2" xfId="604" xr:uid="{00000000-0005-0000-0000-000003010000}"/>
    <cellStyle name="Accent2 - 20% 2 2 2 2" xfId="605" xr:uid="{00000000-0005-0000-0000-000004010000}"/>
    <cellStyle name="Accent2 - 20% 2 2 3" xfId="606" xr:uid="{00000000-0005-0000-0000-000005010000}"/>
    <cellStyle name="Accent2 - 20% 2 2 4" xfId="607" xr:uid="{00000000-0005-0000-0000-000006010000}"/>
    <cellStyle name="Accent2 - 20% 2 3" xfId="608" xr:uid="{00000000-0005-0000-0000-000007010000}"/>
    <cellStyle name="Accent2 - 20% 2 3 2" xfId="609" xr:uid="{00000000-0005-0000-0000-000008010000}"/>
    <cellStyle name="Accent2 - 20% 2 4" xfId="610" xr:uid="{00000000-0005-0000-0000-000009010000}"/>
    <cellStyle name="Accent2 - 20% 3" xfId="611" xr:uid="{00000000-0005-0000-0000-00000A010000}"/>
    <cellStyle name="Accent2 - 20% 4" xfId="612" xr:uid="{00000000-0005-0000-0000-00000B010000}"/>
    <cellStyle name="Accent2 - 20% 5" xfId="613" xr:uid="{00000000-0005-0000-0000-00000C010000}"/>
    <cellStyle name="Accent2 - 20% 6" xfId="614" xr:uid="{00000000-0005-0000-0000-00000D010000}"/>
    <cellStyle name="Accent2 - 20% 7" xfId="615" xr:uid="{00000000-0005-0000-0000-00000E010000}"/>
    <cellStyle name="Accent2 - 20% 8" xfId="616" xr:uid="{00000000-0005-0000-0000-00000F010000}"/>
    <cellStyle name="Accent2 - 20% 9" xfId="617" xr:uid="{00000000-0005-0000-0000-000010010000}"/>
    <cellStyle name="Accent2 - 40%" xfId="618" xr:uid="{00000000-0005-0000-0000-000011010000}"/>
    <cellStyle name="Accent2 - 40% 10" xfId="619" xr:uid="{00000000-0005-0000-0000-000012010000}"/>
    <cellStyle name="Accent2 - 40% 11" xfId="620" xr:uid="{00000000-0005-0000-0000-000013010000}"/>
    <cellStyle name="Accent2 - 40% 12" xfId="621" xr:uid="{00000000-0005-0000-0000-000014010000}"/>
    <cellStyle name="Accent2 - 40% 13" xfId="622" xr:uid="{00000000-0005-0000-0000-000015010000}"/>
    <cellStyle name="Accent2 - 40% 14" xfId="623" xr:uid="{00000000-0005-0000-0000-000016010000}"/>
    <cellStyle name="Accent2 - 40% 15" xfId="624" xr:uid="{00000000-0005-0000-0000-000017010000}"/>
    <cellStyle name="Accent2 - 40% 16" xfId="625" xr:uid="{00000000-0005-0000-0000-000018010000}"/>
    <cellStyle name="Accent2 - 40% 16 2" xfId="626" xr:uid="{00000000-0005-0000-0000-000019010000}"/>
    <cellStyle name="Accent2 - 40% 17" xfId="627" xr:uid="{00000000-0005-0000-0000-00001A010000}"/>
    <cellStyle name="Accent2 - 40% 18" xfId="628" xr:uid="{00000000-0005-0000-0000-00001B010000}"/>
    <cellStyle name="Accent2 - 40% 2" xfId="629" xr:uid="{00000000-0005-0000-0000-00001C010000}"/>
    <cellStyle name="Accent2 - 40% 2 2" xfId="630" xr:uid="{00000000-0005-0000-0000-00001D010000}"/>
    <cellStyle name="Accent2 - 40% 2 2 2" xfId="631" xr:uid="{00000000-0005-0000-0000-00001E010000}"/>
    <cellStyle name="Accent2 - 40% 2 2 2 2" xfId="632" xr:uid="{00000000-0005-0000-0000-00001F010000}"/>
    <cellStyle name="Accent2 - 40% 2 2 3" xfId="633" xr:uid="{00000000-0005-0000-0000-000020010000}"/>
    <cellStyle name="Accent2 - 40% 2 2 4" xfId="634" xr:uid="{00000000-0005-0000-0000-000021010000}"/>
    <cellStyle name="Accent2 - 40% 2 3" xfId="635" xr:uid="{00000000-0005-0000-0000-000022010000}"/>
    <cellStyle name="Accent2 - 40% 2 3 2" xfId="636" xr:uid="{00000000-0005-0000-0000-000023010000}"/>
    <cellStyle name="Accent2 - 40% 2 4" xfId="637" xr:uid="{00000000-0005-0000-0000-000024010000}"/>
    <cellStyle name="Accent2 - 40% 3" xfId="638" xr:uid="{00000000-0005-0000-0000-000025010000}"/>
    <cellStyle name="Accent2 - 40% 4" xfId="639" xr:uid="{00000000-0005-0000-0000-000026010000}"/>
    <cellStyle name="Accent2 - 40% 5" xfId="640" xr:uid="{00000000-0005-0000-0000-000027010000}"/>
    <cellStyle name="Accent2 - 40% 6" xfId="641" xr:uid="{00000000-0005-0000-0000-000028010000}"/>
    <cellStyle name="Accent2 - 40% 7" xfId="642" xr:uid="{00000000-0005-0000-0000-000029010000}"/>
    <cellStyle name="Accent2 - 40% 8" xfId="643" xr:uid="{00000000-0005-0000-0000-00002A010000}"/>
    <cellStyle name="Accent2 - 40% 9" xfId="644" xr:uid="{00000000-0005-0000-0000-00002B010000}"/>
    <cellStyle name="Accent2 - 60%" xfId="645" xr:uid="{00000000-0005-0000-0000-00002C010000}"/>
    <cellStyle name="Accent2 - 60% 2" xfId="646" xr:uid="{00000000-0005-0000-0000-00002D010000}"/>
    <cellStyle name="Accent2 - 60% 2 2" xfId="647" xr:uid="{00000000-0005-0000-0000-00002E010000}"/>
    <cellStyle name="Accent2 - 60% 2 2 2" xfId="648" xr:uid="{00000000-0005-0000-0000-00002F010000}"/>
    <cellStyle name="Accent2 - 60% 2 2 2 2" xfId="649" xr:uid="{00000000-0005-0000-0000-000030010000}"/>
    <cellStyle name="Accent2 - 60% 2 2 3" xfId="650" xr:uid="{00000000-0005-0000-0000-000031010000}"/>
    <cellStyle name="Accent2 - 60% 2 2 4" xfId="651" xr:uid="{00000000-0005-0000-0000-000032010000}"/>
    <cellStyle name="Accent2 - 60% 2 3" xfId="652" xr:uid="{00000000-0005-0000-0000-000033010000}"/>
    <cellStyle name="Accent2 - 60% 2 3 2" xfId="653" xr:uid="{00000000-0005-0000-0000-000034010000}"/>
    <cellStyle name="Accent2 - 60% 2 4" xfId="654" xr:uid="{00000000-0005-0000-0000-000035010000}"/>
    <cellStyle name="Accent2 - 60% 3" xfId="655" xr:uid="{00000000-0005-0000-0000-000036010000}"/>
    <cellStyle name="Accent2 - 60% 4" xfId="656" xr:uid="{00000000-0005-0000-0000-000037010000}"/>
    <cellStyle name="Accent2 - 60% 5" xfId="657" xr:uid="{00000000-0005-0000-0000-000038010000}"/>
    <cellStyle name="Accent2 - 60% 6" xfId="658" xr:uid="{00000000-0005-0000-0000-000039010000}"/>
    <cellStyle name="Accent2 - 60% 7" xfId="659" xr:uid="{00000000-0005-0000-0000-00003A010000}"/>
    <cellStyle name="Accent2 - 60% 7 2" xfId="660" xr:uid="{00000000-0005-0000-0000-00003B010000}"/>
    <cellStyle name="Accent2 - 60% 8" xfId="661" xr:uid="{00000000-0005-0000-0000-00003C010000}"/>
    <cellStyle name="Accent2 - 60% 9" xfId="662" xr:uid="{00000000-0005-0000-0000-00003D010000}"/>
    <cellStyle name="Accent2 2" xfId="663" xr:uid="{00000000-0005-0000-0000-00003E010000}"/>
    <cellStyle name="Accent2 2 2" xfId="664" xr:uid="{00000000-0005-0000-0000-00003F010000}"/>
    <cellStyle name="Accent2 2 3" xfId="665" xr:uid="{00000000-0005-0000-0000-000040010000}"/>
    <cellStyle name="Accent2 3" xfId="666" xr:uid="{00000000-0005-0000-0000-000041010000}"/>
    <cellStyle name="Accent3 - 20%" xfId="667" xr:uid="{00000000-0005-0000-0000-000042010000}"/>
    <cellStyle name="Accent3 - 20% 10" xfId="668" xr:uid="{00000000-0005-0000-0000-000043010000}"/>
    <cellStyle name="Accent3 - 20% 11" xfId="669" xr:uid="{00000000-0005-0000-0000-000044010000}"/>
    <cellStyle name="Accent3 - 20% 12" xfId="670" xr:uid="{00000000-0005-0000-0000-000045010000}"/>
    <cellStyle name="Accent3 - 20% 13" xfId="671" xr:uid="{00000000-0005-0000-0000-000046010000}"/>
    <cellStyle name="Accent3 - 20% 14" xfId="672" xr:uid="{00000000-0005-0000-0000-000047010000}"/>
    <cellStyle name="Accent3 - 20% 15" xfId="673" xr:uid="{00000000-0005-0000-0000-000048010000}"/>
    <cellStyle name="Accent3 - 20% 16" xfId="674" xr:uid="{00000000-0005-0000-0000-000049010000}"/>
    <cellStyle name="Accent3 - 20% 16 2" xfId="675" xr:uid="{00000000-0005-0000-0000-00004A010000}"/>
    <cellStyle name="Accent3 - 20% 17" xfId="676" xr:uid="{00000000-0005-0000-0000-00004B010000}"/>
    <cellStyle name="Accent3 - 20% 18" xfId="677" xr:uid="{00000000-0005-0000-0000-00004C010000}"/>
    <cellStyle name="Accent3 - 20% 2" xfId="678" xr:uid="{00000000-0005-0000-0000-00004D010000}"/>
    <cellStyle name="Accent3 - 20% 2 2" xfId="679" xr:uid="{00000000-0005-0000-0000-00004E010000}"/>
    <cellStyle name="Accent3 - 20% 2 2 2" xfId="680" xr:uid="{00000000-0005-0000-0000-00004F010000}"/>
    <cellStyle name="Accent3 - 20% 2 2 2 2" xfId="681" xr:uid="{00000000-0005-0000-0000-000050010000}"/>
    <cellStyle name="Accent3 - 20% 2 2 3" xfId="682" xr:uid="{00000000-0005-0000-0000-000051010000}"/>
    <cellStyle name="Accent3 - 20% 2 2 4" xfId="683" xr:uid="{00000000-0005-0000-0000-000052010000}"/>
    <cellStyle name="Accent3 - 20% 2 3" xfId="684" xr:uid="{00000000-0005-0000-0000-000053010000}"/>
    <cellStyle name="Accent3 - 20% 2 3 2" xfId="685" xr:uid="{00000000-0005-0000-0000-000054010000}"/>
    <cellStyle name="Accent3 - 20% 2 4" xfId="686" xr:uid="{00000000-0005-0000-0000-000055010000}"/>
    <cellStyle name="Accent3 - 20% 3" xfId="687" xr:uid="{00000000-0005-0000-0000-000056010000}"/>
    <cellStyle name="Accent3 - 20% 4" xfId="688" xr:uid="{00000000-0005-0000-0000-000057010000}"/>
    <cellStyle name="Accent3 - 20% 5" xfId="689" xr:uid="{00000000-0005-0000-0000-000058010000}"/>
    <cellStyle name="Accent3 - 20% 6" xfId="690" xr:uid="{00000000-0005-0000-0000-000059010000}"/>
    <cellStyle name="Accent3 - 20% 7" xfId="691" xr:uid="{00000000-0005-0000-0000-00005A010000}"/>
    <cellStyle name="Accent3 - 20% 8" xfId="692" xr:uid="{00000000-0005-0000-0000-00005B010000}"/>
    <cellStyle name="Accent3 - 20% 9" xfId="693" xr:uid="{00000000-0005-0000-0000-00005C010000}"/>
    <cellStyle name="Accent3 - 40%" xfId="694" xr:uid="{00000000-0005-0000-0000-00005D010000}"/>
    <cellStyle name="Accent3 - 40% 10" xfId="695" xr:uid="{00000000-0005-0000-0000-00005E010000}"/>
    <cellStyle name="Accent3 - 40% 11" xfId="696" xr:uid="{00000000-0005-0000-0000-00005F010000}"/>
    <cellStyle name="Accent3 - 40% 12" xfId="697" xr:uid="{00000000-0005-0000-0000-000060010000}"/>
    <cellStyle name="Accent3 - 40% 13" xfId="698" xr:uid="{00000000-0005-0000-0000-000061010000}"/>
    <cellStyle name="Accent3 - 40% 14" xfId="699" xr:uid="{00000000-0005-0000-0000-000062010000}"/>
    <cellStyle name="Accent3 - 40% 15" xfId="700" xr:uid="{00000000-0005-0000-0000-000063010000}"/>
    <cellStyle name="Accent3 - 40% 16" xfId="701" xr:uid="{00000000-0005-0000-0000-000064010000}"/>
    <cellStyle name="Accent3 - 40% 16 2" xfId="702" xr:uid="{00000000-0005-0000-0000-000065010000}"/>
    <cellStyle name="Accent3 - 40% 17" xfId="703" xr:uid="{00000000-0005-0000-0000-000066010000}"/>
    <cellStyle name="Accent3 - 40% 18" xfId="704" xr:uid="{00000000-0005-0000-0000-000067010000}"/>
    <cellStyle name="Accent3 - 40% 2" xfId="705" xr:uid="{00000000-0005-0000-0000-000068010000}"/>
    <cellStyle name="Accent3 - 40% 2 2" xfId="706" xr:uid="{00000000-0005-0000-0000-000069010000}"/>
    <cellStyle name="Accent3 - 40% 2 2 2" xfId="707" xr:uid="{00000000-0005-0000-0000-00006A010000}"/>
    <cellStyle name="Accent3 - 40% 2 2 2 2" xfId="708" xr:uid="{00000000-0005-0000-0000-00006B010000}"/>
    <cellStyle name="Accent3 - 40% 2 2 3" xfId="709" xr:uid="{00000000-0005-0000-0000-00006C010000}"/>
    <cellStyle name="Accent3 - 40% 2 2 4" xfId="710" xr:uid="{00000000-0005-0000-0000-00006D010000}"/>
    <cellStyle name="Accent3 - 40% 2 3" xfId="711" xr:uid="{00000000-0005-0000-0000-00006E010000}"/>
    <cellStyle name="Accent3 - 40% 2 3 2" xfId="712" xr:uid="{00000000-0005-0000-0000-00006F010000}"/>
    <cellStyle name="Accent3 - 40% 2 4" xfId="713" xr:uid="{00000000-0005-0000-0000-000070010000}"/>
    <cellStyle name="Accent3 - 40% 3" xfId="714" xr:uid="{00000000-0005-0000-0000-000071010000}"/>
    <cellStyle name="Accent3 - 40% 4" xfId="715" xr:uid="{00000000-0005-0000-0000-000072010000}"/>
    <cellStyle name="Accent3 - 40% 5" xfId="716" xr:uid="{00000000-0005-0000-0000-000073010000}"/>
    <cellStyle name="Accent3 - 40% 6" xfId="717" xr:uid="{00000000-0005-0000-0000-000074010000}"/>
    <cellStyle name="Accent3 - 40% 7" xfId="718" xr:uid="{00000000-0005-0000-0000-000075010000}"/>
    <cellStyle name="Accent3 - 40% 8" xfId="719" xr:uid="{00000000-0005-0000-0000-000076010000}"/>
    <cellStyle name="Accent3 - 40% 9" xfId="720" xr:uid="{00000000-0005-0000-0000-000077010000}"/>
    <cellStyle name="Accent3 - 60%" xfId="721" xr:uid="{00000000-0005-0000-0000-000078010000}"/>
    <cellStyle name="Accent3 - 60% 2" xfId="722" xr:uid="{00000000-0005-0000-0000-000079010000}"/>
    <cellStyle name="Accent3 - 60% 2 2" xfId="723" xr:uid="{00000000-0005-0000-0000-00007A010000}"/>
    <cellStyle name="Accent3 - 60% 2 2 2" xfId="724" xr:uid="{00000000-0005-0000-0000-00007B010000}"/>
    <cellStyle name="Accent3 - 60% 2 2 2 2" xfId="725" xr:uid="{00000000-0005-0000-0000-00007C010000}"/>
    <cellStyle name="Accent3 - 60% 2 2 3" xfId="726" xr:uid="{00000000-0005-0000-0000-00007D010000}"/>
    <cellStyle name="Accent3 - 60% 2 2 4" xfId="727" xr:uid="{00000000-0005-0000-0000-00007E010000}"/>
    <cellStyle name="Accent3 - 60% 2 3" xfId="728" xr:uid="{00000000-0005-0000-0000-00007F010000}"/>
    <cellStyle name="Accent3 - 60% 2 3 2" xfId="729" xr:uid="{00000000-0005-0000-0000-000080010000}"/>
    <cellStyle name="Accent3 - 60% 2 4" xfId="730" xr:uid="{00000000-0005-0000-0000-000081010000}"/>
    <cellStyle name="Accent3 - 60% 3" xfId="731" xr:uid="{00000000-0005-0000-0000-000082010000}"/>
    <cellStyle name="Accent3 - 60% 4" xfId="732" xr:uid="{00000000-0005-0000-0000-000083010000}"/>
    <cellStyle name="Accent3 - 60% 5" xfId="733" xr:uid="{00000000-0005-0000-0000-000084010000}"/>
    <cellStyle name="Accent3 - 60% 6" xfId="734" xr:uid="{00000000-0005-0000-0000-000085010000}"/>
    <cellStyle name="Accent3 - 60% 7" xfId="735" xr:uid="{00000000-0005-0000-0000-000086010000}"/>
    <cellStyle name="Accent3 - 60% 7 2" xfId="736" xr:uid="{00000000-0005-0000-0000-000087010000}"/>
    <cellStyle name="Accent3 - 60% 8" xfId="737" xr:uid="{00000000-0005-0000-0000-000088010000}"/>
    <cellStyle name="Accent3 - 60% 9" xfId="738" xr:uid="{00000000-0005-0000-0000-000089010000}"/>
    <cellStyle name="Accent3 2" xfId="739" xr:uid="{00000000-0005-0000-0000-00008A010000}"/>
    <cellStyle name="Accent3 2 2" xfId="740" xr:uid="{00000000-0005-0000-0000-00008B010000}"/>
    <cellStyle name="Accent3 2 3" xfId="741" xr:uid="{00000000-0005-0000-0000-00008C010000}"/>
    <cellStyle name="Accent3 3" xfId="742" xr:uid="{00000000-0005-0000-0000-00008D010000}"/>
    <cellStyle name="Accent4 - 20%" xfId="743" xr:uid="{00000000-0005-0000-0000-00008E010000}"/>
    <cellStyle name="Accent4 - 20% 10" xfId="744" xr:uid="{00000000-0005-0000-0000-00008F010000}"/>
    <cellStyle name="Accent4 - 20% 11" xfId="745" xr:uid="{00000000-0005-0000-0000-000090010000}"/>
    <cellStyle name="Accent4 - 20% 12" xfId="746" xr:uid="{00000000-0005-0000-0000-000091010000}"/>
    <cellStyle name="Accent4 - 20% 13" xfId="747" xr:uid="{00000000-0005-0000-0000-000092010000}"/>
    <cellStyle name="Accent4 - 20% 14" xfId="748" xr:uid="{00000000-0005-0000-0000-000093010000}"/>
    <cellStyle name="Accent4 - 20% 15" xfId="749" xr:uid="{00000000-0005-0000-0000-000094010000}"/>
    <cellStyle name="Accent4 - 20% 16" xfId="750" xr:uid="{00000000-0005-0000-0000-000095010000}"/>
    <cellStyle name="Accent4 - 20% 16 2" xfId="751" xr:uid="{00000000-0005-0000-0000-000096010000}"/>
    <cellStyle name="Accent4 - 20% 17" xfId="752" xr:uid="{00000000-0005-0000-0000-000097010000}"/>
    <cellStyle name="Accent4 - 20% 18" xfId="753" xr:uid="{00000000-0005-0000-0000-000098010000}"/>
    <cellStyle name="Accent4 - 20% 2" xfId="754" xr:uid="{00000000-0005-0000-0000-000099010000}"/>
    <cellStyle name="Accent4 - 20% 2 2" xfId="755" xr:uid="{00000000-0005-0000-0000-00009A010000}"/>
    <cellStyle name="Accent4 - 20% 2 2 2" xfId="756" xr:uid="{00000000-0005-0000-0000-00009B010000}"/>
    <cellStyle name="Accent4 - 20% 2 2 2 2" xfId="757" xr:uid="{00000000-0005-0000-0000-00009C010000}"/>
    <cellStyle name="Accent4 - 20% 2 2 3" xfId="758" xr:uid="{00000000-0005-0000-0000-00009D010000}"/>
    <cellStyle name="Accent4 - 20% 2 2 4" xfId="759" xr:uid="{00000000-0005-0000-0000-00009E010000}"/>
    <cellStyle name="Accent4 - 20% 2 3" xfId="760" xr:uid="{00000000-0005-0000-0000-00009F010000}"/>
    <cellStyle name="Accent4 - 20% 2 3 2" xfId="761" xr:uid="{00000000-0005-0000-0000-0000A0010000}"/>
    <cellStyle name="Accent4 - 20% 2 4" xfId="762" xr:uid="{00000000-0005-0000-0000-0000A1010000}"/>
    <cellStyle name="Accent4 - 20% 3" xfId="763" xr:uid="{00000000-0005-0000-0000-0000A2010000}"/>
    <cellStyle name="Accent4 - 20% 4" xfId="764" xr:uid="{00000000-0005-0000-0000-0000A3010000}"/>
    <cellStyle name="Accent4 - 20% 5" xfId="765" xr:uid="{00000000-0005-0000-0000-0000A4010000}"/>
    <cellStyle name="Accent4 - 20% 6" xfId="766" xr:uid="{00000000-0005-0000-0000-0000A5010000}"/>
    <cellStyle name="Accent4 - 20% 7" xfId="767" xr:uid="{00000000-0005-0000-0000-0000A6010000}"/>
    <cellStyle name="Accent4 - 20% 8" xfId="768" xr:uid="{00000000-0005-0000-0000-0000A7010000}"/>
    <cellStyle name="Accent4 - 20% 9" xfId="769" xr:uid="{00000000-0005-0000-0000-0000A8010000}"/>
    <cellStyle name="Accent4 - 40%" xfId="770" xr:uid="{00000000-0005-0000-0000-0000A9010000}"/>
    <cellStyle name="Accent4 - 40% 2" xfId="771" xr:uid="{00000000-0005-0000-0000-0000AA010000}"/>
    <cellStyle name="Accent4 - 40% 2 2" xfId="772" xr:uid="{00000000-0005-0000-0000-0000AB010000}"/>
    <cellStyle name="Accent4 - 40% 2 2 2" xfId="773" xr:uid="{00000000-0005-0000-0000-0000AC010000}"/>
    <cellStyle name="Accent4 - 40% 2 2 2 2" xfId="774" xr:uid="{00000000-0005-0000-0000-0000AD010000}"/>
    <cellStyle name="Accent4 - 40% 2 2 3" xfId="775" xr:uid="{00000000-0005-0000-0000-0000AE010000}"/>
    <cellStyle name="Accent4 - 40% 2 2 4" xfId="776" xr:uid="{00000000-0005-0000-0000-0000AF010000}"/>
    <cellStyle name="Accent4 - 40% 2 3" xfId="777" xr:uid="{00000000-0005-0000-0000-0000B0010000}"/>
    <cellStyle name="Accent4 - 40% 2 3 2" xfId="778" xr:uid="{00000000-0005-0000-0000-0000B1010000}"/>
    <cellStyle name="Accent4 - 40% 2 4" xfId="779" xr:uid="{00000000-0005-0000-0000-0000B2010000}"/>
    <cellStyle name="Accent4 - 40% 3" xfId="780" xr:uid="{00000000-0005-0000-0000-0000B3010000}"/>
    <cellStyle name="Accent4 - 40% 4" xfId="781" xr:uid="{00000000-0005-0000-0000-0000B4010000}"/>
    <cellStyle name="Accent4 - 40% 5" xfId="782" xr:uid="{00000000-0005-0000-0000-0000B5010000}"/>
    <cellStyle name="Accent4 - 40% 6" xfId="783" xr:uid="{00000000-0005-0000-0000-0000B6010000}"/>
    <cellStyle name="Accent4 - 40% 7" xfId="784" xr:uid="{00000000-0005-0000-0000-0000B7010000}"/>
    <cellStyle name="Accent4 - 40% 7 2" xfId="785" xr:uid="{00000000-0005-0000-0000-0000B8010000}"/>
    <cellStyle name="Accent4 - 40% 8" xfId="786" xr:uid="{00000000-0005-0000-0000-0000B9010000}"/>
    <cellStyle name="Accent4 - 40% 9" xfId="787" xr:uid="{00000000-0005-0000-0000-0000BA010000}"/>
    <cellStyle name="Accent4 - 60%" xfId="788" xr:uid="{00000000-0005-0000-0000-0000BB010000}"/>
    <cellStyle name="Accent4 - 60% 2" xfId="789" xr:uid="{00000000-0005-0000-0000-0000BC010000}"/>
    <cellStyle name="Accent4 - 60% 2 2" xfId="790" xr:uid="{00000000-0005-0000-0000-0000BD010000}"/>
    <cellStyle name="Accent4 - 60% 2 2 2" xfId="791" xr:uid="{00000000-0005-0000-0000-0000BE010000}"/>
    <cellStyle name="Accent4 - 60% 2 2 2 2" xfId="792" xr:uid="{00000000-0005-0000-0000-0000BF010000}"/>
    <cellStyle name="Accent4 - 60% 2 2 3" xfId="793" xr:uid="{00000000-0005-0000-0000-0000C0010000}"/>
    <cellStyle name="Accent4 - 60% 2 2 4" xfId="794" xr:uid="{00000000-0005-0000-0000-0000C1010000}"/>
    <cellStyle name="Accent4 - 60% 2 3" xfId="795" xr:uid="{00000000-0005-0000-0000-0000C2010000}"/>
    <cellStyle name="Accent4 - 60% 2 3 2" xfId="796" xr:uid="{00000000-0005-0000-0000-0000C3010000}"/>
    <cellStyle name="Accent4 - 60% 2 4" xfId="797" xr:uid="{00000000-0005-0000-0000-0000C4010000}"/>
    <cellStyle name="Accent4 - 60% 3" xfId="798" xr:uid="{00000000-0005-0000-0000-0000C5010000}"/>
    <cellStyle name="Accent4 - 60% 4" xfId="799" xr:uid="{00000000-0005-0000-0000-0000C6010000}"/>
    <cellStyle name="Accent4 - 60% 5" xfId="800" xr:uid="{00000000-0005-0000-0000-0000C7010000}"/>
    <cellStyle name="Accent4 - 60% 6" xfId="801" xr:uid="{00000000-0005-0000-0000-0000C8010000}"/>
    <cellStyle name="Accent4 - 60% 7" xfId="802" xr:uid="{00000000-0005-0000-0000-0000C9010000}"/>
    <cellStyle name="Accent4 - 60% 7 2" xfId="803" xr:uid="{00000000-0005-0000-0000-0000CA010000}"/>
    <cellStyle name="Accent4 - 60% 8" xfId="804" xr:uid="{00000000-0005-0000-0000-0000CB010000}"/>
    <cellStyle name="Accent4 - 60% 9" xfId="805" xr:uid="{00000000-0005-0000-0000-0000CC010000}"/>
    <cellStyle name="Accent4 2" xfId="806" xr:uid="{00000000-0005-0000-0000-0000CD010000}"/>
    <cellStyle name="Accent4 2 2" xfId="807" xr:uid="{00000000-0005-0000-0000-0000CE010000}"/>
    <cellStyle name="Accent4 2 3" xfId="808" xr:uid="{00000000-0005-0000-0000-0000CF010000}"/>
    <cellStyle name="Accent4 3" xfId="809" xr:uid="{00000000-0005-0000-0000-0000D0010000}"/>
    <cellStyle name="Accent5 - 20%" xfId="810" xr:uid="{00000000-0005-0000-0000-0000D1010000}"/>
    <cellStyle name="Accent5 - 20% 10" xfId="811" xr:uid="{00000000-0005-0000-0000-0000D2010000}"/>
    <cellStyle name="Accent5 - 20% 11" xfId="812" xr:uid="{00000000-0005-0000-0000-0000D3010000}"/>
    <cellStyle name="Accent5 - 20% 12" xfId="813" xr:uid="{00000000-0005-0000-0000-0000D4010000}"/>
    <cellStyle name="Accent5 - 20% 13" xfId="814" xr:uid="{00000000-0005-0000-0000-0000D5010000}"/>
    <cellStyle name="Accent5 - 20% 14" xfId="815" xr:uid="{00000000-0005-0000-0000-0000D6010000}"/>
    <cellStyle name="Accent5 - 20% 15" xfId="816" xr:uid="{00000000-0005-0000-0000-0000D7010000}"/>
    <cellStyle name="Accent5 - 20% 16" xfId="817" xr:uid="{00000000-0005-0000-0000-0000D8010000}"/>
    <cellStyle name="Accent5 - 20% 16 2" xfId="818" xr:uid="{00000000-0005-0000-0000-0000D9010000}"/>
    <cellStyle name="Accent5 - 20% 17" xfId="819" xr:uid="{00000000-0005-0000-0000-0000DA010000}"/>
    <cellStyle name="Accent5 - 20% 18" xfId="820" xr:uid="{00000000-0005-0000-0000-0000DB010000}"/>
    <cellStyle name="Accent5 - 20% 2" xfId="821" xr:uid="{00000000-0005-0000-0000-0000DC010000}"/>
    <cellStyle name="Accent5 - 20% 2 2" xfId="822" xr:uid="{00000000-0005-0000-0000-0000DD010000}"/>
    <cellStyle name="Accent5 - 20% 2 2 2" xfId="823" xr:uid="{00000000-0005-0000-0000-0000DE010000}"/>
    <cellStyle name="Accent5 - 20% 2 2 2 2" xfId="824" xr:uid="{00000000-0005-0000-0000-0000DF010000}"/>
    <cellStyle name="Accent5 - 20% 2 2 3" xfId="825" xr:uid="{00000000-0005-0000-0000-0000E0010000}"/>
    <cellStyle name="Accent5 - 20% 2 2 4" xfId="826" xr:uid="{00000000-0005-0000-0000-0000E1010000}"/>
    <cellStyle name="Accent5 - 20% 2 3" xfId="827" xr:uid="{00000000-0005-0000-0000-0000E2010000}"/>
    <cellStyle name="Accent5 - 20% 2 3 2" xfId="828" xr:uid="{00000000-0005-0000-0000-0000E3010000}"/>
    <cellStyle name="Accent5 - 20% 2 4" xfId="829" xr:uid="{00000000-0005-0000-0000-0000E4010000}"/>
    <cellStyle name="Accent5 - 20% 3" xfId="830" xr:uid="{00000000-0005-0000-0000-0000E5010000}"/>
    <cellStyle name="Accent5 - 20% 4" xfId="831" xr:uid="{00000000-0005-0000-0000-0000E6010000}"/>
    <cellStyle name="Accent5 - 20% 5" xfId="832" xr:uid="{00000000-0005-0000-0000-0000E7010000}"/>
    <cellStyle name="Accent5 - 20% 6" xfId="833" xr:uid="{00000000-0005-0000-0000-0000E8010000}"/>
    <cellStyle name="Accent5 - 20% 7" xfId="834" xr:uid="{00000000-0005-0000-0000-0000E9010000}"/>
    <cellStyle name="Accent5 - 20% 8" xfId="835" xr:uid="{00000000-0005-0000-0000-0000EA010000}"/>
    <cellStyle name="Accent5 - 20% 9" xfId="836" xr:uid="{00000000-0005-0000-0000-0000EB010000}"/>
    <cellStyle name="Accent5 - 40%" xfId="837" xr:uid="{00000000-0005-0000-0000-0000EC010000}"/>
    <cellStyle name="Accent5 - 40% 10" xfId="838" xr:uid="{00000000-0005-0000-0000-0000ED010000}"/>
    <cellStyle name="Accent5 - 40% 11" xfId="839" xr:uid="{00000000-0005-0000-0000-0000EE010000}"/>
    <cellStyle name="Accent5 - 40% 12" xfId="840" xr:uid="{00000000-0005-0000-0000-0000EF010000}"/>
    <cellStyle name="Accent5 - 40% 13" xfId="841" xr:uid="{00000000-0005-0000-0000-0000F0010000}"/>
    <cellStyle name="Accent5 - 40% 14" xfId="842" xr:uid="{00000000-0005-0000-0000-0000F1010000}"/>
    <cellStyle name="Accent5 - 40% 15" xfId="843" xr:uid="{00000000-0005-0000-0000-0000F2010000}"/>
    <cellStyle name="Accent5 - 40% 16" xfId="844" xr:uid="{00000000-0005-0000-0000-0000F3010000}"/>
    <cellStyle name="Accent5 - 40% 16 2" xfId="845" xr:uid="{00000000-0005-0000-0000-0000F4010000}"/>
    <cellStyle name="Accent5 - 40% 17" xfId="846" xr:uid="{00000000-0005-0000-0000-0000F5010000}"/>
    <cellStyle name="Accent5 - 40% 18" xfId="847" xr:uid="{00000000-0005-0000-0000-0000F6010000}"/>
    <cellStyle name="Accent5 - 40% 2" xfId="848" xr:uid="{00000000-0005-0000-0000-0000F7010000}"/>
    <cellStyle name="Accent5 - 40% 2 2" xfId="849" xr:uid="{00000000-0005-0000-0000-0000F8010000}"/>
    <cellStyle name="Accent5 - 40% 2 2 2" xfId="850" xr:uid="{00000000-0005-0000-0000-0000F9010000}"/>
    <cellStyle name="Accent5 - 40% 2 2 2 2" xfId="851" xr:uid="{00000000-0005-0000-0000-0000FA010000}"/>
    <cellStyle name="Accent5 - 40% 2 2 3" xfId="852" xr:uid="{00000000-0005-0000-0000-0000FB010000}"/>
    <cellStyle name="Accent5 - 40% 2 2 4" xfId="853" xr:uid="{00000000-0005-0000-0000-0000FC010000}"/>
    <cellStyle name="Accent5 - 40% 2 3" xfId="854" xr:uid="{00000000-0005-0000-0000-0000FD010000}"/>
    <cellStyle name="Accent5 - 40% 2 3 2" xfId="855" xr:uid="{00000000-0005-0000-0000-0000FE010000}"/>
    <cellStyle name="Accent5 - 40% 2 4" xfId="856" xr:uid="{00000000-0005-0000-0000-0000FF010000}"/>
    <cellStyle name="Accent5 - 40% 3" xfId="857" xr:uid="{00000000-0005-0000-0000-000000020000}"/>
    <cellStyle name="Accent5 - 40% 4" xfId="858" xr:uid="{00000000-0005-0000-0000-000001020000}"/>
    <cellStyle name="Accent5 - 40% 5" xfId="859" xr:uid="{00000000-0005-0000-0000-000002020000}"/>
    <cellStyle name="Accent5 - 40% 6" xfId="860" xr:uid="{00000000-0005-0000-0000-000003020000}"/>
    <cellStyle name="Accent5 - 40% 7" xfId="861" xr:uid="{00000000-0005-0000-0000-000004020000}"/>
    <cellStyle name="Accent5 - 40% 8" xfId="862" xr:uid="{00000000-0005-0000-0000-000005020000}"/>
    <cellStyle name="Accent5 - 40% 9" xfId="863" xr:uid="{00000000-0005-0000-0000-000006020000}"/>
    <cellStyle name="Accent5 - 60%" xfId="864" xr:uid="{00000000-0005-0000-0000-000007020000}"/>
    <cellStyle name="Accent5 - 60% 10" xfId="865" xr:uid="{00000000-0005-0000-0000-000008020000}"/>
    <cellStyle name="Accent5 - 60% 11" xfId="866" xr:uid="{00000000-0005-0000-0000-000009020000}"/>
    <cellStyle name="Accent5 - 60% 12" xfId="867" xr:uid="{00000000-0005-0000-0000-00000A020000}"/>
    <cellStyle name="Accent5 - 60% 13" xfId="868" xr:uid="{00000000-0005-0000-0000-00000B020000}"/>
    <cellStyle name="Accent5 - 60% 14" xfId="869" xr:uid="{00000000-0005-0000-0000-00000C020000}"/>
    <cellStyle name="Accent5 - 60% 15" xfId="870" xr:uid="{00000000-0005-0000-0000-00000D020000}"/>
    <cellStyle name="Accent5 - 60% 16" xfId="871" xr:uid="{00000000-0005-0000-0000-00000E020000}"/>
    <cellStyle name="Accent5 - 60% 16 2" xfId="872" xr:uid="{00000000-0005-0000-0000-00000F020000}"/>
    <cellStyle name="Accent5 - 60% 17" xfId="873" xr:uid="{00000000-0005-0000-0000-000010020000}"/>
    <cellStyle name="Accent5 - 60% 18" xfId="874" xr:uid="{00000000-0005-0000-0000-000011020000}"/>
    <cellStyle name="Accent5 - 60% 2" xfId="875" xr:uid="{00000000-0005-0000-0000-000012020000}"/>
    <cellStyle name="Accent5 - 60% 2 2" xfId="876" xr:uid="{00000000-0005-0000-0000-000013020000}"/>
    <cellStyle name="Accent5 - 60% 2 2 2" xfId="877" xr:uid="{00000000-0005-0000-0000-000014020000}"/>
    <cellStyle name="Accent5 - 60% 2 2 2 2" xfId="878" xr:uid="{00000000-0005-0000-0000-000015020000}"/>
    <cellStyle name="Accent5 - 60% 2 2 3" xfId="879" xr:uid="{00000000-0005-0000-0000-000016020000}"/>
    <cellStyle name="Accent5 - 60% 2 2 4" xfId="880" xr:uid="{00000000-0005-0000-0000-000017020000}"/>
    <cellStyle name="Accent5 - 60% 2 3" xfId="881" xr:uid="{00000000-0005-0000-0000-000018020000}"/>
    <cellStyle name="Accent5 - 60% 2 3 2" xfId="882" xr:uid="{00000000-0005-0000-0000-000019020000}"/>
    <cellStyle name="Accent5 - 60% 2 4" xfId="883" xr:uid="{00000000-0005-0000-0000-00001A020000}"/>
    <cellStyle name="Accent5 - 60% 3" xfId="884" xr:uid="{00000000-0005-0000-0000-00001B020000}"/>
    <cellStyle name="Accent5 - 60% 4" xfId="885" xr:uid="{00000000-0005-0000-0000-00001C020000}"/>
    <cellStyle name="Accent5 - 60% 5" xfId="886" xr:uid="{00000000-0005-0000-0000-00001D020000}"/>
    <cellStyle name="Accent5 - 60% 6" xfId="887" xr:uid="{00000000-0005-0000-0000-00001E020000}"/>
    <cellStyle name="Accent5 - 60% 7" xfId="888" xr:uid="{00000000-0005-0000-0000-00001F020000}"/>
    <cellStyle name="Accent5 - 60% 8" xfId="889" xr:uid="{00000000-0005-0000-0000-000020020000}"/>
    <cellStyle name="Accent5 - 60% 9" xfId="890" xr:uid="{00000000-0005-0000-0000-000021020000}"/>
    <cellStyle name="Accent5 2" xfId="891" xr:uid="{00000000-0005-0000-0000-000022020000}"/>
    <cellStyle name="Accent5 2 2" xfId="892" xr:uid="{00000000-0005-0000-0000-000023020000}"/>
    <cellStyle name="Accent5 2 3" xfId="893" xr:uid="{00000000-0005-0000-0000-000024020000}"/>
    <cellStyle name="Accent5 3" xfId="894" xr:uid="{00000000-0005-0000-0000-000025020000}"/>
    <cellStyle name="Accent6 - 20%" xfId="895" xr:uid="{00000000-0005-0000-0000-000026020000}"/>
    <cellStyle name="Accent6 - 20% 2" xfId="896" xr:uid="{00000000-0005-0000-0000-000027020000}"/>
    <cellStyle name="Accent6 - 20% 2 2" xfId="897" xr:uid="{00000000-0005-0000-0000-000028020000}"/>
    <cellStyle name="Accent6 - 20% 2 2 2" xfId="898" xr:uid="{00000000-0005-0000-0000-000029020000}"/>
    <cellStyle name="Accent6 - 20% 2 2 2 2" xfId="899" xr:uid="{00000000-0005-0000-0000-00002A020000}"/>
    <cellStyle name="Accent6 - 20% 2 2 3" xfId="900" xr:uid="{00000000-0005-0000-0000-00002B020000}"/>
    <cellStyle name="Accent6 - 20% 2 2 4" xfId="901" xr:uid="{00000000-0005-0000-0000-00002C020000}"/>
    <cellStyle name="Accent6 - 20% 2 3" xfId="902" xr:uid="{00000000-0005-0000-0000-00002D020000}"/>
    <cellStyle name="Accent6 - 20% 2 3 2" xfId="903" xr:uid="{00000000-0005-0000-0000-00002E020000}"/>
    <cellStyle name="Accent6 - 20% 2 4" xfId="904" xr:uid="{00000000-0005-0000-0000-00002F020000}"/>
    <cellStyle name="Accent6 - 20% 3" xfId="905" xr:uid="{00000000-0005-0000-0000-000030020000}"/>
    <cellStyle name="Accent6 - 20% 4" xfId="906" xr:uid="{00000000-0005-0000-0000-000031020000}"/>
    <cellStyle name="Accent6 - 20% 5" xfId="907" xr:uid="{00000000-0005-0000-0000-000032020000}"/>
    <cellStyle name="Accent6 - 20% 6" xfId="908" xr:uid="{00000000-0005-0000-0000-000033020000}"/>
    <cellStyle name="Accent6 - 20% 7" xfId="909" xr:uid="{00000000-0005-0000-0000-000034020000}"/>
    <cellStyle name="Accent6 - 20% 7 2" xfId="910" xr:uid="{00000000-0005-0000-0000-000035020000}"/>
    <cellStyle name="Accent6 - 20% 8" xfId="911" xr:uid="{00000000-0005-0000-0000-000036020000}"/>
    <cellStyle name="Accent6 - 20% 9" xfId="912" xr:uid="{00000000-0005-0000-0000-000037020000}"/>
    <cellStyle name="Accent6 - 40%" xfId="913" xr:uid="{00000000-0005-0000-0000-000038020000}"/>
    <cellStyle name="Accent6 - 40% 10" xfId="914" xr:uid="{00000000-0005-0000-0000-000039020000}"/>
    <cellStyle name="Accent6 - 40% 11" xfId="915" xr:uid="{00000000-0005-0000-0000-00003A020000}"/>
    <cellStyle name="Accent6 - 40% 12" xfId="916" xr:uid="{00000000-0005-0000-0000-00003B020000}"/>
    <cellStyle name="Accent6 - 40% 13" xfId="917" xr:uid="{00000000-0005-0000-0000-00003C020000}"/>
    <cellStyle name="Accent6 - 40% 14" xfId="918" xr:uid="{00000000-0005-0000-0000-00003D020000}"/>
    <cellStyle name="Accent6 - 40% 15" xfId="919" xr:uid="{00000000-0005-0000-0000-00003E020000}"/>
    <cellStyle name="Accent6 - 40% 16" xfId="920" xr:uid="{00000000-0005-0000-0000-00003F020000}"/>
    <cellStyle name="Accent6 - 40% 16 2" xfId="921" xr:uid="{00000000-0005-0000-0000-000040020000}"/>
    <cellStyle name="Accent6 - 40% 17" xfId="922" xr:uid="{00000000-0005-0000-0000-000041020000}"/>
    <cellStyle name="Accent6 - 40% 18" xfId="923" xr:uid="{00000000-0005-0000-0000-000042020000}"/>
    <cellStyle name="Accent6 - 40% 2" xfId="924" xr:uid="{00000000-0005-0000-0000-000043020000}"/>
    <cellStyle name="Accent6 - 40% 2 2" xfId="925" xr:uid="{00000000-0005-0000-0000-000044020000}"/>
    <cellStyle name="Accent6 - 40% 2 2 2" xfId="926" xr:uid="{00000000-0005-0000-0000-000045020000}"/>
    <cellStyle name="Accent6 - 40% 2 2 2 2" xfId="927" xr:uid="{00000000-0005-0000-0000-000046020000}"/>
    <cellStyle name="Accent6 - 40% 2 2 3" xfId="928" xr:uid="{00000000-0005-0000-0000-000047020000}"/>
    <cellStyle name="Accent6 - 40% 2 2 4" xfId="929" xr:uid="{00000000-0005-0000-0000-000048020000}"/>
    <cellStyle name="Accent6 - 40% 2 3" xfId="930" xr:uid="{00000000-0005-0000-0000-000049020000}"/>
    <cellStyle name="Accent6 - 40% 2 3 2" xfId="931" xr:uid="{00000000-0005-0000-0000-00004A020000}"/>
    <cellStyle name="Accent6 - 40% 2 4" xfId="932" xr:uid="{00000000-0005-0000-0000-00004B020000}"/>
    <cellStyle name="Accent6 - 40% 3" xfId="933" xr:uid="{00000000-0005-0000-0000-00004C020000}"/>
    <cellStyle name="Accent6 - 40% 4" xfId="934" xr:uid="{00000000-0005-0000-0000-00004D020000}"/>
    <cellStyle name="Accent6 - 40% 5" xfId="935" xr:uid="{00000000-0005-0000-0000-00004E020000}"/>
    <cellStyle name="Accent6 - 40% 6" xfId="936" xr:uid="{00000000-0005-0000-0000-00004F020000}"/>
    <cellStyle name="Accent6 - 40% 7" xfId="937" xr:uid="{00000000-0005-0000-0000-000050020000}"/>
    <cellStyle name="Accent6 - 40% 8" xfId="938" xr:uid="{00000000-0005-0000-0000-000051020000}"/>
    <cellStyle name="Accent6 - 40% 9" xfId="939" xr:uid="{00000000-0005-0000-0000-000052020000}"/>
    <cellStyle name="Accent6 - 60%" xfId="940" xr:uid="{00000000-0005-0000-0000-000053020000}"/>
    <cellStyle name="Accent6 - 60% 2" xfId="941" xr:uid="{00000000-0005-0000-0000-000054020000}"/>
    <cellStyle name="Accent6 - 60% 2 2" xfId="942" xr:uid="{00000000-0005-0000-0000-000055020000}"/>
    <cellStyle name="Accent6 - 60% 2 2 2" xfId="943" xr:uid="{00000000-0005-0000-0000-000056020000}"/>
    <cellStyle name="Accent6 - 60% 2 2 2 2" xfId="944" xr:uid="{00000000-0005-0000-0000-000057020000}"/>
    <cellStyle name="Accent6 - 60% 2 2 3" xfId="945" xr:uid="{00000000-0005-0000-0000-000058020000}"/>
    <cellStyle name="Accent6 - 60% 2 2 4" xfId="946" xr:uid="{00000000-0005-0000-0000-000059020000}"/>
    <cellStyle name="Accent6 - 60% 2 3" xfId="947" xr:uid="{00000000-0005-0000-0000-00005A020000}"/>
    <cellStyle name="Accent6 - 60% 2 3 2" xfId="948" xr:uid="{00000000-0005-0000-0000-00005B020000}"/>
    <cellStyle name="Accent6 - 60% 2 4" xfId="949" xr:uid="{00000000-0005-0000-0000-00005C020000}"/>
    <cellStyle name="Accent6 - 60% 3" xfId="950" xr:uid="{00000000-0005-0000-0000-00005D020000}"/>
    <cellStyle name="Accent6 - 60% 4" xfId="951" xr:uid="{00000000-0005-0000-0000-00005E020000}"/>
    <cellStyle name="Accent6 - 60% 5" xfId="952" xr:uid="{00000000-0005-0000-0000-00005F020000}"/>
    <cellStyle name="Accent6 - 60% 6" xfId="953" xr:uid="{00000000-0005-0000-0000-000060020000}"/>
    <cellStyle name="Accent6 - 60% 7" xfId="954" xr:uid="{00000000-0005-0000-0000-000061020000}"/>
    <cellStyle name="Accent6 - 60% 7 2" xfId="955" xr:uid="{00000000-0005-0000-0000-000062020000}"/>
    <cellStyle name="Accent6 - 60% 8" xfId="956" xr:uid="{00000000-0005-0000-0000-000063020000}"/>
    <cellStyle name="Accent6 - 60% 9" xfId="957" xr:uid="{00000000-0005-0000-0000-000064020000}"/>
    <cellStyle name="Accent6 2" xfId="958" xr:uid="{00000000-0005-0000-0000-000065020000}"/>
    <cellStyle name="Accent6 2 2" xfId="959" xr:uid="{00000000-0005-0000-0000-000066020000}"/>
    <cellStyle name="Accent6 2 3" xfId="960" xr:uid="{00000000-0005-0000-0000-000067020000}"/>
    <cellStyle name="Accent6 3" xfId="961" xr:uid="{00000000-0005-0000-0000-000068020000}"/>
    <cellStyle name="Account[3]" xfId="962" xr:uid="{00000000-0005-0000-0000-000069020000}"/>
    <cellStyle name="active" xfId="963" xr:uid="{00000000-0005-0000-0000-00006A020000}"/>
    <cellStyle name="AeE­ [0]_TestResults" xfId="964" xr:uid="{00000000-0005-0000-0000-00006B020000}"/>
    <cellStyle name="AeE­_TestResults" xfId="965" xr:uid="{00000000-0005-0000-0000-00006C020000}"/>
    <cellStyle name="Arial 10" xfId="966" xr:uid="{00000000-0005-0000-0000-00006D020000}"/>
    <cellStyle name="Arial 12" xfId="967" xr:uid="{00000000-0005-0000-0000-00006E020000}"/>
    <cellStyle name="Arial10" xfId="968" xr:uid="{00000000-0005-0000-0000-00006F020000}"/>
    <cellStyle name="ArialNormal" xfId="969" xr:uid="{00000000-0005-0000-0000-000070020000}"/>
    <cellStyle name="Assumptions % 0 dp" xfId="970" xr:uid="{00000000-0005-0000-0000-000071020000}"/>
    <cellStyle name="Assumptions % 1 dp" xfId="971" xr:uid="{00000000-0005-0000-0000-000072020000}"/>
    <cellStyle name="Assumptions % 2 dp" xfId="972" xr:uid="{00000000-0005-0000-0000-000073020000}"/>
    <cellStyle name="Assumptions 0 dp" xfId="973" xr:uid="{00000000-0005-0000-0000-000074020000}"/>
    <cellStyle name="Assumptions 2 dp" xfId="974" xr:uid="{00000000-0005-0000-0000-000075020000}"/>
    <cellStyle name="Assumptions 3 dp" xfId="975" xr:uid="{00000000-0005-0000-0000-000076020000}"/>
    <cellStyle name="AÞ¸¶ [0]_TestResults" xfId="976" xr:uid="{00000000-0005-0000-0000-000077020000}"/>
    <cellStyle name="ÄÞ¸¶_Hyundai" xfId="977" xr:uid="{00000000-0005-0000-0000-000078020000}"/>
    <cellStyle name="AÞ¸¶_TestResults" xfId="978" xr:uid="{00000000-0005-0000-0000-000079020000}"/>
    <cellStyle name="B&amp;Wbold" xfId="979" xr:uid="{00000000-0005-0000-0000-00007A020000}"/>
    <cellStyle name="Bad 2" xfId="980" xr:uid="{00000000-0005-0000-0000-00007B020000}"/>
    <cellStyle name="Bad 2 2" xfId="981" xr:uid="{00000000-0005-0000-0000-00007C020000}"/>
    <cellStyle name="Bad 2 3" xfId="982" xr:uid="{00000000-0005-0000-0000-00007D020000}"/>
    <cellStyle name="Bad 3" xfId="983" xr:uid="{00000000-0005-0000-0000-00007E020000}"/>
    <cellStyle name="Body" xfId="984" xr:uid="{00000000-0005-0000-0000-00007F020000}"/>
    <cellStyle name="Border Heavy" xfId="985" xr:uid="{00000000-0005-0000-0000-000080020000}"/>
    <cellStyle name="Border Thin" xfId="986" xr:uid="{00000000-0005-0000-0000-000081020000}"/>
    <cellStyle name="British Pound" xfId="987" xr:uid="{00000000-0005-0000-0000-000082020000}"/>
    <cellStyle name="C?AØ_TestResults" xfId="988" xr:uid="{00000000-0005-0000-0000-000083020000}"/>
    <cellStyle name="C￥AØ_TestResults" xfId="989" xr:uid="{00000000-0005-0000-0000-000084020000}"/>
    <cellStyle name="Calc Currency (0)" xfId="990" xr:uid="{00000000-0005-0000-0000-000085020000}"/>
    <cellStyle name="Calc Currency (0) 10" xfId="991" xr:uid="{00000000-0005-0000-0000-000086020000}"/>
    <cellStyle name="Calc Currency (0) 11" xfId="992" xr:uid="{00000000-0005-0000-0000-000087020000}"/>
    <cellStyle name="Calc Currency (0) 12" xfId="993" xr:uid="{00000000-0005-0000-0000-000088020000}"/>
    <cellStyle name="Calc Currency (0) 13" xfId="994" xr:uid="{00000000-0005-0000-0000-000089020000}"/>
    <cellStyle name="Calc Currency (0) 14" xfId="995" xr:uid="{00000000-0005-0000-0000-00008A020000}"/>
    <cellStyle name="Calc Currency (0) 15" xfId="996" xr:uid="{00000000-0005-0000-0000-00008B020000}"/>
    <cellStyle name="Calc Currency (0) 16" xfId="997" xr:uid="{00000000-0005-0000-0000-00008C020000}"/>
    <cellStyle name="Calc Currency (0) 16 2" xfId="998" xr:uid="{00000000-0005-0000-0000-00008D020000}"/>
    <cellStyle name="Calc Currency (0) 17" xfId="999" xr:uid="{00000000-0005-0000-0000-00008E020000}"/>
    <cellStyle name="Calc Currency (0) 18" xfId="1000" xr:uid="{00000000-0005-0000-0000-00008F020000}"/>
    <cellStyle name="Calc Currency (0) 2" xfId="1001" xr:uid="{00000000-0005-0000-0000-000090020000}"/>
    <cellStyle name="Calc Currency (0) 2 2" xfId="1002" xr:uid="{00000000-0005-0000-0000-000091020000}"/>
    <cellStyle name="Calc Currency (0) 2 2 2" xfId="1003" xr:uid="{00000000-0005-0000-0000-000092020000}"/>
    <cellStyle name="Calc Currency (0) 2 2 2 2" xfId="1004" xr:uid="{00000000-0005-0000-0000-000093020000}"/>
    <cellStyle name="Calc Currency (0) 2 2 3" xfId="1005" xr:uid="{00000000-0005-0000-0000-000094020000}"/>
    <cellStyle name="Calc Currency (0) 2 2 4" xfId="1006" xr:uid="{00000000-0005-0000-0000-000095020000}"/>
    <cellStyle name="Calc Currency (0) 2 3" xfId="1007" xr:uid="{00000000-0005-0000-0000-000096020000}"/>
    <cellStyle name="Calc Currency (0) 2 3 2" xfId="1008" xr:uid="{00000000-0005-0000-0000-000097020000}"/>
    <cellStyle name="Calc Currency (0) 2 4" xfId="1009" xr:uid="{00000000-0005-0000-0000-000098020000}"/>
    <cellStyle name="Calc Currency (0) 3" xfId="1010" xr:uid="{00000000-0005-0000-0000-000099020000}"/>
    <cellStyle name="Calc Currency (0) 4" xfId="1011" xr:uid="{00000000-0005-0000-0000-00009A020000}"/>
    <cellStyle name="Calc Currency (0) 5" xfId="1012" xr:uid="{00000000-0005-0000-0000-00009B020000}"/>
    <cellStyle name="Calc Currency (0) 6" xfId="1013" xr:uid="{00000000-0005-0000-0000-00009C020000}"/>
    <cellStyle name="Calc Currency (0) 7" xfId="1014" xr:uid="{00000000-0005-0000-0000-00009D020000}"/>
    <cellStyle name="Calc Currency (0) 8" xfId="1015" xr:uid="{00000000-0005-0000-0000-00009E020000}"/>
    <cellStyle name="Calc Currency (0) 9" xfId="1016" xr:uid="{00000000-0005-0000-0000-00009F020000}"/>
    <cellStyle name="Calc Currency (2)" xfId="1017" xr:uid="{00000000-0005-0000-0000-0000A0020000}"/>
    <cellStyle name="Calc Currency (2) 10" xfId="1018" xr:uid="{00000000-0005-0000-0000-0000A1020000}"/>
    <cellStyle name="Calc Currency (2) 11" xfId="1019" xr:uid="{00000000-0005-0000-0000-0000A2020000}"/>
    <cellStyle name="Calc Currency (2) 12" xfId="1020" xr:uid="{00000000-0005-0000-0000-0000A3020000}"/>
    <cellStyle name="Calc Currency (2) 13" xfId="1021" xr:uid="{00000000-0005-0000-0000-0000A4020000}"/>
    <cellStyle name="Calc Currency (2) 14" xfId="1022" xr:uid="{00000000-0005-0000-0000-0000A5020000}"/>
    <cellStyle name="Calc Currency (2) 15" xfId="1023" xr:uid="{00000000-0005-0000-0000-0000A6020000}"/>
    <cellStyle name="Calc Currency (2) 16" xfId="1024" xr:uid="{00000000-0005-0000-0000-0000A7020000}"/>
    <cellStyle name="Calc Currency (2) 16 2" xfId="1025" xr:uid="{00000000-0005-0000-0000-0000A8020000}"/>
    <cellStyle name="Calc Currency (2) 17" xfId="1026" xr:uid="{00000000-0005-0000-0000-0000A9020000}"/>
    <cellStyle name="Calc Currency (2) 18" xfId="1027" xr:uid="{00000000-0005-0000-0000-0000AA020000}"/>
    <cellStyle name="Calc Currency (2) 2" xfId="1028" xr:uid="{00000000-0005-0000-0000-0000AB020000}"/>
    <cellStyle name="Calc Currency (2) 2 2" xfId="1029" xr:uid="{00000000-0005-0000-0000-0000AC020000}"/>
    <cellStyle name="Calc Currency (2) 2 2 2" xfId="1030" xr:uid="{00000000-0005-0000-0000-0000AD020000}"/>
    <cellStyle name="Calc Currency (2) 2 2 2 2" xfId="1031" xr:uid="{00000000-0005-0000-0000-0000AE020000}"/>
    <cellStyle name="Calc Currency (2) 2 2 3" xfId="1032" xr:uid="{00000000-0005-0000-0000-0000AF020000}"/>
    <cellStyle name="Calc Currency (2) 2 2 4" xfId="1033" xr:uid="{00000000-0005-0000-0000-0000B0020000}"/>
    <cellStyle name="Calc Currency (2) 2 3" xfId="1034" xr:uid="{00000000-0005-0000-0000-0000B1020000}"/>
    <cellStyle name="Calc Currency (2) 2 3 2" xfId="1035" xr:uid="{00000000-0005-0000-0000-0000B2020000}"/>
    <cellStyle name="Calc Currency (2) 2 4" xfId="1036" xr:uid="{00000000-0005-0000-0000-0000B3020000}"/>
    <cellStyle name="Calc Currency (2) 3" xfId="1037" xr:uid="{00000000-0005-0000-0000-0000B4020000}"/>
    <cellStyle name="Calc Currency (2) 4" xfId="1038" xr:uid="{00000000-0005-0000-0000-0000B5020000}"/>
    <cellStyle name="Calc Currency (2) 5" xfId="1039" xr:uid="{00000000-0005-0000-0000-0000B6020000}"/>
    <cellStyle name="Calc Currency (2) 6" xfId="1040" xr:uid="{00000000-0005-0000-0000-0000B7020000}"/>
    <cellStyle name="Calc Currency (2) 7" xfId="1041" xr:uid="{00000000-0005-0000-0000-0000B8020000}"/>
    <cellStyle name="Calc Currency (2) 8" xfId="1042" xr:uid="{00000000-0005-0000-0000-0000B9020000}"/>
    <cellStyle name="Calc Currency (2) 9" xfId="1043" xr:uid="{00000000-0005-0000-0000-0000BA020000}"/>
    <cellStyle name="Calc Percent (0)" xfId="1044" xr:uid="{00000000-0005-0000-0000-0000BB020000}"/>
    <cellStyle name="Calc Percent (0) 10" xfId="1045" xr:uid="{00000000-0005-0000-0000-0000BC020000}"/>
    <cellStyle name="Calc Percent (0) 11" xfId="1046" xr:uid="{00000000-0005-0000-0000-0000BD020000}"/>
    <cellStyle name="Calc Percent (0) 12" xfId="1047" xr:uid="{00000000-0005-0000-0000-0000BE020000}"/>
    <cellStyle name="Calc Percent (0) 13" xfId="1048" xr:uid="{00000000-0005-0000-0000-0000BF020000}"/>
    <cellStyle name="Calc Percent (0) 14" xfId="1049" xr:uid="{00000000-0005-0000-0000-0000C0020000}"/>
    <cellStyle name="Calc Percent (0) 15" xfId="1050" xr:uid="{00000000-0005-0000-0000-0000C1020000}"/>
    <cellStyle name="Calc Percent (0) 16" xfId="1051" xr:uid="{00000000-0005-0000-0000-0000C2020000}"/>
    <cellStyle name="Calc Percent (0) 16 2" xfId="1052" xr:uid="{00000000-0005-0000-0000-0000C3020000}"/>
    <cellStyle name="Calc Percent (0) 17" xfId="1053" xr:uid="{00000000-0005-0000-0000-0000C4020000}"/>
    <cellStyle name="Calc Percent (0) 18" xfId="1054" xr:uid="{00000000-0005-0000-0000-0000C5020000}"/>
    <cellStyle name="Calc Percent (0) 2" xfId="1055" xr:uid="{00000000-0005-0000-0000-0000C6020000}"/>
    <cellStyle name="Calc Percent (0) 2 2" xfId="1056" xr:uid="{00000000-0005-0000-0000-0000C7020000}"/>
    <cellStyle name="Calc Percent (0) 2 2 2" xfId="1057" xr:uid="{00000000-0005-0000-0000-0000C8020000}"/>
    <cellStyle name="Calc Percent (0) 2 2 2 2" xfId="1058" xr:uid="{00000000-0005-0000-0000-0000C9020000}"/>
    <cellStyle name="Calc Percent (0) 2 2 3" xfId="1059" xr:uid="{00000000-0005-0000-0000-0000CA020000}"/>
    <cellStyle name="Calc Percent (0) 2 2 4" xfId="1060" xr:uid="{00000000-0005-0000-0000-0000CB020000}"/>
    <cellStyle name="Calc Percent (0) 2 3" xfId="1061" xr:uid="{00000000-0005-0000-0000-0000CC020000}"/>
    <cellStyle name="Calc Percent (0) 2 3 2" xfId="1062" xr:uid="{00000000-0005-0000-0000-0000CD020000}"/>
    <cellStyle name="Calc Percent (0) 2 4" xfId="1063" xr:uid="{00000000-0005-0000-0000-0000CE020000}"/>
    <cellStyle name="Calc Percent (0) 3" xfId="1064" xr:uid="{00000000-0005-0000-0000-0000CF020000}"/>
    <cellStyle name="Calc Percent (0) 4" xfId="1065" xr:uid="{00000000-0005-0000-0000-0000D0020000}"/>
    <cellStyle name="Calc Percent (0) 5" xfId="1066" xr:uid="{00000000-0005-0000-0000-0000D1020000}"/>
    <cellStyle name="Calc Percent (0) 6" xfId="1067" xr:uid="{00000000-0005-0000-0000-0000D2020000}"/>
    <cellStyle name="Calc Percent (0) 7" xfId="1068" xr:uid="{00000000-0005-0000-0000-0000D3020000}"/>
    <cellStyle name="Calc Percent (0) 8" xfId="1069" xr:uid="{00000000-0005-0000-0000-0000D4020000}"/>
    <cellStyle name="Calc Percent (0) 9" xfId="1070" xr:uid="{00000000-0005-0000-0000-0000D5020000}"/>
    <cellStyle name="Calc Percent (1)" xfId="1071" xr:uid="{00000000-0005-0000-0000-0000D6020000}"/>
    <cellStyle name="Calc Percent (1) 10" xfId="1072" xr:uid="{00000000-0005-0000-0000-0000D7020000}"/>
    <cellStyle name="Calc Percent (1) 11" xfId="1073" xr:uid="{00000000-0005-0000-0000-0000D8020000}"/>
    <cellStyle name="Calc Percent (1) 12" xfId="1074" xr:uid="{00000000-0005-0000-0000-0000D9020000}"/>
    <cellStyle name="Calc Percent (1) 13" xfId="1075" xr:uid="{00000000-0005-0000-0000-0000DA020000}"/>
    <cellStyle name="Calc Percent (1) 14" xfId="1076" xr:uid="{00000000-0005-0000-0000-0000DB020000}"/>
    <cellStyle name="Calc Percent (1) 15" xfId="1077" xr:uid="{00000000-0005-0000-0000-0000DC020000}"/>
    <cellStyle name="Calc Percent (1) 16" xfId="1078" xr:uid="{00000000-0005-0000-0000-0000DD020000}"/>
    <cellStyle name="Calc Percent (1) 16 2" xfId="1079" xr:uid="{00000000-0005-0000-0000-0000DE020000}"/>
    <cellStyle name="Calc Percent (1) 17" xfId="1080" xr:uid="{00000000-0005-0000-0000-0000DF020000}"/>
    <cellStyle name="Calc Percent (1) 18" xfId="1081" xr:uid="{00000000-0005-0000-0000-0000E0020000}"/>
    <cellStyle name="Calc Percent (1) 2" xfId="1082" xr:uid="{00000000-0005-0000-0000-0000E1020000}"/>
    <cellStyle name="Calc Percent (1) 2 2" xfId="1083" xr:uid="{00000000-0005-0000-0000-0000E2020000}"/>
    <cellStyle name="Calc Percent (1) 2 2 2" xfId="1084" xr:uid="{00000000-0005-0000-0000-0000E3020000}"/>
    <cellStyle name="Calc Percent (1) 2 2 2 2" xfId="1085" xr:uid="{00000000-0005-0000-0000-0000E4020000}"/>
    <cellStyle name="Calc Percent (1) 2 2 3" xfId="1086" xr:uid="{00000000-0005-0000-0000-0000E5020000}"/>
    <cellStyle name="Calc Percent (1) 2 2 4" xfId="1087" xr:uid="{00000000-0005-0000-0000-0000E6020000}"/>
    <cellStyle name="Calc Percent (1) 2 3" xfId="1088" xr:uid="{00000000-0005-0000-0000-0000E7020000}"/>
    <cellStyle name="Calc Percent (1) 2 3 2" xfId="1089" xr:uid="{00000000-0005-0000-0000-0000E8020000}"/>
    <cellStyle name="Calc Percent (1) 2 4" xfId="1090" xr:uid="{00000000-0005-0000-0000-0000E9020000}"/>
    <cellStyle name="Calc Percent (1) 3" xfId="1091" xr:uid="{00000000-0005-0000-0000-0000EA020000}"/>
    <cellStyle name="Calc Percent (1) 4" xfId="1092" xr:uid="{00000000-0005-0000-0000-0000EB020000}"/>
    <cellStyle name="Calc Percent (1) 5" xfId="1093" xr:uid="{00000000-0005-0000-0000-0000EC020000}"/>
    <cellStyle name="Calc Percent (1) 6" xfId="1094" xr:uid="{00000000-0005-0000-0000-0000ED020000}"/>
    <cellStyle name="Calc Percent (1) 7" xfId="1095" xr:uid="{00000000-0005-0000-0000-0000EE020000}"/>
    <cellStyle name="Calc Percent (1) 8" xfId="1096" xr:uid="{00000000-0005-0000-0000-0000EF020000}"/>
    <cellStyle name="Calc Percent (1) 9" xfId="1097" xr:uid="{00000000-0005-0000-0000-0000F0020000}"/>
    <cellStyle name="Calc Percent (2)" xfId="1098" xr:uid="{00000000-0005-0000-0000-0000F1020000}"/>
    <cellStyle name="Calc Percent (2) 10" xfId="1099" xr:uid="{00000000-0005-0000-0000-0000F2020000}"/>
    <cellStyle name="Calc Percent (2) 11" xfId="1100" xr:uid="{00000000-0005-0000-0000-0000F3020000}"/>
    <cellStyle name="Calc Percent (2) 12" xfId="1101" xr:uid="{00000000-0005-0000-0000-0000F4020000}"/>
    <cellStyle name="Calc Percent (2) 13" xfId="1102" xr:uid="{00000000-0005-0000-0000-0000F5020000}"/>
    <cellStyle name="Calc Percent (2) 14" xfId="1103" xr:uid="{00000000-0005-0000-0000-0000F6020000}"/>
    <cellStyle name="Calc Percent (2) 15" xfId="1104" xr:uid="{00000000-0005-0000-0000-0000F7020000}"/>
    <cellStyle name="Calc Percent (2) 16" xfId="1105" xr:uid="{00000000-0005-0000-0000-0000F8020000}"/>
    <cellStyle name="Calc Percent (2) 16 2" xfId="1106" xr:uid="{00000000-0005-0000-0000-0000F9020000}"/>
    <cellStyle name="Calc Percent (2) 17" xfId="1107" xr:uid="{00000000-0005-0000-0000-0000FA020000}"/>
    <cellStyle name="Calc Percent (2) 18" xfId="1108" xr:uid="{00000000-0005-0000-0000-0000FB020000}"/>
    <cellStyle name="Calc Percent (2) 2" xfId="1109" xr:uid="{00000000-0005-0000-0000-0000FC020000}"/>
    <cellStyle name="Calc Percent (2) 2 2" xfId="1110" xr:uid="{00000000-0005-0000-0000-0000FD020000}"/>
    <cellStyle name="Calc Percent (2) 2 2 2" xfId="1111" xr:uid="{00000000-0005-0000-0000-0000FE020000}"/>
    <cellStyle name="Calc Percent (2) 2 2 2 2" xfId="1112" xr:uid="{00000000-0005-0000-0000-0000FF020000}"/>
    <cellStyle name="Calc Percent (2) 2 2 3" xfId="1113" xr:uid="{00000000-0005-0000-0000-000000030000}"/>
    <cellStyle name="Calc Percent (2) 2 2 4" xfId="1114" xr:uid="{00000000-0005-0000-0000-000001030000}"/>
    <cellStyle name="Calc Percent (2) 2 3" xfId="1115" xr:uid="{00000000-0005-0000-0000-000002030000}"/>
    <cellStyle name="Calc Percent (2) 2 3 2" xfId="1116" xr:uid="{00000000-0005-0000-0000-000003030000}"/>
    <cellStyle name="Calc Percent (2) 2 4" xfId="1117" xr:uid="{00000000-0005-0000-0000-000004030000}"/>
    <cellStyle name="Calc Percent (2) 3" xfId="1118" xr:uid="{00000000-0005-0000-0000-000005030000}"/>
    <cellStyle name="Calc Percent (2) 4" xfId="1119" xr:uid="{00000000-0005-0000-0000-000006030000}"/>
    <cellStyle name="Calc Percent (2) 5" xfId="1120" xr:uid="{00000000-0005-0000-0000-000007030000}"/>
    <cellStyle name="Calc Percent (2) 6" xfId="1121" xr:uid="{00000000-0005-0000-0000-000008030000}"/>
    <cellStyle name="Calc Percent (2) 7" xfId="1122" xr:uid="{00000000-0005-0000-0000-000009030000}"/>
    <cellStyle name="Calc Percent (2) 8" xfId="1123" xr:uid="{00000000-0005-0000-0000-00000A030000}"/>
    <cellStyle name="Calc Percent (2) 9" xfId="1124" xr:uid="{00000000-0005-0000-0000-00000B030000}"/>
    <cellStyle name="Calc Units (0)" xfId="1125" xr:uid="{00000000-0005-0000-0000-00000C030000}"/>
    <cellStyle name="Calc Units (0) 10" xfId="1126" xr:uid="{00000000-0005-0000-0000-00000D030000}"/>
    <cellStyle name="Calc Units (0) 11" xfId="1127" xr:uid="{00000000-0005-0000-0000-00000E030000}"/>
    <cellStyle name="Calc Units (0) 12" xfId="1128" xr:uid="{00000000-0005-0000-0000-00000F030000}"/>
    <cellStyle name="Calc Units (0) 13" xfId="1129" xr:uid="{00000000-0005-0000-0000-000010030000}"/>
    <cellStyle name="Calc Units (0) 14" xfId="1130" xr:uid="{00000000-0005-0000-0000-000011030000}"/>
    <cellStyle name="Calc Units (0) 15" xfId="1131" xr:uid="{00000000-0005-0000-0000-000012030000}"/>
    <cellStyle name="Calc Units (0) 16" xfId="1132" xr:uid="{00000000-0005-0000-0000-000013030000}"/>
    <cellStyle name="Calc Units (0) 16 2" xfId="1133" xr:uid="{00000000-0005-0000-0000-000014030000}"/>
    <cellStyle name="Calc Units (0) 17" xfId="1134" xr:uid="{00000000-0005-0000-0000-000015030000}"/>
    <cellStyle name="Calc Units (0) 18" xfId="1135" xr:uid="{00000000-0005-0000-0000-000016030000}"/>
    <cellStyle name="Calc Units (0) 2" xfId="1136" xr:uid="{00000000-0005-0000-0000-000017030000}"/>
    <cellStyle name="Calc Units (0) 2 2" xfId="1137" xr:uid="{00000000-0005-0000-0000-000018030000}"/>
    <cellStyle name="Calc Units (0) 2 2 2" xfId="1138" xr:uid="{00000000-0005-0000-0000-000019030000}"/>
    <cellStyle name="Calc Units (0) 2 2 2 2" xfId="1139" xr:uid="{00000000-0005-0000-0000-00001A030000}"/>
    <cellStyle name="Calc Units (0) 2 2 3" xfId="1140" xr:uid="{00000000-0005-0000-0000-00001B030000}"/>
    <cellStyle name="Calc Units (0) 2 2 4" xfId="1141" xr:uid="{00000000-0005-0000-0000-00001C030000}"/>
    <cellStyle name="Calc Units (0) 2 3" xfId="1142" xr:uid="{00000000-0005-0000-0000-00001D030000}"/>
    <cellStyle name="Calc Units (0) 2 3 2" xfId="1143" xr:uid="{00000000-0005-0000-0000-00001E030000}"/>
    <cellStyle name="Calc Units (0) 2 4" xfId="1144" xr:uid="{00000000-0005-0000-0000-00001F030000}"/>
    <cellStyle name="Calc Units (0) 3" xfId="1145" xr:uid="{00000000-0005-0000-0000-000020030000}"/>
    <cellStyle name="Calc Units (0) 4" xfId="1146" xr:uid="{00000000-0005-0000-0000-000021030000}"/>
    <cellStyle name="Calc Units (0) 5" xfId="1147" xr:uid="{00000000-0005-0000-0000-000022030000}"/>
    <cellStyle name="Calc Units (0) 6" xfId="1148" xr:uid="{00000000-0005-0000-0000-000023030000}"/>
    <cellStyle name="Calc Units (0) 7" xfId="1149" xr:uid="{00000000-0005-0000-0000-000024030000}"/>
    <cellStyle name="Calc Units (0) 8" xfId="1150" xr:uid="{00000000-0005-0000-0000-000025030000}"/>
    <cellStyle name="Calc Units (0) 9" xfId="1151" xr:uid="{00000000-0005-0000-0000-000026030000}"/>
    <cellStyle name="Calc Units (1)" xfId="1152" xr:uid="{00000000-0005-0000-0000-000027030000}"/>
    <cellStyle name="Calc Units (1) 10" xfId="1153" xr:uid="{00000000-0005-0000-0000-000028030000}"/>
    <cellStyle name="Calc Units (1) 11" xfId="1154" xr:uid="{00000000-0005-0000-0000-000029030000}"/>
    <cellStyle name="Calc Units (1) 12" xfId="1155" xr:uid="{00000000-0005-0000-0000-00002A030000}"/>
    <cellStyle name="Calc Units (1) 13" xfId="1156" xr:uid="{00000000-0005-0000-0000-00002B030000}"/>
    <cellStyle name="Calc Units (1) 14" xfId="1157" xr:uid="{00000000-0005-0000-0000-00002C030000}"/>
    <cellStyle name="Calc Units (1) 15" xfId="1158" xr:uid="{00000000-0005-0000-0000-00002D030000}"/>
    <cellStyle name="Calc Units (1) 16" xfId="1159" xr:uid="{00000000-0005-0000-0000-00002E030000}"/>
    <cellStyle name="Calc Units (1) 16 2" xfId="1160" xr:uid="{00000000-0005-0000-0000-00002F030000}"/>
    <cellStyle name="Calc Units (1) 17" xfId="1161" xr:uid="{00000000-0005-0000-0000-000030030000}"/>
    <cellStyle name="Calc Units (1) 18" xfId="1162" xr:uid="{00000000-0005-0000-0000-000031030000}"/>
    <cellStyle name="Calc Units (1) 2" xfId="1163" xr:uid="{00000000-0005-0000-0000-000032030000}"/>
    <cellStyle name="Calc Units (1) 2 2" xfId="1164" xr:uid="{00000000-0005-0000-0000-000033030000}"/>
    <cellStyle name="Calc Units (1) 2 2 2" xfId="1165" xr:uid="{00000000-0005-0000-0000-000034030000}"/>
    <cellStyle name="Calc Units (1) 2 2 2 2" xfId="1166" xr:uid="{00000000-0005-0000-0000-000035030000}"/>
    <cellStyle name="Calc Units (1) 2 2 3" xfId="1167" xr:uid="{00000000-0005-0000-0000-000036030000}"/>
    <cellStyle name="Calc Units (1) 2 2 4" xfId="1168" xr:uid="{00000000-0005-0000-0000-000037030000}"/>
    <cellStyle name="Calc Units (1) 2 3" xfId="1169" xr:uid="{00000000-0005-0000-0000-000038030000}"/>
    <cellStyle name="Calc Units (1) 2 3 2" xfId="1170" xr:uid="{00000000-0005-0000-0000-000039030000}"/>
    <cellStyle name="Calc Units (1) 2 4" xfId="1171" xr:uid="{00000000-0005-0000-0000-00003A030000}"/>
    <cellStyle name="Calc Units (1) 3" xfId="1172" xr:uid="{00000000-0005-0000-0000-00003B030000}"/>
    <cellStyle name="Calc Units (1) 4" xfId="1173" xr:uid="{00000000-0005-0000-0000-00003C030000}"/>
    <cellStyle name="Calc Units (1) 5" xfId="1174" xr:uid="{00000000-0005-0000-0000-00003D030000}"/>
    <cellStyle name="Calc Units (1) 6" xfId="1175" xr:uid="{00000000-0005-0000-0000-00003E030000}"/>
    <cellStyle name="Calc Units (1) 7" xfId="1176" xr:uid="{00000000-0005-0000-0000-00003F030000}"/>
    <cellStyle name="Calc Units (1) 8" xfId="1177" xr:uid="{00000000-0005-0000-0000-000040030000}"/>
    <cellStyle name="Calc Units (1) 9" xfId="1178" xr:uid="{00000000-0005-0000-0000-000041030000}"/>
    <cellStyle name="Calc Units (2)" xfId="1179" xr:uid="{00000000-0005-0000-0000-000042030000}"/>
    <cellStyle name="Calc Units (2) 10" xfId="1180" xr:uid="{00000000-0005-0000-0000-000043030000}"/>
    <cellStyle name="Calc Units (2) 11" xfId="1181" xr:uid="{00000000-0005-0000-0000-000044030000}"/>
    <cellStyle name="Calc Units (2) 12" xfId="1182" xr:uid="{00000000-0005-0000-0000-000045030000}"/>
    <cellStyle name="Calc Units (2) 13" xfId="1183" xr:uid="{00000000-0005-0000-0000-000046030000}"/>
    <cellStyle name="Calc Units (2) 14" xfId="1184" xr:uid="{00000000-0005-0000-0000-000047030000}"/>
    <cellStyle name="Calc Units (2) 15" xfId="1185" xr:uid="{00000000-0005-0000-0000-000048030000}"/>
    <cellStyle name="Calc Units (2) 16" xfId="1186" xr:uid="{00000000-0005-0000-0000-000049030000}"/>
    <cellStyle name="Calc Units (2) 16 2" xfId="1187" xr:uid="{00000000-0005-0000-0000-00004A030000}"/>
    <cellStyle name="Calc Units (2) 17" xfId="1188" xr:uid="{00000000-0005-0000-0000-00004B030000}"/>
    <cellStyle name="Calc Units (2) 18" xfId="1189" xr:uid="{00000000-0005-0000-0000-00004C030000}"/>
    <cellStyle name="Calc Units (2) 2" xfId="1190" xr:uid="{00000000-0005-0000-0000-00004D030000}"/>
    <cellStyle name="Calc Units (2) 2 2" xfId="1191" xr:uid="{00000000-0005-0000-0000-00004E030000}"/>
    <cellStyle name="Calc Units (2) 2 2 2" xfId="1192" xr:uid="{00000000-0005-0000-0000-00004F030000}"/>
    <cellStyle name="Calc Units (2) 2 2 2 2" xfId="1193" xr:uid="{00000000-0005-0000-0000-000050030000}"/>
    <cellStyle name="Calc Units (2) 2 2 3" xfId="1194" xr:uid="{00000000-0005-0000-0000-000051030000}"/>
    <cellStyle name="Calc Units (2) 2 2 4" xfId="1195" xr:uid="{00000000-0005-0000-0000-000052030000}"/>
    <cellStyle name="Calc Units (2) 2 3" xfId="1196" xr:uid="{00000000-0005-0000-0000-000053030000}"/>
    <cellStyle name="Calc Units (2) 2 3 2" xfId="1197" xr:uid="{00000000-0005-0000-0000-000054030000}"/>
    <cellStyle name="Calc Units (2) 2 4" xfId="1198" xr:uid="{00000000-0005-0000-0000-000055030000}"/>
    <cellStyle name="Calc Units (2) 3" xfId="1199" xr:uid="{00000000-0005-0000-0000-000056030000}"/>
    <cellStyle name="Calc Units (2) 4" xfId="1200" xr:uid="{00000000-0005-0000-0000-000057030000}"/>
    <cellStyle name="Calc Units (2) 5" xfId="1201" xr:uid="{00000000-0005-0000-0000-000058030000}"/>
    <cellStyle name="Calc Units (2) 6" xfId="1202" xr:uid="{00000000-0005-0000-0000-000059030000}"/>
    <cellStyle name="Calc Units (2) 7" xfId="1203" xr:uid="{00000000-0005-0000-0000-00005A030000}"/>
    <cellStyle name="Calc Units (2) 8" xfId="1204" xr:uid="{00000000-0005-0000-0000-00005B030000}"/>
    <cellStyle name="Calc Units (2) 9" xfId="1205" xr:uid="{00000000-0005-0000-0000-00005C030000}"/>
    <cellStyle name="Calculation 2" xfId="1206" xr:uid="{00000000-0005-0000-0000-00005D030000}"/>
    <cellStyle name="Calculation 2 10" xfId="1207" xr:uid="{00000000-0005-0000-0000-00005E030000}"/>
    <cellStyle name="Calculation 2 11" xfId="1208" xr:uid="{00000000-0005-0000-0000-00005F030000}"/>
    <cellStyle name="Calculation 2 12" xfId="1209" xr:uid="{00000000-0005-0000-0000-000060030000}"/>
    <cellStyle name="Calculation 2 13" xfId="1210" xr:uid="{00000000-0005-0000-0000-000061030000}"/>
    <cellStyle name="Calculation 2 14" xfId="1211" xr:uid="{00000000-0005-0000-0000-000062030000}"/>
    <cellStyle name="Calculation 2 15" xfId="1212" xr:uid="{00000000-0005-0000-0000-000063030000}"/>
    <cellStyle name="Calculation 2 16" xfId="1213" xr:uid="{00000000-0005-0000-0000-000064030000}"/>
    <cellStyle name="Calculation 2 17" xfId="1214" xr:uid="{00000000-0005-0000-0000-000065030000}"/>
    <cellStyle name="Calculation 2 18" xfId="1215" xr:uid="{00000000-0005-0000-0000-000066030000}"/>
    <cellStyle name="Calculation 2 19" xfId="1216" xr:uid="{00000000-0005-0000-0000-000067030000}"/>
    <cellStyle name="Calculation 2 2" xfId="1217" xr:uid="{00000000-0005-0000-0000-000068030000}"/>
    <cellStyle name="Calculation 2 2 10" xfId="1218" xr:uid="{00000000-0005-0000-0000-000069030000}"/>
    <cellStyle name="Calculation 2 2 11" xfId="1219" xr:uid="{00000000-0005-0000-0000-00006A030000}"/>
    <cellStyle name="Calculation 2 2 12" xfId="1220" xr:uid="{00000000-0005-0000-0000-00006B030000}"/>
    <cellStyle name="Calculation 2 2 13" xfId="1221" xr:uid="{00000000-0005-0000-0000-00006C030000}"/>
    <cellStyle name="Calculation 2 2 14" xfId="1222" xr:uid="{00000000-0005-0000-0000-00006D030000}"/>
    <cellStyle name="Calculation 2 2 15" xfId="1223" xr:uid="{00000000-0005-0000-0000-00006E030000}"/>
    <cellStyle name="Calculation 2 2 16" xfId="1224" xr:uid="{00000000-0005-0000-0000-00006F030000}"/>
    <cellStyle name="Calculation 2 2 17" xfId="1225" xr:uid="{00000000-0005-0000-0000-000070030000}"/>
    <cellStyle name="Calculation 2 2 18" xfId="1226" xr:uid="{00000000-0005-0000-0000-000071030000}"/>
    <cellStyle name="Calculation 2 2 19" xfId="1227" xr:uid="{00000000-0005-0000-0000-000072030000}"/>
    <cellStyle name="Calculation 2 2 2" xfId="1228" xr:uid="{00000000-0005-0000-0000-000073030000}"/>
    <cellStyle name="Calculation 2 2 20" xfId="1229" xr:uid="{00000000-0005-0000-0000-000074030000}"/>
    <cellStyle name="Calculation 2 2 21" xfId="1230" xr:uid="{00000000-0005-0000-0000-000075030000}"/>
    <cellStyle name="Calculation 2 2 22" xfId="1231" xr:uid="{00000000-0005-0000-0000-000076030000}"/>
    <cellStyle name="Calculation 2 2 23" xfId="1232" xr:uid="{00000000-0005-0000-0000-000077030000}"/>
    <cellStyle name="Calculation 2 2 24" xfId="1233" xr:uid="{00000000-0005-0000-0000-000078030000}"/>
    <cellStyle name="Calculation 2 2 25" xfId="1234" xr:uid="{00000000-0005-0000-0000-000079030000}"/>
    <cellStyle name="Calculation 2 2 26" xfId="1235" xr:uid="{00000000-0005-0000-0000-00007A030000}"/>
    <cellStyle name="Calculation 2 2 27" xfId="1236" xr:uid="{00000000-0005-0000-0000-00007B030000}"/>
    <cellStyle name="Calculation 2 2 28" xfId="1237" xr:uid="{00000000-0005-0000-0000-00007C030000}"/>
    <cellStyle name="Calculation 2 2 29" xfId="1238" xr:uid="{00000000-0005-0000-0000-00007D030000}"/>
    <cellStyle name="Calculation 2 2 3" xfId="1239" xr:uid="{00000000-0005-0000-0000-00007E030000}"/>
    <cellStyle name="Calculation 2 2 30" xfId="1240" xr:uid="{00000000-0005-0000-0000-00007F030000}"/>
    <cellStyle name="Calculation 2 2 31" xfId="1241" xr:uid="{00000000-0005-0000-0000-000080030000}"/>
    <cellStyle name="Calculation 2 2 32" xfId="1242" xr:uid="{00000000-0005-0000-0000-000081030000}"/>
    <cellStyle name="Calculation 2 2 33" xfId="1243" xr:uid="{00000000-0005-0000-0000-000082030000}"/>
    <cellStyle name="Calculation 2 2 4" xfId="1244" xr:uid="{00000000-0005-0000-0000-000083030000}"/>
    <cellStyle name="Calculation 2 2 5" xfId="1245" xr:uid="{00000000-0005-0000-0000-000084030000}"/>
    <cellStyle name="Calculation 2 2 6" xfId="1246" xr:uid="{00000000-0005-0000-0000-000085030000}"/>
    <cellStyle name="Calculation 2 2 7" xfId="1247" xr:uid="{00000000-0005-0000-0000-000086030000}"/>
    <cellStyle name="Calculation 2 2 8" xfId="1248" xr:uid="{00000000-0005-0000-0000-000087030000}"/>
    <cellStyle name="Calculation 2 2 9" xfId="1249" xr:uid="{00000000-0005-0000-0000-000088030000}"/>
    <cellStyle name="Calculation 2 20" xfId="1250" xr:uid="{00000000-0005-0000-0000-000089030000}"/>
    <cellStyle name="Calculation 2 21" xfId="1251" xr:uid="{00000000-0005-0000-0000-00008A030000}"/>
    <cellStyle name="Calculation 2 22" xfId="1252" xr:uid="{00000000-0005-0000-0000-00008B030000}"/>
    <cellStyle name="Calculation 2 23" xfId="1253" xr:uid="{00000000-0005-0000-0000-00008C030000}"/>
    <cellStyle name="Calculation 2 24" xfId="1254" xr:uid="{00000000-0005-0000-0000-00008D030000}"/>
    <cellStyle name="Calculation 2 25" xfId="1255" xr:uid="{00000000-0005-0000-0000-00008E030000}"/>
    <cellStyle name="Calculation 2 26" xfId="1256" xr:uid="{00000000-0005-0000-0000-00008F030000}"/>
    <cellStyle name="Calculation 2 27" xfId="1257" xr:uid="{00000000-0005-0000-0000-000090030000}"/>
    <cellStyle name="Calculation 2 28" xfId="1258" xr:uid="{00000000-0005-0000-0000-000091030000}"/>
    <cellStyle name="Calculation 2 29" xfId="1259" xr:uid="{00000000-0005-0000-0000-000092030000}"/>
    <cellStyle name="Calculation 2 3" xfId="1260" xr:uid="{00000000-0005-0000-0000-000093030000}"/>
    <cellStyle name="Calculation 2 3 10" xfId="1261" xr:uid="{00000000-0005-0000-0000-000094030000}"/>
    <cellStyle name="Calculation 2 3 11" xfId="1262" xr:uid="{00000000-0005-0000-0000-000095030000}"/>
    <cellStyle name="Calculation 2 3 12" xfId="1263" xr:uid="{00000000-0005-0000-0000-000096030000}"/>
    <cellStyle name="Calculation 2 3 13" xfId="1264" xr:uid="{00000000-0005-0000-0000-000097030000}"/>
    <cellStyle name="Calculation 2 3 14" xfId="1265" xr:uid="{00000000-0005-0000-0000-000098030000}"/>
    <cellStyle name="Calculation 2 3 15" xfId="1266" xr:uid="{00000000-0005-0000-0000-000099030000}"/>
    <cellStyle name="Calculation 2 3 16" xfId="1267" xr:uid="{00000000-0005-0000-0000-00009A030000}"/>
    <cellStyle name="Calculation 2 3 17" xfId="1268" xr:uid="{00000000-0005-0000-0000-00009B030000}"/>
    <cellStyle name="Calculation 2 3 18" xfId="1269" xr:uid="{00000000-0005-0000-0000-00009C030000}"/>
    <cellStyle name="Calculation 2 3 19" xfId="1270" xr:uid="{00000000-0005-0000-0000-00009D030000}"/>
    <cellStyle name="Calculation 2 3 2" xfId="1271" xr:uid="{00000000-0005-0000-0000-00009E030000}"/>
    <cellStyle name="Calculation 2 3 20" xfId="1272" xr:uid="{00000000-0005-0000-0000-00009F030000}"/>
    <cellStyle name="Calculation 2 3 21" xfId="1273" xr:uid="{00000000-0005-0000-0000-0000A0030000}"/>
    <cellStyle name="Calculation 2 3 22" xfId="1274" xr:uid="{00000000-0005-0000-0000-0000A1030000}"/>
    <cellStyle name="Calculation 2 3 23" xfId="1275" xr:uid="{00000000-0005-0000-0000-0000A2030000}"/>
    <cellStyle name="Calculation 2 3 24" xfId="1276" xr:uid="{00000000-0005-0000-0000-0000A3030000}"/>
    <cellStyle name="Calculation 2 3 25" xfId="1277" xr:uid="{00000000-0005-0000-0000-0000A4030000}"/>
    <cellStyle name="Calculation 2 3 26" xfId="1278" xr:uid="{00000000-0005-0000-0000-0000A5030000}"/>
    <cellStyle name="Calculation 2 3 27" xfId="1279" xr:uid="{00000000-0005-0000-0000-0000A6030000}"/>
    <cellStyle name="Calculation 2 3 28" xfId="1280" xr:uid="{00000000-0005-0000-0000-0000A7030000}"/>
    <cellStyle name="Calculation 2 3 29" xfId="1281" xr:uid="{00000000-0005-0000-0000-0000A8030000}"/>
    <cellStyle name="Calculation 2 3 3" xfId="1282" xr:uid="{00000000-0005-0000-0000-0000A9030000}"/>
    <cellStyle name="Calculation 2 3 30" xfId="1283" xr:uid="{00000000-0005-0000-0000-0000AA030000}"/>
    <cellStyle name="Calculation 2 3 31" xfId="1284" xr:uid="{00000000-0005-0000-0000-0000AB030000}"/>
    <cellStyle name="Calculation 2 3 32" xfId="1285" xr:uid="{00000000-0005-0000-0000-0000AC030000}"/>
    <cellStyle name="Calculation 2 3 33" xfId="1286" xr:uid="{00000000-0005-0000-0000-0000AD030000}"/>
    <cellStyle name="Calculation 2 3 4" xfId="1287" xr:uid="{00000000-0005-0000-0000-0000AE030000}"/>
    <cellStyle name="Calculation 2 3 5" xfId="1288" xr:uid="{00000000-0005-0000-0000-0000AF030000}"/>
    <cellStyle name="Calculation 2 3 6" xfId="1289" xr:uid="{00000000-0005-0000-0000-0000B0030000}"/>
    <cellStyle name="Calculation 2 3 7" xfId="1290" xr:uid="{00000000-0005-0000-0000-0000B1030000}"/>
    <cellStyle name="Calculation 2 3 8" xfId="1291" xr:uid="{00000000-0005-0000-0000-0000B2030000}"/>
    <cellStyle name="Calculation 2 3 9" xfId="1292" xr:uid="{00000000-0005-0000-0000-0000B3030000}"/>
    <cellStyle name="Calculation 2 30" xfId="1293" xr:uid="{00000000-0005-0000-0000-0000B4030000}"/>
    <cellStyle name="Calculation 2 31" xfId="1294" xr:uid="{00000000-0005-0000-0000-0000B5030000}"/>
    <cellStyle name="Calculation 2 32" xfId="1295" xr:uid="{00000000-0005-0000-0000-0000B6030000}"/>
    <cellStyle name="Calculation 2 33" xfId="1296" xr:uid="{00000000-0005-0000-0000-0000B7030000}"/>
    <cellStyle name="Calculation 2 34" xfId="1297" xr:uid="{00000000-0005-0000-0000-0000B8030000}"/>
    <cellStyle name="Calculation 2 35" xfId="1298" xr:uid="{00000000-0005-0000-0000-0000B9030000}"/>
    <cellStyle name="Calculation 2 4" xfId="1299" xr:uid="{00000000-0005-0000-0000-0000BA030000}"/>
    <cellStyle name="Calculation 2 5" xfId="1300" xr:uid="{00000000-0005-0000-0000-0000BB030000}"/>
    <cellStyle name="Calculation 2 6" xfId="1301" xr:uid="{00000000-0005-0000-0000-0000BC030000}"/>
    <cellStyle name="Calculation 2 7" xfId="1302" xr:uid="{00000000-0005-0000-0000-0000BD030000}"/>
    <cellStyle name="Calculation 2 8" xfId="1303" xr:uid="{00000000-0005-0000-0000-0000BE030000}"/>
    <cellStyle name="Calculation 2 9" xfId="1304" xr:uid="{00000000-0005-0000-0000-0000BF030000}"/>
    <cellStyle name="Calculation 3" xfId="1305" xr:uid="{00000000-0005-0000-0000-0000C0030000}"/>
    <cellStyle name="Calculation 3 10" xfId="1306" xr:uid="{00000000-0005-0000-0000-0000C1030000}"/>
    <cellStyle name="Calculation 3 11" xfId="1307" xr:uid="{00000000-0005-0000-0000-0000C2030000}"/>
    <cellStyle name="Calculation 3 12" xfId="1308" xr:uid="{00000000-0005-0000-0000-0000C3030000}"/>
    <cellStyle name="Calculation 3 13" xfId="1309" xr:uid="{00000000-0005-0000-0000-0000C4030000}"/>
    <cellStyle name="Calculation 3 14" xfId="1310" xr:uid="{00000000-0005-0000-0000-0000C5030000}"/>
    <cellStyle name="Calculation 3 15" xfId="1311" xr:uid="{00000000-0005-0000-0000-0000C6030000}"/>
    <cellStyle name="Calculation 3 16" xfId="1312" xr:uid="{00000000-0005-0000-0000-0000C7030000}"/>
    <cellStyle name="Calculation 3 17" xfId="1313" xr:uid="{00000000-0005-0000-0000-0000C8030000}"/>
    <cellStyle name="Calculation 3 18" xfId="1314" xr:uid="{00000000-0005-0000-0000-0000C9030000}"/>
    <cellStyle name="Calculation 3 19" xfId="1315" xr:uid="{00000000-0005-0000-0000-0000CA030000}"/>
    <cellStyle name="Calculation 3 2" xfId="1316" xr:uid="{00000000-0005-0000-0000-0000CB030000}"/>
    <cellStyle name="Calculation 3 20" xfId="1317" xr:uid="{00000000-0005-0000-0000-0000CC030000}"/>
    <cellStyle name="Calculation 3 21" xfId="1318" xr:uid="{00000000-0005-0000-0000-0000CD030000}"/>
    <cellStyle name="Calculation 3 22" xfId="1319" xr:uid="{00000000-0005-0000-0000-0000CE030000}"/>
    <cellStyle name="Calculation 3 23" xfId="1320" xr:uid="{00000000-0005-0000-0000-0000CF030000}"/>
    <cellStyle name="Calculation 3 24" xfId="1321" xr:uid="{00000000-0005-0000-0000-0000D0030000}"/>
    <cellStyle name="Calculation 3 25" xfId="1322" xr:uid="{00000000-0005-0000-0000-0000D1030000}"/>
    <cellStyle name="Calculation 3 26" xfId="1323" xr:uid="{00000000-0005-0000-0000-0000D2030000}"/>
    <cellStyle name="Calculation 3 27" xfId="1324" xr:uid="{00000000-0005-0000-0000-0000D3030000}"/>
    <cellStyle name="Calculation 3 28" xfId="1325" xr:uid="{00000000-0005-0000-0000-0000D4030000}"/>
    <cellStyle name="Calculation 3 29" xfId="1326" xr:uid="{00000000-0005-0000-0000-0000D5030000}"/>
    <cellStyle name="Calculation 3 3" xfId="1327" xr:uid="{00000000-0005-0000-0000-0000D6030000}"/>
    <cellStyle name="Calculation 3 30" xfId="1328" xr:uid="{00000000-0005-0000-0000-0000D7030000}"/>
    <cellStyle name="Calculation 3 31" xfId="1329" xr:uid="{00000000-0005-0000-0000-0000D8030000}"/>
    <cellStyle name="Calculation 3 32" xfId="1330" xr:uid="{00000000-0005-0000-0000-0000D9030000}"/>
    <cellStyle name="Calculation 3 33" xfId="1331" xr:uid="{00000000-0005-0000-0000-0000DA030000}"/>
    <cellStyle name="Calculation 3 4" xfId="1332" xr:uid="{00000000-0005-0000-0000-0000DB030000}"/>
    <cellStyle name="Calculation 3 5" xfId="1333" xr:uid="{00000000-0005-0000-0000-0000DC030000}"/>
    <cellStyle name="Calculation 3 6" xfId="1334" xr:uid="{00000000-0005-0000-0000-0000DD030000}"/>
    <cellStyle name="Calculation 3 7" xfId="1335" xr:uid="{00000000-0005-0000-0000-0000DE030000}"/>
    <cellStyle name="Calculation 3 8" xfId="1336" xr:uid="{00000000-0005-0000-0000-0000DF030000}"/>
    <cellStyle name="Calculation 3 9" xfId="1337" xr:uid="{00000000-0005-0000-0000-0000E0030000}"/>
    <cellStyle name="Case" xfId="1338" xr:uid="{00000000-0005-0000-0000-0000E1030000}"/>
    <cellStyle name="category" xfId="1339" xr:uid="{00000000-0005-0000-0000-0000E2030000}"/>
    <cellStyle name="Center" xfId="1340" xr:uid="{00000000-0005-0000-0000-0000E3030000}"/>
    <cellStyle name="Chart %" xfId="1341" xr:uid="{00000000-0005-0000-0000-0000E4030000}"/>
    <cellStyle name="chart no." xfId="1342" xr:uid="{00000000-0005-0000-0000-0000E5030000}"/>
    <cellStyle name="Chart Title" xfId="1343" xr:uid="{00000000-0005-0000-0000-0000E6030000}"/>
    <cellStyle name="Check Cell 2" xfId="1344" xr:uid="{00000000-0005-0000-0000-0000E7030000}"/>
    <cellStyle name="Check Cell 2 2" xfId="1345" xr:uid="{00000000-0005-0000-0000-0000E8030000}"/>
    <cellStyle name="Check Cell 2 3" xfId="1346" xr:uid="{00000000-0005-0000-0000-0000E9030000}"/>
    <cellStyle name="Check Cell 3" xfId="1347" xr:uid="{00000000-0005-0000-0000-0000EA030000}"/>
    <cellStyle name="Checksum" xfId="1348" xr:uid="{00000000-0005-0000-0000-0000EB030000}"/>
    <cellStyle name="Column Heading_intmodel_aw 5" xfId="1349" xr:uid="{00000000-0005-0000-0000-0000EC030000}"/>
    <cellStyle name="Column Headings" xfId="1350" xr:uid="{00000000-0005-0000-0000-0000ED030000}"/>
    <cellStyle name="Comma" xfId="10" builtinId="3"/>
    <cellStyle name="Comma  - Style1" xfId="1351" xr:uid="{00000000-0005-0000-0000-0000EF030000}"/>
    <cellStyle name="Comma  - Style1 10" xfId="1352" xr:uid="{00000000-0005-0000-0000-0000F0030000}"/>
    <cellStyle name="Comma  - Style1 11" xfId="1353" xr:uid="{00000000-0005-0000-0000-0000F1030000}"/>
    <cellStyle name="Comma  - Style1 12" xfId="1354" xr:uid="{00000000-0005-0000-0000-0000F2030000}"/>
    <cellStyle name="Comma  - Style1 13" xfId="1355" xr:uid="{00000000-0005-0000-0000-0000F3030000}"/>
    <cellStyle name="Comma  - Style1 14" xfId="1356" xr:uid="{00000000-0005-0000-0000-0000F4030000}"/>
    <cellStyle name="Comma  - Style1 15" xfId="1357" xr:uid="{00000000-0005-0000-0000-0000F5030000}"/>
    <cellStyle name="Comma  - Style1 16" xfId="1358" xr:uid="{00000000-0005-0000-0000-0000F6030000}"/>
    <cellStyle name="Comma  - Style1 16 2" xfId="1359" xr:uid="{00000000-0005-0000-0000-0000F7030000}"/>
    <cellStyle name="Comma  - Style1 17" xfId="1360" xr:uid="{00000000-0005-0000-0000-0000F8030000}"/>
    <cellStyle name="Comma  - Style1 18" xfId="1361" xr:uid="{00000000-0005-0000-0000-0000F9030000}"/>
    <cellStyle name="Comma  - Style1 2" xfId="1362" xr:uid="{00000000-0005-0000-0000-0000FA030000}"/>
    <cellStyle name="Comma  - Style1 2 2" xfId="1363" xr:uid="{00000000-0005-0000-0000-0000FB030000}"/>
    <cellStyle name="Comma  - Style1 2 2 2" xfId="1364" xr:uid="{00000000-0005-0000-0000-0000FC030000}"/>
    <cellStyle name="Comma  - Style1 2 2 2 2" xfId="1365" xr:uid="{00000000-0005-0000-0000-0000FD030000}"/>
    <cellStyle name="Comma  - Style1 2 2 3" xfId="1366" xr:uid="{00000000-0005-0000-0000-0000FE030000}"/>
    <cellStyle name="Comma  - Style1 2 2 4" xfId="1367" xr:uid="{00000000-0005-0000-0000-0000FF030000}"/>
    <cellStyle name="Comma  - Style1 2 3" xfId="1368" xr:uid="{00000000-0005-0000-0000-000000040000}"/>
    <cellStyle name="Comma  - Style1 2 3 2" xfId="1369" xr:uid="{00000000-0005-0000-0000-000001040000}"/>
    <cellStyle name="Comma  - Style1 2 4" xfId="1370" xr:uid="{00000000-0005-0000-0000-000002040000}"/>
    <cellStyle name="Comma  - Style1 3" xfId="1371" xr:uid="{00000000-0005-0000-0000-000003040000}"/>
    <cellStyle name="Comma  - Style1 4" xfId="1372" xr:uid="{00000000-0005-0000-0000-000004040000}"/>
    <cellStyle name="Comma  - Style1 5" xfId="1373" xr:uid="{00000000-0005-0000-0000-000005040000}"/>
    <cellStyle name="Comma  - Style1 6" xfId="1374" xr:uid="{00000000-0005-0000-0000-000006040000}"/>
    <cellStyle name="Comma  - Style1 7" xfId="1375" xr:uid="{00000000-0005-0000-0000-000007040000}"/>
    <cellStyle name="Comma  - Style1 8" xfId="1376" xr:uid="{00000000-0005-0000-0000-000008040000}"/>
    <cellStyle name="Comma  - Style1 9" xfId="1377" xr:uid="{00000000-0005-0000-0000-000009040000}"/>
    <cellStyle name="Comma  - Style2" xfId="1378" xr:uid="{00000000-0005-0000-0000-00000A040000}"/>
    <cellStyle name="Comma  - Style2 10" xfId="1379" xr:uid="{00000000-0005-0000-0000-00000B040000}"/>
    <cellStyle name="Comma  - Style2 11" xfId="1380" xr:uid="{00000000-0005-0000-0000-00000C040000}"/>
    <cellStyle name="Comma  - Style2 12" xfId="1381" xr:uid="{00000000-0005-0000-0000-00000D040000}"/>
    <cellStyle name="Comma  - Style2 13" xfId="1382" xr:uid="{00000000-0005-0000-0000-00000E040000}"/>
    <cellStyle name="Comma  - Style2 14" xfId="1383" xr:uid="{00000000-0005-0000-0000-00000F040000}"/>
    <cellStyle name="Comma  - Style2 15" xfId="1384" xr:uid="{00000000-0005-0000-0000-000010040000}"/>
    <cellStyle name="Comma  - Style2 16" xfId="1385" xr:uid="{00000000-0005-0000-0000-000011040000}"/>
    <cellStyle name="Comma  - Style2 16 2" xfId="1386" xr:uid="{00000000-0005-0000-0000-000012040000}"/>
    <cellStyle name="Comma  - Style2 17" xfId="1387" xr:uid="{00000000-0005-0000-0000-000013040000}"/>
    <cellStyle name="Comma  - Style2 18" xfId="1388" xr:uid="{00000000-0005-0000-0000-000014040000}"/>
    <cellStyle name="Comma  - Style2 2" xfId="1389" xr:uid="{00000000-0005-0000-0000-000015040000}"/>
    <cellStyle name="Comma  - Style2 2 2" xfId="1390" xr:uid="{00000000-0005-0000-0000-000016040000}"/>
    <cellStyle name="Comma  - Style2 2 2 2" xfId="1391" xr:uid="{00000000-0005-0000-0000-000017040000}"/>
    <cellStyle name="Comma  - Style2 2 2 2 2" xfId="1392" xr:uid="{00000000-0005-0000-0000-000018040000}"/>
    <cellStyle name="Comma  - Style2 2 2 3" xfId="1393" xr:uid="{00000000-0005-0000-0000-000019040000}"/>
    <cellStyle name="Comma  - Style2 2 2 4" xfId="1394" xr:uid="{00000000-0005-0000-0000-00001A040000}"/>
    <cellStyle name="Comma  - Style2 2 3" xfId="1395" xr:uid="{00000000-0005-0000-0000-00001B040000}"/>
    <cellStyle name="Comma  - Style2 2 3 2" xfId="1396" xr:uid="{00000000-0005-0000-0000-00001C040000}"/>
    <cellStyle name="Comma  - Style2 2 4" xfId="1397" xr:uid="{00000000-0005-0000-0000-00001D040000}"/>
    <cellStyle name="Comma  - Style2 3" xfId="1398" xr:uid="{00000000-0005-0000-0000-00001E040000}"/>
    <cellStyle name="Comma  - Style2 4" xfId="1399" xr:uid="{00000000-0005-0000-0000-00001F040000}"/>
    <cellStyle name="Comma  - Style2 5" xfId="1400" xr:uid="{00000000-0005-0000-0000-000020040000}"/>
    <cellStyle name="Comma  - Style2 6" xfId="1401" xr:uid="{00000000-0005-0000-0000-000021040000}"/>
    <cellStyle name="Comma  - Style2 7" xfId="1402" xr:uid="{00000000-0005-0000-0000-000022040000}"/>
    <cellStyle name="Comma  - Style2 8" xfId="1403" xr:uid="{00000000-0005-0000-0000-000023040000}"/>
    <cellStyle name="Comma  - Style2 9" xfId="1404" xr:uid="{00000000-0005-0000-0000-000024040000}"/>
    <cellStyle name="Comma  - Style3" xfId="1405" xr:uid="{00000000-0005-0000-0000-000025040000}"/>
    <cellStyle name="Comma  - Style3 10" xfId="1406" xr:uid="{00000000-0005-0000-0000-000026040000}"/>
    <cellStyle name="Comma  - Style3 11" xfId="1407" xr:uid="{00000000-0005-0000-0000-000027040000}"/>
    <cellStyle name="Comma  - Style3 12" xfId="1408" xr:uid="{00000000-0005-0000-0000-000028040000}"/>
    <cellStyle name="Comma  - Style3 13" xfId="1409" xr:uid="{00000000-0005-0000-0000-000029040000}"/>
    <cellStyle name="Comma  - Style3 14" xfId="1410" xr:uid="{00000000-0005-0000-0000-00002A040000}"/>
    <cellStyle name="Comma  - Style3 15" xfId="1411" xr:uid="{00000000-0005-0000-0000-00002B040000}"/>
    <cellStyle name="Comma  - Style3 16" xfId="1412" xr:uid="{00000000-0005-0000-0000-00002C040000}"/>
    <cellStyle name="Comma  - Style3 16 2" xfId="1413" xr:uid="{00000000-0005-0000-0000-00002D040000}"/>
    <cellStyle name="Comma  - Style3 17" xfId="1414" xr:uid="{00000000-0005-0000-0000-00002E040000}"/>
    <cellStyle name="Comma  - Style3 18" xfId="1415" xr:uid="{00000000-0005-0000-0000-00002F040000}"/>
    <cellStyle name="Comma  - Style3 2" xfId="1416" xr:uid="{00000000-0005-0000-0000-000030040000}"/>
    <cellStyle name="Comma  - Style3 2 2" xfId="1417" xr:uid="{00000000-0005-0000-0000-000031040000}"/>
    <cellStyle name="Comma  - Style3 2 2 2" xfId="1418" xr:uid="{00000000-0005-0000-0000-000032040000}"/>
    <cellStyle name="Comma  - Style3 2 2 2 2" xfId="1419" xr:uid="{00000000-0005-0000-0000-000033040000}"/>
    <cellStyle name="Comma  - Style3 2 2 3" xfId="1420" xr:uid="{00000000-0005-0000-0000-000034040000}"/>
    <cellStyle name="Comma  - Style3 2 2 4" xfId="1421" xr:uid="{00000000-0005-0000-0000-000035040000}"/>
    <cellStyle name="Comma  - Style3 2 3" xfId="1422" xr:uid="{00000000-0005-0000-0000-000036040000}"/>
    <cellStyle name="Comma  - Style3 2 3 2" xfId="1423" xr:uid="{00000000-0005-0000-0000-000037040000}"/>
    <cellStyle name="Comma  - Style3 2 4" xfId="1424" xr:uid="{00000000-0005-0000-0000-000038040000}"/>
    <cellStyle name="Comma  - Style3 3" xfId="1425" xr:uid="{00000000-0005-0000-0000-000039040000}"/>
    <cellStyle name="Comma  - Style3 4" xfId="1426" xr:uid="{00000000-0005-0000-0000-00003A040000}"/>
    <cellStyle name="Comma  - Style3 5" xfId="1427" xr:uid="{00000000-0005-0000-0000-00003B040000}"/>
    <cellStyle name="Comma  - Style3 6" xfId="1428" xr:uid="{00000000-0005-0000-0000-00003C040000}"/>
    <cellStyle name="Comma  - Style3 7" xfId="1429" xr:uid="{00000000-0005-0000-0000-00003D040000}"/>
    <cellStyle name="Comma  - Style3 8" xfId="1430" xr:uid="{00000000-0005-0000-0000-00003E040000}"/>
    <cellStyle name="Comma  - Style3 9" xfId="1431" xr:uid="{00000000-0005-0000-0000-00003F040000}"/>
    <cellStyle name="Comma  - Style4" xfId="1432" xr:uid="{00000000-0005-0000-0000-000040040000}"/>
    <cellStyle name="Comma  - Style4 10" xfId="1433" xr:uid="{00000000-0005-0000-0000-000041040000}"/>
    <cellStyle name="Comma  - Style4 11" xfId="1434" xr:uid="{00000000-0005-0000-0000-000042040000}"/>
    <cellStyle name="Comma  - Style4 12" xfId="1435" xr:uid="{00000000-0005-0000-0000-000043040000}"/>
    <cellStyle name="Comma  - Style4 13" xfId="1436" xr:uid="{00000000-0005-0000-0000-000044040000}"/>
    <cellStyle name="Comma  - Style4 14" xfId="1437" xr:uid="{00000000-0005-0000-0000-000045040000}"/>
    <cellStyle name="Comma  - Style4 15" xfId="1438" xr:uid="{00000000-0005-0000-0000-000046040000}"/>
    <cellStyle name="Comma  - Style4 16" xfId="1439" xr:uid="{00000000-0005-0000-0000-000047040000}"/>
    <cellStyle name="Comma  - Style4 16 2" xfId="1440" xr:uid="{00000000-0005-0000-0000-000048040000}"/>
    <cellStyle name="Comma  - Style4 17" xfId="1441" xr:uid="{00000000-0005-0000-0000-000049040000}"/>
    <cellStyle name="Comma  - Style4 18" xfId="1442" xr:uid="{00000000-0005-0000-0000-00004A040000}"/>
    <cellStyle name="Comma  - Style4 2" xfId="1443" xr:uid="{00000000-0005-0000-0000-00004B040000}"/>
    <cellStyle name="Comma  - Style4 2 2" xfId="1444" xr:uid="{00000000-0005-0000-0000-00004C040000}"/>
    <cellStyle name="Comma  - Style4 2 2 2" xfId="1445" xr:uid="{00000000-0005-0000-0000-00004D040000}"/>
    <cellStyle name="Comma  - Style4 2 2 2 2" xfId="1446" xr:uid="{00000000-0005-0000-0000-00004E040000}"/>
    <cellStyle name="Comma  - Style4 2 2 3" xfId="1447" xr:uid="{00000000-0005-0000-0000-00004F040000}"/>
    <cellStyle name="Comma  - Style4 2 2 4" xfId="1448" xr:uid="{00000000-0005-0000-0000-000050040000}"/>
    <cellStyle name="Comma  - Style4 2 3" xfId="1449" xr:uid="{00000000-0005-0000-0000-000051040000}"/>
    <cellStyle name="Comma  - Style4 2 3 2" xfId="1450" xr:uid="{00000000-0005-0000-0000-000052040000}"/>
    <cellStyle name="Comma  - Style4 2 4" xfId="1451" xr:uid="{00000000-0005-0000-0000-000053040000}"/>
    <cellStyle name="Comma  - Style4 3" xfId="1452" xr:uid="{00000000-0005-0000-0000-000054040000}"/>
    <cellStyle name="Comma  - Style4 4" xfId="1453" xr:uid="{00000000-0005-0000-0000-000055040000}"/>
    <cellStyle name="Comma  - Style4 5" xfId="1454" xr:uid="{00000000-0005-0000-0000-000056040000}"/>
    <cellStyle name="Comma  - Style4 6" xfId="1455" xr:uid="{00000000-0005-0000-0000-000057040000}"/>
    <cellStyle name="Comma  - Style4 7" xfId="1456" xr:uid="{00000000-0005-0000-0000-000058040000}"/>
    <cellStyle name="Comma  - Style4 8" xfId="1457" xr:uid="{00000000-0005-0000-0000-000059040000}"/>
    <cellStyle name="Comma  - Style4 9" xfId="1458" xr:uid="{00000000-0005-0000-0000-00005A040000}"/>
    <cellStyle name="Comma  - Style5" xfId="1459" xr:uid="{00000000-0005-0000-0000-00005B040000}"/>
    <cellStyle name="Comma  - Style5 10" xfId="1460" xr:uid="{00000000-0005-0000-0000-00005C040000}"/>
    <cellStyle name="Comma  - Style5 11" xfId="1461" xr:uid="{00000000-0005-0000-0000-00005D040000}"/>
    <cellStyle name="Comma  - Style5 12" xfId="1462" xr:uid="{00000000-0005-0000-0000-00005E040000}"/>
    <cellStyle name="Comma  - Style5 13" xfId="1463" xr:uid="{00000000-0005-0000-0000-00005F040000}"/>
    <cellStyle name="Comma  - Style5 14" xfId="1464" xr:uid="{00000000-0005-0000-0000-000060040000}"/>
    <cellStyle name="Comma  - Style5 15" xfId="1465" xr:uid="{00000000-0005-0000-0000-000061040000}"/>
    <cellStyle name="Comma  - Style5 16" xfId="1466" xr:uid="{00000000-0005-0000-0000-000062040000}"/>
    <cellStyle name="Comma  - Style5 16 2" xfId="1467" xr:uid="{00000000-0005-0000-0000-000063040000}"/>
    <cellStyle name="Comma  - Style5 17" xfId="1468" xr:uid="{00000000-0005-0000-0000-000064040000}"/>
    <cellStyle name="Comma  - Style5 18" xfId="1469" xr:uid="{00000000-0005-0000-0000-000065040000}"/>
    <cellStyle name="Comma  - Style5 2" xfId="1470" xr:uid="{00000000-0005-0000-0000-000066040000}"/>
    <cellStyle name="Comma  - Style5 2 2" xfId="1471" xr:uid="{00000000-0005-0000-0000-000067040000}"/>
    <cellStyle name="Comma  - Style5 2 2 2" xfId="1472" xr:uid="{00000000-0005-0000-0000-000068040000}"/>
    <cellStyle name="Comma  - Style5 2 2 2 2" xfId="1473" xr:uid="{00000000-0005-0000-0000-000069040000}"/>
    <cellStyle name="Comma  - Style5 2 2 3" xfId="1474" xr:uid="{00000000-0005-0000-0000-00006A040000}"/>
    <cellStyle name="Comma  - Style5 2 2 4" xfId="1475" xr:uid="{00000000-0005-0000-0000-00006B040000}"/>
    <cellStyle name="Comma  - Style5 2 3" xfId="1476" xr:uid="{00000000-0005-0000-0000-00006C040000}"/>
    <cellStyle name="Comma  - Style5 2 3 2" xfId="1477" xr:uid="{00000000-0005-0000-0000-00006D040000}"/>
    <cellStyle name="Comma  - Style5 2 4" xfId="1478" xr:uid="{00000000-0005-0000-0000-00006E040000}"/>
    <cellStyle name="Comma  - Style5 3" xfId="1479" xr:uid="{00000000-0005-0000-0000-00006F040000}"/>
    <cellStyle name="Comma  - Style5 4" xfId="1480" xr:uid="{00000000-0005-0000-0000-000070040000}"/>
    <cellStyle name="Comma  - Style5 5" xfId="1481" xr:uid="{00000000-0005-0000-0000-000071040000}"/>
    <cellStyle name="Comma  - Style5 6" xfId="1482" xr:uid="{00000000-0005-0000-0000-000072040000}"/>
    <cellStyle name="Comma  - Style5 7" xfId="1483" xr:uid="{00000000-0005-0000-0000-000073040000}"/>
    <cellStyle name="Comma  - Style5 8" xfId="1484" xr:uid="{00000000-0005-0000-0000-000074040000}"/>
    <cellStyle name="Comma  - Style5 9" xfId="1485" xr:uid="{00000000-0005-0000-0000-000075040000}"/>
    <cellStyle name="Comma  - Style6" xfId="1486" xr:uid="{00000000-0005-0000-0000-000076040000}"/>
    <cellStyle name="Comma  - Style6 10" xfId="1487" xr:uid="{00000000-0005-0000-0000-000077040000}"/>
    <cellStyle name="Comma  - Style6 11" xfId="1488" xr:uid="{00000000-0005-0000-0000-000078040000}"/>
    <cellStyle name="Comma  - Style6 12" xfId="1489" xr:uid="{00000000-0005-0000-0000-000079040000}"/>
    <cellStyle name="Comma  - Style6 13" xfId="1490" xr:uid="{00000000-0005-0000-0000-00007A040000}"/>
    <cellStyle name="Comma  - Style6 14" xfId="1491" xr:uid="{00000000-0005-0000-0000-00007B040000}"/>
    <cellStyle name="Comma  - Style6 15" xfId="1492" xr:uid="{00000000-0005-0000-0000-00007C040000}"/>
    <cellStyle name="Comma  - Style6 16" xfId="1493" xr:uid="{00000000-0005-0000-0000-00007D040000}"/>
    <cellStyle name="Comma  - Style6 16 2" xfId="1494" xr:uid="{00000000-0005-0000-0000-00007E040000}"/>
    <cellStyle name="Comma  - Style6 17" xfId="1495" xr:uid="{00000000-0005-0000-0000-00007F040000}"/>
    <cellStyle name="Comma  - Style6 18" xfId="1496" xr:uid="{00000000-0005-0000-0000-000080040000}"/>
    <cellStyle name="Comma  - Style6 2" xfId="1497" xr:uid="{00000000-0005-0000-0000-000081040000}"/>
    <cellStyle name="Comma  - Style6 2 2" xfId="1498" xr:uid="{00000000-0005-0000-0000-000082040000}"/>
    <cellStyle name="Comma  - Style6 2 2 2" xfId="1499" xr:uid="{00000000-0005-0000-0000-000083040000}"/>
    <cellStyle name="Comma  - Style6 2 2 2 2" xfId="1500" xr:uid="{00000000-0005-0000-0000-000084040000}"/>
    <cellStyle name="Comma  - Style6 2 2 3" xfId="1501" xr:uid="{00000000-0005-0000-0000-000085040000}"/>
    <cellStyle name="Comma  - Style6 2 2 4" xfId="1502" xr:uid="{00000000-0005-0000-0000-000086040000}"/>
    <cellStyle name="Comma  - Style6 2 3" xfId="1503" xr:uid="{00000000-0005-0000-0000-000087040000}"/>
    <cellStyle name="Comma  - Style6 2 3 2" xfId="1504" xr:uid="{00000000-0005-0000-0000-000088040000}"/>
    <cellStyle name="Comma  - Style6 2 4" xfId="1505" xr:uid="{00000000-0005-0000-0000-000089040000}"/>
    <cellStyle name="Comma  - Style6 3" xfId="1506" xr:uid="{00000000-0005-0000-0000-00008A040000}"/>
    <cellStyle name="Comma  - Style6 4" xfId="1507" xr:uid="{00000000-0005-0000-0000-00008B040000}"/>
    <cellStyle name="Comma  - Style6 5" xfId="1508" xr:uid="{00000000-0005-0000-0000-00008C040000}"/>
    <cellStyle name="Comma  - Style6 6" xfId="1509" xr:uid="{00000000-0005-0000-0000-00008D040000}"/>
    <cellStyle name="Comma  - Style6 7" xfId="1510" xr:uid="{00000000-0005-0000-0000-00008E040000}"/>
    <cellStyle name="Comma  - Style6 8" xfId="1511" xr:uid="{00000000-0005-0000-0000-00008F040000}"/>
    <cellStyle name="Comma  - Style6 9" xfId="1512" xr:uid="{00000000-0005-0000-0000-000090040000}"/>
    <cellStyle name="Comma  - Style7" xfId="1513" xr:uid="{00000000-0005-0000-0000-000091040000}"/>
    <cellStyle name="Comma  - Style7 10" xfId="1514" xr:uid="{00000000-0005-0000-0000-000092040000}"/>
    <cellStyle name="Comma  - Style7 11" xfId="1515" xr:uid="{00000000-0005-0000-0000-000093040000}"/>
    <cellStyle name="Comma  - Style7 12" xfId="1516" xr:uid="{00000000-0005-0000-0000-000094040000}"/>
    <cellStyle name="Comma  - Style7 13" xfId="1517" xr:uid="{00000000-0005-0000-0000-000095040000}"/>
    <cellStyle name="Comma  - Style7 14" xfId="1518" xr:uid="{00000000-0005-0000-0000-000096040000}"/>
    <cellStyle name="Comma  - Style7 15" xfId="1519" xr:uid="{00000000-0005-0000-0000-000097040000}"/>
    <cellStyle name="Comma  - Style7 16" xfId="1520" xr:uid="{00000000-0005-0000-0000-000098040000}"/>
    <cellStyle name="Comma  - Style7 16 2" xfId="1521" xr:uid="{00000000-0005-0000-0000-000099040000}"/>
    <cellStyle name="Comma  - Style7 17" xfId="1522" xr:uid="{00000000-0005-0000-0000-00009A040000}"/>
    <cellStyle name="Comma  - Style7 18" xfId="1523" xr:uid="{00000000-0005-0000-0000-00009B040000}"/>
    <cellStyle name="Comma  - Style7 2" xfId="1524" xr:uid="{00000000-0005-0000-0000-00009C040000}"/>
    <cellStyle name="Comma  - Style7 2 2" xfId="1525" xr:uid="{00000000-0005-0000-0000-00009D040000}"/>
    <cellStyle name="Comma  - Style7 2 2 2" xfId="1526" xr:uid="{00000000-0005-0000-0000-00009E040000}"/>
    <cellStyle name="Comma  - Style7 2 2 2 2" xfId="1527" xr:uid="{00000000-0005-0000-0000-00009F040000}"/>
    <cellStyle name="Comma  - Style7 2 2 3" xfId="1528" xr:uid="{00000000-0005-0000-0000-0000A0040000}"/>
    <cellStyle name="Comma  - Style7 2 2 4" xfId="1529" xr:uid="{00000000-0005-0000-0000-0000A1040000}"/>
    <cellStyle name="Comma  - Style7 2 3" xfId="1530" xr:uid="{00000000-0005-0000-0000-0000A2040000}"/>
    <cellStyle name="Comma  - Style7 2 3 2" xfId="1531" xr:uid="{00000000-0005-0000-0000-0000A3040000}"/>
    <cellStyle name="Comma  - Style7 2 4" xfId="1532" xr:uid="{00000000-0005-0000-0000-0000A4040000}"/>
    <cellStyle name="Comma  - Style7 3" xfId="1533" xr:uid="{00000000-0005-0000-0000-0000A5040000}"/>
    <cellStyle name="Comma  - Style7 4" xfId="1534" xr:uid="{00000000-0005-0000-0000-0000A6040000}"/>
    <cellStyle name="Comma  - Style7 5" xfId="1535" xr:uid="{00000000-0005-0000-0000-0000A7040000}"/>
    <cellStyle name="Comma  - Style7 6" xfId="1536" xr:uid="{00000000-0005-0000-0000-0000A8040000}"/>
    <cellStyle name="Comma  - Style7 7" xfId="1537" xr:uid="{00000000-0005-0000-0000-0000A9040000}"/>
    <cellStyle name="Comma  - Style7 8" xfId="1538" xr:uid="{00000000-0005-0000-0000-0000AA040000}"/>
    <cellStyle name="Comma  - Style7 9" xfId="1539" xr:uid="{00000000-0005-0000-0000-0000AB040000}"/>
    <cellStyle name="Comma  - Style8" xfId="1540" xr:uid="{00000000-0005-0000-0000-0000AC040000}"/>
    <cellStyle name="Comma  - Style8 10" xfId="1541" xr:uid="{00000000-0005-0000-0000-0000AD040000}"/>
    <cellStyle name="Comma  - Style8 11" xfId="1542" xr:uid="{00000000-0005-0000-0000-0000AE040000}"/>
    <cellStyle name="Comma  - Style8 12" xfId="1543" xr:uid="{00000000-0005-0000-0000-0000AF040000}"/>
    <cellStyle name="Comma  - Style8 13" xfId="1544" xr:uid="{00000000-0005-0000-0000-0000B0040000}"/>
    <cellStyle name="Comma  - Style8 14" xfId="1545" xr:uid="{00000000-0005-0000-0000-0000B1040000}"/>
    <cellStyle name="Comma  - Style8 15" xfId="1546" xr:uid="{00000000-0005-0000-0000-0000B2040000}"/>
    <cellStyle name="Comma  - Style8 16" xfId="1547" xr:uid="{00000000-0005-0000-0000-0000B3040000}"/>
    <cellStyle name="Comma  - Style8 16 2" xfId="1548" xr:uid="{00000000-0005-0000-0000-0000B4040000}"/>
    <cellStyle name="Comma  - Style8 17" xfId="1549" xr:uid="{00000000-0005-0000-0000-0000B5040000}"/>
    <cellStyle name="Comma  - Style8 18" xfId="1550" xr:uid="{00000000-0005-0000-0000-0000B6040000}"/>
    <cellStyle name="Comma  - Style8 2" xfId="1551" xr:uid="{00000000-0005-0000-0000-0000B7040000}"/>
    <cellStyle name="Comma  - Style8 2 2" xfId="1552" xr:uid="{00000000-0005-0000-0000-0000B8040000}"/>
    <cellStyle name="Comma  - Style8 2 2 2" xfId="1553" xr:uid="{00000000-0005-0000-0000-0000B9040000}"/>
    <cellStyle name="Comma  - Style8 2 2 2 2" xfId="1554" xr:uid="{00000000-0005-0000-0000-0000BA040000}"/>
    <cellStyle name="Comma  - Style8 2 2 3" xfId="1555" xr:uid="{00000000-0005-0000-0000-0000BB040000}"/>
    <cellStyle name="Comma  - Style8 2 2 4" xfId="1556" xr:uid="{00000000-0005-0000-0000-0000BC040000}"/>
    <cellStyle name="Comma  - Style8 2 3" xfId="1557" xr:uid="{00000000-0005-0000-0000-0000BD040000}"/>
    <cellStyle name="Comma  - Style8 2 3 2" xfId="1558" xr:uid="{00000000-0005-0000-0000-0000BE040000}"/>
    <cellStyle name="Comma  - Style8 2 4" xfId="1559" xr:uid="{00000000-0005-0000-0000-0000BF040000}"/>
    <cellStyle name="Comma  - Style8 3" xfId="1560" xr:uid="{00000000-0005-0000-0000-0000C0040000}"/>
    <cellStyle name="Comma  - Style8 4" xfId="1561" xr:uid="{00000000-0005-0000-0000-0000C1040000}"/>
    <cellStyle name="Comma  - Style8 5" xfId="1562" xr:uid="{00000000-0005-0000-0000-0000C2040000}"/>
    <cellStyle name="Comma  - Style8 6" xfId="1563" xr:uid="{00000000-0005-0000-0000-0000C3040000}"/>
    <cellStyle name="Comma  - Style8 7" xfId="1564" xr:uid="{00000000-0005-0000-0000-0000C4040000}"/>
    <cellStyle name="Comma  - Style8 8" xfId="1565" xr:uid="{00000000-0005-0000-0000-0000C5040000}"/>
    <cellStyle name="Comma  - Style8 9" xfId="1566" xr:uid="{00000000-0005-0000-0000-0000C6040000}"/>
    <cellStyle name="Comma - Style1" xfId="1567" xr:uid="{00000000-0005-0000-0000-0000C7040000}"/>
    <cellStyle name="Comma - Style2" xfId="1568" xr:uid="{00000000-0005-0000-0000-0000C8040000}"/>
    <cellStyle name="Comma - Style3" xfId="1569" xr:uid="{00000000-0005-0000-0000-0000C9040000}"/>
    <cellStyle name="Comma - Style4" xfId="1570" xr:uid="{00000000-0005-0000-0000-0000CA040000}"/>
    <cellStyle name="Comma - Style5" xfId="1571" xr:uid="{00000000-0005-0000-0000-0000CB040000}"/>
    <cellStyle name="Comma - Style6" xfId="1572" xr:uid="{00000000-0005-0000-0000-0000CC040000}"/>
    <cellStyle name="Comma - Style7" xfId="1573" xr:uid="{00000000-0005-0000-0000-0000CD040000}"/>
    <cellStyle name="Comma - Style8" xfId="1574" xr:uid="{00000000-0005-0000-0000-0000CE040000}"/>
    <cellStyle name="Comma [0]" xfId="333" builtinId="6"/>
    <cellStyle name="Comma [0] 10" xfId="1575" xr:uid="{00000000-0005-0000-0000-0000D0040000}"/>
    <cellStyle name="Comma [0] 11" xfId="1576" xr:uid="{00000000-0005-0000-0000-0000D1040000}"/>
    <cellStyle name="Comma [0] 12" xfId="1577" xr:uid="{00000000-0005-0000-0000-0000D2040000}"/>
    <cellStyle name="Comma [0] 14" xfId="1578" xr:uid="{00000000-0005-0000-0000-0000D3040000}"/>
    <cellStyle name="Comma [0] 18" xfId="1579" xr:uid="{00000000-0005-0000-0000-0000D4040000}"/>
    <cellStyle name="Comma [0] 19" xfId="1580" xr:uid="{00000000-0005-0000-0000-0000D5040000}"/>
    <cellStyle name="Comma [0] 2" xfId="1581" xr:uid="{00000000-0005-0000-0000-0000D6040000}"/>
    <cellStyle name="Comma [0] 2 10" xfId="1582" xr:uid="{00000000-0005-0000-0000-0000D7040000}"/>
    <cellStyle name="Comma [0] 2 11" xfId="1583" xr:uid="{00000000-0005-0000-0000-0000D8040000}"/>
    <cellStyle name="Comma [0] 2 12" xfId="1584" xr:uid="{00000000-0005-0000-0000-0000D9040000}"/>
    <cellStyle name="Comma [0] 2 13" xfId="1585" xr:uid="{00000000-0005-0000-0000-0000DA040000}"/>
    <cellStyle name="Comma [0] 2 14" xfId="1586" xr:uid="{00000000-0005-0000-0000-0000DB040000}"/>
    <cellStyle name="Comma [0] 2 15" xfId="1587" xr:uid="{00000000-0005-0000-0000-0000DC040000}"/>
    <cellStyle name="Comma [0] 2 16" xfId="1588" xr:uid="{00000000-0005-0000-0000-0000DD040000}"/>
    <cellStyle name="Comma [0] 2 17" xfId="1589" xr:uid="{00000000-0005-0000-0000-0000DE040000}"/>
    <cellStyle name="Comma [0] 2 18" xfId="1590" xr:uid="{00000000-0005-0000-0000-0000DF040000}"/>
    <cellStyle name="Comma [0] 2 18 2" xfId="1591" xr:uid="{00000000-0005-0000-0000-0000E0040000}"/>
    <cellStyle name="Comma [0] 2 19" xfId="1592" xr:uid="{00000000-0005-0000-0000-0000E1040000}"/>
    <cellStyle name="Comma [0] 2 2" xfId="1593" xr:uid="{00000000-0005-0000-0000-0000E2040000}"/>
    <cellStyle name="Comma [0] 2 2 2" xfId="1594" xr:uid="{00000000-0005-0000-0000-0000E3040000}"/>
    <cellStyle name="Comma [0] 2 2 2 2" xfId="1595" xr:uid="{00000000-0005-0000-0000-0000E4040000}"/>
    <cellStyle name="Comma [0] 2 2 2 3" xfId="1596" xr:uid="{00000000-0005-0000-0000-0000E5040000}"/>
    <cellStyle name="Comma [0] 2 2 3" xfId="1597" xr:uid="{00000000-0005-0000-0000-0000E6040000}"/>
    <cellStyle name="Comma [0] 2 20" xfId="1598" xr:uid="{00000000-0005-0000-0000-0000E7040000}"/>
    <cellStyle name="Comma [0] 2 3" xfId="1599" xr:uid="{00000000-0005-0000-0000-0000E8040000}"/>
    <cellStyle name="Comma [0] 2 4" xfId="1600" xr:uid="{00000000-0005-0000-0000-0000E9040000}"/>
    <cellStyle name="Comma [0] 2 4 2" xfId="1601" xr:uid="{00000000-0005-0000-0000-0000EA040000}"/>
    <cellStyle name="Comma [0] 2 4 2 2" xfId="1602" xr:uid="{00000000-0005-0000-0000-0000EB040000}"/>
    <cellStyle name="Comma [0] 2 4 2 2 2" xfId="1603" xr:uid="{00000000-0005-0000-0000-0000EC040000}"/>
    <cellStyle name="Comma [0] 2 4 2 3" xfId="1604" xr:uid="{00000000-0005-0000-0000-0000ED040000}"/>
    <cellStyle name="Comma [0] 2 4 2 4" xfId="1605" xr:uid="{00000000-0005-0000-0000-0000EE040000}"/>
    <cellStyle name="Comma [0] 2 4 3" xfId="1606" xr:uid="{00000000-0005-0000-0000-0000EF040000}"/>
    <cellStyle name="Comma [0] 2 4 3 2" xfId="1607" xr:uid="{00000000-0005-0000-0000-0000F0040000}"/>
    <cellStyle name="Comma [0] 2 4 4" xfId="1608" xr:uid="{00000000-0005-0000-0000-0000F1040000}"/>
    <cellStyle name="Comma [0] 2 5" xfId="1609" xr:uid="{00000000-0005-0000-0000-0000F2040000}"/>
    <cellStyle name="Comma [0] 2 6" xfId="1610" xr:uid="{00000000-0005-0000-0000-0000F3040000}"/>
    <cellStyle name="Comma [0] 2 7" xfId="1611" xr:uid="{00000000-0005-0000-0000-0000F4040000}"/>
    <cellStyle name="Comma [0] 2 8" xfId="1612" xr:uid="{00000000-0005-0000-0000-0000F5040000}"/>
    <cellStyle name="Comma [0] 2 8 2" xfId="1613" xr:uid="{00000000-0005-0000-0000-0000F6040000}"/>
    <cellStyle name="Comma [0] 2 9" xfId="1614" xr:uid="{00000000-0005-0000-0000-0000F7040000}"/>
    <cellStyle name="Comma [0] 20" xfId="1615" xr:uid="{00000000-0005-0000-0000-0000F8040000}"/>
    <cellStyle name="Comma [0] 22" xfId="1616" xr:uid="{00000000-0005-0000-0000-0000F9040000}"/>
    <cellStyle name="Comma [0] 23" xfId="1617" xr:uid="{00000000-0005-0000-0000-0000FA040000}"/>
    <cellStyle name="Comma [0] 24" xfId="1618" xr:uid="{00000000-0005-0000-0000-0000FB040000}"/>
    <cellStyle name="Comma [0] 25" xfId="1619" xr:uid="{00000000-0005-0000-0000-0000FC040000}"/>
    <cellStyle name="Comma [0] 3" xfId="1620" xr:uid="{00000000-0005-0000-0000-0000FD040000}"/>
    <cellStyle name="Comma [0] 3 10" xfId="1621" xr:uid="{00000000-0005-0000-0000-0000FE040000}"/>
    <cellStyle name="Comma [0] 3 11" xfId="1622" xr:uid="{00000000-0005-0000-0000-0000FF040000}"/>
    <cellStyle name="Comma [0] 3 12" xfId="1623" xr:uid="{00000000-0005-0000-0000-000000050000}"/>
    <cellStyle name="Comma [0] 3 13" xfId="1624" xr:uid="{00000000-0005-0000-0000-000001050000}"/>
    <cellStyle name="Comma [0] 3 14" xfId="1625" xr:uid="{00000000-0005-0000-0000-000002050000}"/>
    <cellStyle name="Comma [0] 3 15" xfId="1626" xr:uid="{00000000-0005-0000-0000-000003050000}"/>
    <cellStyle name="Comma [0] 3 16" xfId="1627" xr:uid="{00000000-0005-0000-0000-000004050000}"/>
    <cellStyle name="Comma [0] 3 16 2" xfId="1628" xr:uid="{00000000-0005-0000-0000-000005050000}"/>
    <cellStyle name="Comma [0] 3 17" xfId="1629" xr:uid="{00000000-0005-0000-0000-000006050000}"/>
    <cellStyle name="Comma [0] 3 18" xfId="1630" xr:uid="{00000000-0005-0000-0000-000007050000}"/>
    <cellStyle name="Comma [0] 3 2" xfId="1631" xr:uid="{00000000-0005-0000-0000-000008050000}"/>
    <cellStyle name="Comma [0] 3 2 2" xfId="1632" xr:uid="{00000000-0005-0000-0000-000009050000}"/>
    <cellStyle name="Comma [0] 3 2 3" xfId="1633" xr:uid="{00000000-0005-0000-0000-00000A050000}"/>
    <cellStyle name="Comma [0] 3 2 4" xfId="1634" xr:uid="{00000000-0005-0000-0000-00000B050000}"/>
    <cellStyle name="Comma [0] 3 2 5" xfId="1635" xr:uid="{00000000-0005-0000-0000-00000C050000}"/>
    <cellStyle name="Comma [0] 3 3" xfId="1636" xr:uid="{00000000-0005-0000-0000-00000D050000}"/>
    <cellStyle name="Comma [0] 3 4" xfId="1637" xr:uid="{00000000-0005-0000-0000-00000E050000}"/>
    <cellStyle name="Comma [0] 3 5" xfId="1638" xr:uid="{00000000-0005-0000-0000-00000F050000}"/>
    <cellStyle name="Comma [0] 3 6" xfId="1639" xr:uid="{00000000-0005-0000-0000-000010050000}"/>
    <cellStyle name="Comma [0] 3 7" xfId="1640" xr:uid="{00000000-0005-0000-0000-000011050000}"/>
    <cellStyle name="Comma [0] 3 7 2" xfId="1641" xr:uid="{00000000-0005-0000-0000-000012050000}"/>
    <cellStyle name="Comma [0] 3 7 2 2" xfId="1642" xr:uid="{00000000-0005-0000-0000-000013050000}"/>
    <cellStyle name="Comma [0] 3 7 2 2 2" xfId="1643" xr:uid="{00000000-0005-0000-0000-000014050000}"/>
    <cellStyle name="Comma [0] 3 7 2 3" xfId="1644" xr:uid="{00000000-0005-0000-0000-000015050000}"/>
    <cellStyle name="Comma [0] 3 7 2 4" xfId="1645" xr:uid="{00000000-0005-0000-0000-000016050000}"/>
    <cellStyle name="Comma [0] 3 7 3" xfId="1646" xr:uid="{00000000-0005-0000-0000-000017050000}"/>
    <cellStyle name="Comma [0] 3 7 3 2" xfId="1647" xr:uid="{00000000-0005-0000-0000-000018050000}"/>
    <cellStyle name="Comma [0] 3 7 4" xfId="1648" xr:uid="{00000000-0005-0000-0000-000019050000}"/>
    <cellStyle name="Comma [0] 3 8" xfId="1649" xr:uid="{00000000-0005-0000-0000-00001A050000}"/>
    <cellStyle name="Comma [0] 3 9" xfId="1650" xr:uid="{00000000-0005-0000-0000-00001B050000}"/>
    <cellStyle name="Comma [0] 4" xfId="1651" xr:uid="{00000000-0005-0000-0000-00001C050000}"/>
    <cellStyle name="Comma [0] 4 2" xfId="1652" xr:uid="{00000000-0005-0000-0000-00001D050000}"/>
    <cellStyle name="Comma [0] 5" xfId="1653" xr:uid="{00000000-0005-0000-0000-00001E050000}"/>
    <cellStyle name="Comma [0] 5 10" xfId="1654" xr:uid="{00000000-0005-0000-0000-00001F050000}"/>
    <cellStyle name="Comma [0] 5 11" xfId="1655" xr:uid="{00000000-0005-0000-0000-000020050000}"/>
    <cellStyle name="Comma [0] 5 12" xfId="1656" xr:uid="{00000000-0005-0000-0000-000021050000}"/>
    <cellStyle name="Comma [0] 5 2" xfId="1657" xr:uid="{00000000-0005-0000-0000-000022050000}"/>
    <cellStyle name="Comma [0] 5 2 2" xfId="1658" xr:uid="{00000000-0005-0000-0000-000023050000}"/>
    <cellStyle name="Comma [0] 5 3" xfId="1659" xr:uid="{00000000-0005-0000-0000-000024050000}"/>
    <cellStyle name="Comma [0] 5 4" xfId="1660" xr:uid="{00000000-0005-0000-0000-000025050000}"/>
    <cellStyle name="Comma [0] 5 5" xfId="1661" xr:uid="{00000000-0005-0000-0000-000026050000}"/>
    <cellStyle name="Comma [0] 5 6" xfId="1662" xr:uid="{00000000-0005-0000-0000-000027050000}"/>
    <cellStyle name="Comma [0] 5 7" xfId="1663" xr:uid="{00000000-0005-0000-0000-000028050000}"/>
    <cellStyle name="Comma [0] 5 8" xfId="1664" xr:uid="{00000000-0005-0000-0000-000029050000}"/>
    <cellStyle name="Comma [0] 5 9" xfId="1665" xr:uid="{00000000-0005-0000-0000-00002A050000}"/>
    <cellStyle name="Comma [0] 6" xfId="1666" xr:uid="{00000000-0005-0000-0000-00002B050000}"/>
    <cellStyle name="Comma [0] 6 2" xfId="1667" xr:uid="{00000000-0005-0000-0000-00002C050000}"/>
    <cellStyle name="Comma [0] 6 3" xfId="1668" xr:uid="{00000000-0005-0000-0000-00002D050000}"/>
    <cellStyle name="Comma [0] 6 4" xfId="1669" xr:uid="{00000000-0005-0000-0000-00002E050000}"/>
    <cellStyle name="Comma [0] 6 5" xfId="1670" xr:uid="{00000000-0005-0000-0000-00002F050000}"/>
    <cellStyle name="Comma [0] 7" xfId="1671" xr:uid="{00000000-0005-0000-0000-000030050000}"/>
    <cellStyle name="Comma [0] 7 2" xfId="1672" xr:uid="{00000000-0005-0000-0000-000031050000}"/>
    <cellStyle name="Comma [0] 8" xfId="1673" xr:uid="{00000000-0005-0000-0000-000032050000}"/>
    <cellStyle name="Comma [0] 8 2" xfId="1674" xr:uid="{00000000-0005-0000-0000-000033050000}"/>
    <cellStyle name="Comma [0] 9" xfId="1675" xr:uid="{00000000-0005-0000-0000-000034050000}"/>
    <cellStyle name="Comma [0] 9 2" xfId="1676" xr:uid="{00000000-0005-0000-0000-000035050000}"/>
    <cellStyle name="Comma [00]" xfId="1677" xr:uid="{00000000-0005-0000-0000-000036050000}"/>
    <cellStyle name="Comma [00] 10" xfId="1678" xr:uid="{00000000-0005-0000-0000-000037050000}"/>
    <cellStyle name="Comma [00] 11" xfId="1679" xr:uid="{00000000-0005-0000-0000-000038050000}"/>
    <cellStyle name="Comma [00] 12" xfId="1680" xr:uid="{00000000-0005-0000-0000-000039050000}"/>
    <cellStyle name="Comma [00] 13" xfId="1681" xr:uid="{00000000-0005-0000-0000-00003A050000}"/>
    <cellStyle name="Comma [00] 14" xfId="1682" xr:uid="{00000000-0005-0000-0000-00003B050000}"/>
    <cellStyle name="Comma [00] 15" xfId="1683" xr:uid="{00000000-0005-0000-0000-00003C050000}"/>
    <cellStyle name="Comma [00] 16" xfId="1684" xr:uid="{00000000-0005-0000-0000-00003D050000}"/>
    <cellStyle name="Comma [00] 16 2" xfId="1685" xr:uid="{00000000-0005-0000-0000-00003E050000}"/>
    <cellStyle name="Comma [00] 17" xfId="1686" xr:uid="{00000000-0005-0000-0000-00003F050000}"/>
    <cellStyle name="Comma [00] 18" xfId="1687" xr:uid="{00000000-0005-0000-0000-000040050000}"/>
    <cellStyle name="Comma [00] 2" xfId="1688" xr:uid="{00000000-0005-0000-0000-000041050000}"/>
    <cellStyle name="Comma [00] 2 2" xfId="1689" xr:uid="{00000000-0005-0000-0000-000042050000}"/>
    <cellStyle name="Comma [00] 2 2 2" xfId="1690" xr:uid="{00000000-0005-0000-0000-000043050000}"/>
    <cellStyle name="Comma [00] 2 2 2 2" xfId="1691" xr:uid="{00000000-0005-0000-0000-000044050000}"/>
    <cellStyle name="Comma [00] 2 2 3" xfId="1692" xr:uid="{00000000-0005-0000-0000-000045050000}"/>
    <cellStyle name="Comma [00] 2 2 4" xfId="1693" xr:uid="{00000000-0005-0000-0000-000046050000}"/>
    <cellStyle name="Comma [00] 2 3" xfId="1694" xr:uid="{00000000-0005-0000-0000-000047050000}"/>
    <cellStyle name="Comma [00] 2 3 2" xfId="1695" xr:uid="{00000000-0005-0000-0000-000048050000}"/>
    <cellStyle name="Comma [00] 2 4" xfId="1696" xr:uid="{00000000-0005-0000-0000-000049050000}"/>
    <cellStyle name="Comma [00] 3" xfId="1697" xr:uid="{00000000-0005-0000-0000-00004A050000}"/>
    <cellStyle name="Comma [00] 4" xfId="1698" xr:uid="{00000000-0005-0000-0000-00004B050000}"/>
    <cellStyle name="Comma [00] 5" xfId="1699" xr:uid="{00000000-0005-0000-0000-00004C050000}"/>
    <cellStyle name="Comma [00] 6" xfId="1700" xr:uid="{00000000-0005-0000-0000-00004D050000}"/>
    <cellStyle name="Comma [00] 7" xfId="1701" xr:uid="{00000000-0005-0000-0000-00004E050000}"/>
    <cellStyle name="Comma [00] 8" xfId="1702" xr:uid="{00000000-0005-0000-0000-00004F050000}"/>
    <cellStyle name="Comma [00] 9" xfId="1703" xr:uid="{00000000-0005-0000-0000-000050050000}"/>
    <cellStyle name="Comma [1]" xfId="1704" xr:uid="{00000000-0005-0000-0000-000051050000}"/>
    <cellStyle name="Comma [2]" xfId="1705" xr:uid="{00000000-0005-0000-0000-000052050000}"/>
    <cellStyle name="Comma [3]" xfId="1706" xr:uid="{00000000-0005-0000-0000-000053050000}"/>
    <cellStyle name="Comma 10" xfId="1707" xr:uid="{00000000-0005-0000-0000-000054050000}"/>
    <cellStyle name="Comma 10 10" xfId="1708" xr:uid="{00000000-0005-0000-0000-000055050000}"/>
    <cellStyle name="Comma 10 2" xfId="1709" xr:uid="{00000000-0005-0000-0000-000056050000}"/>
    <cellStyle name="Comma 10 2 2" xfId="1710" xr:uid="{00000000-0005-0000-0000-000057050000}"/>
    <cellStyle name="Comma 10 2 2 2" xfId="1711" xr:uid="{00000000-0005-0000-0000-000058050000}"/>
    <cellStyle name="Comma 10 2 2 2 2" xfId="1712" xr:uid="{00000000-0005-0000-0000-000059050000}"/>
    <cellStyle name="Comma 10 2 2 2 2 2" xfId="1713" xr:uid="{00000000-0005-0000-0000-00005A050000}"/>
    <cellStyle name="Comma 10 2 2 2 3" xfId="1714" xr:uid="{00000000-0005-0000-0000-00005B050000}"/>
    <cellStyle name="Comma 10 2 2 2 4" xfId="1715" xr:uid="{00000000-0005-0000-0000-00005C050000}"/>
    <cellStyle name="Comma 10 2 2 3" xfId="1716" xr:uid="{00000000-0005-0000-0000-00005D050000}"/>
    <cellStyle name="Comma 10 2 2 3 2" xfId="1717" xr:uid="{00000000-0005-0000-0000-00005E050000}"/>
    <cellStyle name="Comma 10 2 2 4" xfId="1718" xr:uid="{00000000-0005-0000-0000-00005F050000}"/>
    <cellStyle name="Comma 10 2 3" xfId="1719" xr:uid="{00000000-0005-0000-0000-000060050000}"/>
    <cellStyle name="Comma 10 2 4" xfId="1720" xr:uid="{00000000-0005-0000-0000-000061050000}"/>
    <cellStyle name="Comma 10 2 5" xfId="1721" xr:uid="{00000000-0005-0000-0000-000062050000}"/>
    <cellStyle name="Comma 10 2 6" xfId="1722" xr:uid="{00000000-0005-0000-0000-000063050000}"/>
    <cellStyle name="Comma 10 2 7" xfId="1723" xr:uid="{00000000-0005-0000-0000-000064050000}"/>
    <cellStyle name="Comma 10 2 7 2" xfId="1724" xr:uid="{00000000-0005-0000-0000-000065050000}"/>
    <cellStyle name="Comma 10 2 8" xfId="1725" xr:uid="{00000000-0005-0000-0000-000066050000}"/>
    <cellStyle name="Comma 10 2 9" xfId="1726" xr:uid="{00000000-0005-0000-0000-000067050000}"/>
    <cellStyle name="Comma 10 3" xfId="1727" xr:uid="{00000000-0005-0000-0000-000068050000}"/>
    <cellStyle name="Comma 10 4" xfId="1728" xr:uid="{00000000-0005-0000-0000-000069050000}"/>
    <cellStyle name="Comma 10 5" xfId="1729" xr:uid="{00000000-0005-0000-0000-00006A050000}"/>
    <cellStyle name="Comma 10 6" xfId="1730" xr:uid="{00000000-0005-0000-0000-00006B050000}"/>
    <cellStyle name="Comma 10 7" xfId="1731" xr:uid="{00000000-0005-0000-0000-00006C050000}"/>
    <cellStyle name="Comma 10 8" xfId="1732" xr:uid="{00000000-0005-0000-0000-00006D050000}"/>
    <cellStyle name="Comma 10 9" xfId="1733" xr:uid="{00000000-0005-0000-0000-00006E050000}"/>
    <cellStyle name="Comma 11" xfId="1734" xr:uid="{00000000-0005-0000-0000-00006F050000}"/>
    <cellStyle name="Comma 11 2" xfId="1735" xr:uid="{00000000-0005-0000-0000-000070050000}"/>
    <cellStyle name="Comma 11 2 2" xfId="1736" xr:uid="{00000000-0005-0000-0000-000071050000}"/>
    <cellStyle name="Comma 11 3" xfId="1737" xr:uid="{00000000-0005-0000-0000-000072050000}"/>
    <cellStyle name="Comma 11 4" xfId="1738" xr:uid="{00000000-0005-0000-0000-000073050000}"/>
    <cellStyle name="Comma 11 5" xfId="1739" xr:uid="{00000000-0005-0000-0000-000074050000}"/>
    <cellStyle name="Comma 11 6" xfId="1740" xr:uid="{00000000-0005-0000-0000-000075050000}"/>
    <cellStyle name="Comma 11 7" xfId="1741" xr:uid="{00000000-0005-0000-0000-000076050000}"/>
    <cellStyle name="Comma 11 8" xfId="1742" xr:uid="{00000000-0005-0000-0000-000077050000}"/>
    <cellStyle name="Comma 11 9" xfId="1743" xr:uid="{00000000-0005-0000-0000-000078050000}"/>
    <cellStyle name="Comma 12" xfId="1744" xr:uid="{00000000-0005-0000-0000-000079050000}"/>
    <cellStyle name="Comma 12 2" xfId="1745" xr:uid="{00000000-0005-0000-0000-00007A050000}"/>
    <cellStyle name="Comma 12 3" xfId="1746" xr:uid="{00000000-0005-0000-0000-00007B050000}"/>
    <cellStyle name="Comma 12 4" xfId="1747" xr:uid="{00000000-0005-0000-0000-00007C050000}"/>
    <cellStyle name="Comma 12 5" xfId="1748" xr:uid="{00000000-0005-0000-0000-00007D050000}"/>
    <cellStyle name="Comma 12 6" xfId="1749" xr:uid="{00000000-0005-0000-0000-00007E050000}"/>
    <cellStyle name="Comma 12 7" xfId="1750" xr:uid="{00000000-0005-0000-0000-00007F050000}"/>
    <cellStyle name="Comma 12 8" xfId="1751" xr:uid="{00000000-0005-0000-0000-000080050000}"/>
    <cellStyle name="Comma 12 9" xfId="1752" xr:uid="{00000000-0005-0000-0000-000081050000}"/>
    <cellStyle name="Comma 13" xfId="1753" xr:uid="{00000000-0005-0000-0000-000082050000}"/>
    <cellStyle name="Comma 13 2" xfId="1754" xr:uid="{00000000-0005-0000-0000-000083050000}"/>
    <cellStyle name="Comma 13 3" xfId="1755" xr:uid="{00000000-0005-0000-0000-000084050000}"/>
    <cellStyle name="Comma 13 4" xfId="1756" xr:uid="{00000000-0005-0000-0000-000085050000}"/>
    <cellStyle name="Comma 13 5" xfId="1757" xr:uid="{00000000-0005-0000-0000-000086050000}"/>
    <cellStyle name="Comma 13 6" xfId="1758" xr:uid="{00000000-0005-0000-0000-000087050000}"/>
    <cellStyle name="Comma 13 7" xfId="1759" xr:uid="{00000000-0005-0000-0000-000088050000}"/>
    <cellStyle name="Comma 13 8" xfId="1760" xr:uid="{00000000-0005-0000-0000-000089050000}"/>
    <cellStyle name="Comma 13 9" xfId="1761" xr:uid="{00000000-0005-0000-0000-00008A050000}"/>
    <cellStyle name="Comma 14" xfId="1762" xr:uid="{00000000-0005-0000-0000-00008B050000}"/>
    <cellStyle name="Comma 14 2" xfId="1763" xr:uid="{00000000-0005-0000-0000-00008C050000}"/>
    <cellStyle name="Comma 14 3" xfId="1764" xr:uid="{00000000-0005-0000-0000-00008D050000}"/>
    <cellStyle name="Comma 14 4" xfId="1765" xr:uid="{00000000-0005-0000-0000-00008E050000}"/>
    <cellStyle name="Comma 14 5" xfId="1766" xr:uid="{00000000-0005-0000-0000-00008F050000}"/>
    <cellStyle name="Comma 14 6" xfId="1767" xr:uid="{00000000-0005-0000-0000-000090050000}"/>
    <cellStyle name="Comma 14 7" xfId="1768" xr:uid="{00000000-0005-0000-0000-000091050000}"/>
    <cellStyle name="Comma 14 8" xfId="1769" xr:uid="{00000000-0005-0000-0000-000092050000}"/>
    <cellStyle name="Comma 14 9" xfId="1770" xr:uid="{00000000-0005-0000-0000-000093050000}"/>
    <cellStyle name="Comma 15" xfId="1771" xr:uid="{00000000-0005-0000-0000-000094050000}"/>
    <cellStyle name="Comma 15 2" xfId="1772" xr:uid="{00000000-0005-0000-0000-000095050000}"/>
    <cellStyle name="Comma 15 3" xfId="1773" xr:uid="{00000000-0005-0000-0000-000096050000}"/>
    <cellStyle name="Comma 15 4" xfId="1774" xr:uid="{00000000-0005-0000-0000-000097050000}"/>
    <cellStyle name="Comma 16" xfId="1775" xr:uid="{00000000-0005-0000-0000-000098050000}"/>
    <cellStyle name="Comma 17" xfId="1776" xr:uid="{00000000-0005-0000-0000-000099050000}"/>
    <cellStyle name="Comma 18" xfId="1777" xr:uid="{00000000-0005-0000-0000-00009A050000}"/>
    <cellStyle name="Comma 19" xfId="1778" xr:uid="{00000000-0005-0000-0000-00009B050000}"/>
    <cellStyle name="Comma 2" xfId="1779" xr:uid="{00000000-0005-0000-0000-00009C050000}"/>
    <cellStyle name="Comma 2 10" xfId="1780" xr:uid="{00000000-0005-0000-0000-00009D050000}"/>
    <cellStyle name="Comma 2 10 2" xfId="1781" xr:uid="{00000000-0005-0000-0000-00009E050000}"/>
    <cellStyle name="Comma 2 10 3" xfId="1782" xr:uid="{00000000-0005-0000-0000-00009F050000}"/>
    <cellStyle name="Comma 2 10 4" xfId="1783" xr:uid="{00000000-0005-0000-0000-0000A0050000}"/>
    <cellStyle name="Comma 2 10 5" xfId="1784" xr:uid="{00000000-0005-0000-0000-0000A1050000}"/>
    <cellStyle name="Comma 2 10 6" xfId="1785" xr:uid="{00000000-0005-0000-0000-0000A2050000}"/>
    <cellStyle name="Comma 2 11" xfId="1786" xr:uid="{00000000-0005-0000-0000-0000A3050000}"/>
    <cellStyle name="Comma 2 11 2" xfId="1787" xr:uid="{00000000-0005-0000-0000-0000A4050000}"/>
    <cellStyle name="Comma 2 11 3" xfId="1788" xr:uid="{00000000-0005-0000-0000-0000A5050000}"/>
    <cellStyle name="Comma 2 11 4" xfId="1789" xr:uid="{00000000-0005-0000-0000-0000A6050000}"/>
    <cellStyle name="Comma 2 11 5" xfId="1790" xr:uid="{00000000-0005-0000-0000-0000A7050000}"/>
    <cellStyle name="Comma 2 11 6" xfId="1791" xr:uid="{00000000-0005-0000-0000-0000A8050000}"/>
    <cellStyle name="Comma 2 12" xfId="1792" xr:uid="{00000000-0005-0000-0000-0000A9050000}"/>
    <cellStyle name="Comma 2 12 2" xfId="1793" xr:uid="{00000000-0005-0000-0000-0000AA050000}"/>
    <cellStyle name="Comma 2 12 3" xfId="1794" xr:uid="{00000000-0005-0000-0000-0000AB050000}"/>
    <cellStyle name="Comma 2 12 4" xfId="1795" xr:uid="{00000000-0005-0000-0000-0000AC050000}"/>
    <cellStyle name="Comma 2 12 5" xfId="1796" xr:uid="{00000000-0005-0000-0000-0000AD050000}"/>
    <cellStyle name="Comma 2 12 6" xfId="1797" xr:uid="{00000000-0005-0000-0000-0000AE050000}"/>
    <cellStyle name="Comma 2 13" xfId="1798" xr:uid="{00000000-0005-0000-0000-0000AF050000}"/>
    <cellStyle name="Comma 2 13 2" xfId="1799" xr:uid="{00000000-0005-0000-0000-0000B0050000}"/>
    <cellStyle name="Comma 2 13 3" xfId="1800" xr:uid="{00000000-0005-0000-0000-0000B1050000}"/>
    <cellStyle name="Comma 2 13 4" xfId="1801" xr:uid="{00000000-0005-0000-0000-0000B2050000}"/>
    <cellStyle name="Comma 2 13 5" xfId="1802" xr:uid="{00000000-0005-0000-0000-0000B3050000}"/>
    <cellStyle name="Comma 2 13 6" xfId="1803" xr:uid="{00000000-0005-0000-0000-0000B4050000}"/>
    <cellStyle name="Comma 2 14" xfId="1804" xr:uid="{00000000-0005-0000-0000-0000B5050000}"/>
    <cellStyle name="Comma 2 14 2" xfId="1805" xr:uid="{00000000-0005-0000-0000-0000B6050000}"/>
    <cellStyle name="Comma 2 14 3" xfId="1806" xr:uid="{00000000-0005-0000-0000-0000B7050000}"/>
    <cellStyle name="Comma 2 14 4" xfId="1807" xr:uid="{00000000-0005-0000-0000-0000B8050000}"/>
    <cellStyle name="Comma 2 14 5" xfId="1808" xr:uid="{00000000-0005-0000-0000-0000B9050000}"/>
    <cellStyle name="Comma 2 14 6" xfId="1809" xr:uid="{00000000-0005-0000-0000-0000BA050000}"/>
    <cellStyle name="Comma 2 15" xfId="1810" xr:uid="{00000000-0005-0000-0000-0000BB050000}"/>
    <cellStyle name="Comma 2 16" xfId="1811" xr:uid="{00000000-0005-0000-0000-0000BC050000}"/>
    <cellStyle name="Comma 2 17" xfId="1812" xr:uid="{00000000-0005-0000-0000-0000BD050000}"/>
    <cellStyle name="Comma 2 18" xfId="1813" xr:uid="{00000000-0005-0000-0000-0000BE050000}"/>
    <cellStyle name="Comma 2 19" xfId="1814" xr:uid="{00000000-0005-0000-0000-0000BF050000}"/>
    <cellStyle name="Comma 2 2" xfId="1815" xr:uid="{00000000-0005-0000-0000-0000C0050000}"/>
    <cellStyle name="Comma 2 2 10" xfId="1816" xr:uid="{00000000-0005-0000-0000-0000C1050000}"/>
    <cellStyle name="Comma 2 2 11" xfId="1817" xr:uid="{00000000-0005-0000-0000-0000C2050000}"/>
    <cellStyle name="Comma 2 2 12" xfId="1818" xr:uid="{00000000-0005-0000-0000-0000C3050000}"/>
    <cellStyle name="Comma 2 2 13" xfId="1819" xr:uid="{00000000-0005-0000-0000-0000C4050000}"/>
    <cellStyle name="Comma 2 2 14" xfId="1820" xr:uid="{00000000-0005-0000-0000-0000C5050000}"/>
    <cellStyle name="Comma 2 2 15" xfId="1821" xr:uid="{00000000-0005-0000-0000-0000C6050000}"/>
    <cellStyle name="Comma 2 2 16" xfId="1822" xr:uid="{00000000-0005-0000-0000-0000C7050000}"/>
    <cellStyle name="Comma 2 2 17" xfId="1823" xr:uid="{00000000-0005-0000-0000-0000C8050000}"/>
    <cellStyle name="Comma 2 2 18" xfId="1824" xr:uid="{00000000-0005-0000-0000-0000C9050000}"/>
    <cellStyle name="Comma 2 2 19" xfId="1825" xr:uid="{00000000-0005-0000-0000-0000CA050000}"/>
    <cellStyle name="Comma 2 2 2" xfId="1826" xr:uid="{00000000-0005-0000-0000-0000CB050000}"/>
    <cellStyle name="Comma 2 2 2 2" xfId="1827" xr:uid="{00000000-0005-0000-0000-0000CC050000}"/>
    <cellStyle name="Comma 2 2 2 2 2" xfId="1828" xr:uid="{00000000-0005-0000-0000-0000CD050000}"/>
    <cellStyle name="Comma 2 2 2 2 3" xfId="1829" xr:uid="{00000000-0005-0000-0000-0000CE050000}"/>
    <cellStyle name="Comma 2 2 2 3" xfId="1830" xr:uid="{00000000-0005-0000-0000-0000CF050000}"/>
    <cellStyle name="Comma 2 2 2 4" xfId="1831" xr:uid="{00000000-0005-0000-0000-0000D0050000}"/>
    <cellStyle name="Comma 2 2 2 5" xfId="1832" xr:uid="{00000000-0005-0000-0000-0000D1050000}"/>
    <cellStyle name="Comma 2 2 2 6" xfId="1833" xr:uid="{00000000-0005-0000-0000-0000D2050000}"/>
    <cellStyle name="Comma 2 2 2 7" xfId="1834" xr:uid="{00000000-0005-0000-0000-0000D3050000}"/>
    <cellStyle name="Comma 2 2 20" xfId="1835" xr:uid="{00000000-0005-0000-0000-0000D4050000}"/>
    <cellStyle name="Comma 2 2 21" xfId="1836" xr:uid="{00000000-0005-0000-0000-0000D5050000}"/>
    <cellStyle name="Comma 2 2 22" xfId="1837" xr:uid="{00000000-0005-0000-0000-0000D6050000}"/>
    <cellStyle name="Comma 2 2 23" xfId="1838" xr:uid="{00000000-0005-0000-0000-0000D7050000}"/>
    <cellStyle name="Comma 2 2 24" xfId="1839" xr:uid="{00000000-0005-0000-0000-0000D8050000}"/>
    <cellStyle name="Comma 2 2 25" xfId="1840" xr:uid="{00000000-0005-0000-0000-0000D9050000}"/>
    <cellStyle name="Comma 2 2 26" xfId="1841" xr:uid="{00000000-0005-0000-0000-0000DA050000}"/>
    <cellStyle name="Comma 2 2 27" xfId="1842" xr:uid="{00000000-0005-0000-0000-0000DB050000}"/>
    <cellStyle name="Comma 2 2 28" xfId="1843" xr:uid="{00000000-0005-0000-0000-0000DC050000}"/>
    <cellStyle name="Comma 2 2 29" xfId="1844" xr:uid="{00000000-0005-0000-0000-0000DD050000}"/>
    <cellStyle name="Comma 2 2 3" xfId="1845" xr:uid="{00000000-0005-0000-0000-0000DE050000}"/>
    <cellStyle name="Comma 2 2 3 2" xfId="1846" xr:uid="{00000000-0005-0000-0000-0000DF050000}"/>
    <cellStyle name="Comma 2 2 3 3" xfId="1847" xr:uid="{00000000-0005-0000-0000-0000E0050000}"/>
    <cellStyle name="Comma 2 2 3 4" xfId="1848" xr:uid="{00000000-0005-0000-0000-0000E1050000}"/>
    <cellStyle name="Comma 2 2 3 5" xfId="1849" xr:uid="{00000000-0005-0000-0000-0000E2050000}"/>
    <cellStyle name="Comma 2 2 3 6" xfId="1850" xr:uid="{00000000-0005-0000-0000-0000E3050000}"/>
    <cellStyle name="Comma 2 2 30" xfId="1851" xr:uid="{00000000-0005-0000-0000-0000E4050000}"/>
    <cellStyle name="Comma 2 2 31" xfId="1852" xr:uid="{00000000-0005-0000-0000-0000E5050000}"/>
    <cellStyle name="Comma 2 2 32" xfId="1853" xr:uid="{00000000-0005-0000-0000-0000E6050000}"/>
    <cellStyle name="Comma 2 2 33" xfId="1854" xr:uid="{00000000-0005-0000-0000-0000E7050000}"/>
    <cellStyle name="Comma 2 2 34" xfId="1855" xr:uid="{00000000-0005-0000-0000-0000E8050000}"/>
    <cellStyle name="Comma 2 2 35" xfId="1856" xr:uid="{00000000-0005-0000-0000-0000E9050000}"/>
    <cellStyle name="Comma 2 2 36" xfId="1857" xr:uid="{00000000-0005-0000-0000-0000EA050000}"/>
    <cellStyle name="Comma 2 2 4" xfId="1858" xr:uid="{00000000-0005-0000-0000-0000EB050000}"/>
    <cellStyle name="Comma 2 2 4 2" xfId="1859" xr:uid="{00000000-0005-0000-0000-0000EC050000}"/>
    <cellStyle name="Comma 2 2 4 3" xfId="1860" xr:uid="{00000000-0005-0000-0000-0000ED050000}"/>
    <cellStyle name="Comma 2 2 4 4" xfId="1861" xr:uid="{00000000-0005-0000-0000-0000EE050000}"/>
    <cellStyle name="Comma 2 2 4 5" xfId="1862" xr:uid="{00000000-0005-0000-0000-0000EF050000}"/>
    <cellStyle name="Comma 2 2 4 6" xfId="1863" xr:uid="{00000000-0005-0000-0000-0000F0050000}"/>
    <cellStyle name="Comma 2 2 5" xfId="1864" xr:uid="{00000000-0005-0000-0000-0000F1050000}"/>
    <cellStyle name="Comma 2 2 6" xfId="1865" xr:uid="{00000000-0005-0000-0000-0000F2050000}"/>
    <cellStyle name="Comma 2 2 7" xfId="1866" xr:uid="{00000000-0005-0000-0000-0000F3050000}"/>
    <cellStyle name="Comma 2 2 8" xfId="1867" xr:uid="{00000000-0005-0000-0000-0000F4050000}"/>
    <cellStyle name="Comma 2 2 9" xfId="1868" xr:uid="{00000000-0005-0000-0000-0000F5050000}"/>
    <cellStyle name="Comma 2 20" xfId="1869" xr:uid="{00000000-0005-0000-0000-0000F6050000}"/>
    <cellStyle name="Comma 2 21" xfId="1870" xr:uid="{00000000-0005-0000-0000-0000F7050000}"/>
    <cellStyle name="Comma 2 22" xfId="1871" xr:uid="{00000000-0005-0000-0000-0000F8050000}"/>
    <cellStyle name="Comma 2 23" xfId="1872" xr:uid="{00000000-0005-0000-0000-0000F9050000}"/>
    <cellStyle name="Comma 2 24" xfId="1873" xr:uid="{00000000-0005-0000-0000-0000FA050000}"/>
    <cellStyle name="Comma 2 25" xfId="1874" xr:uid="{00000000-0005-0000-0000-0000FB050000}"/>
    <cellStyle name="Comma 2 26" xfId="1875" xr:uid="{00000000-0005-0000-0000-0000FC050000}"/>
    <cellStyle name="Comma 2 27" xfId="1876" xr:uid="{00000000-0005-0000-0000-0000FD050000}"/>
    <cellStyle name="Comma 2 28" xfId="1877" xr:uid="{00000000-0005-0000-0000-0000FE050000}"/>
    <cellStyle name="Comma 2 29" xfId="1878" xr:uid="{00000000-0005-0000-0000-0000FF050000}"/>
    <cellStyle name="Comma 2 3" xfId="1879" xr:uid="{00000000-0005-0000-0000-000000060000}"/>
    <cellStyle name="Comma 2 3 10" xfId="1880" xr:uid="{00000000-0005-0000-0000-000001060000}"/>
    <cellStyle name="Comma 2 3 11" xfId="1881" xr:uid="{00000000-0005-0000-0000-000002060000}"/>
    <cellStyle name="Comma 2 3 12" xfId="1882" xr:uid="{00000000-0005-0000-0000-000003060000}"/>
    <cellStyle name="Comma 2 3 13" xfId="1883" xr:uid="{00000000-0005-0000-0000-000004060000}"/>
    <cellStyle name="Comma 2 3 14" xfId="1884" xr:uid="{00000000-0005-0000-0000-000005060000}"/>
    <cellStyle name="Comma 2 3 15" xfId="1885" xr:uid="{00000000-0005-0000-0000-000006060000}"/>
    <cellStyle name="Comma 2 3 16" xfId="1886" xr:uid="{00000000-0005-0000-0000-000007060000}"/>
    <cellStyle name="Comma 2 3 17" xfId="1887" xr:uid="{00000000-0005-0000-0000-000008060000}"/>
    <cellStyle name="Comma 2 3 18" xfId="1888" xr:uid="{00000000-0005-0000-0000-000009060000}"/>
    <cellStyle name="Comma 2 3 19" xfId="1889" xr:uid="{00000000-0005-0000-0000-00000A060000}"/>
    <cellStyle name="Comma 2 3 2" xfId="1890" xr:uid="{00000000-0005-0000-0000-00000B060000}"/>
    <cellStyle name="Comma 2 3 2 2" xfId="1891" xr:uid="{00000000-0005-0000-0000-00000C060000}"/>
    <cellStyle name="Comma 2 3 2 3" xfId="1892" xr:uid="{00000000-0005-0000-0000-00000D060000}"/>
    <cellStyle name="Comma 2 3 2 4" xfId="1893" xr:uid="{00000000-0005-0000-0000-00000E060000}"/>
    <cellStyle name="Comma 2 3 2 5" xfId="1894" xr:uid="{00000000-0005-0000-0000-00000F060000}"/>
    <cellStyle name="Comma 2 3 2 6" xfId="1895" xr:uid="{00000000-0005-0000-0000-000010060000}"/>
    <cellStyle name="Comma 2 3 20" xfId="1896" xr:uid="{00000000-0005-0000-0000-000011060000}"/>
    <cellStyle name="Comma 2 3 21" xfId="1897" xr:uid="{00000000-0005-0000-0000-000012060000}"/>
    <cellStyle name="Comma 2 3 22" xfId="1898" xr:uid="{00000000-0005-0000-0000-000013060000}"/>
    <cellStyle name="Comma 2 3 23" xfId="1899" xr:uid="{00000000-0005-0000-0000-000014060000}"/>
    <cellStyle name="Comma 2 3 24" xfId="1900" xr:uid="{00000000-0005-0000-0000-000015060000}"/>
    <cellStyle name="Comma 2 3 25" xfId="1901" xr:uid="{00000000-0005-0000-0000-000016060000}"/>
    <cellStyle name="Comma 2 3 26" xfId="1902" xr:uid="{00000000-0005-0000-0000-000017060000}"/>
    <cellStyle name="Comma 2 3 27" xfId="1903" xr:uid="{00000000-0005-0000-0000-000018060000}"/>
    <cellStyle name="Comma 2 3 28" xfId="1904" xr:uid="{00000000-0005-0000-0000-000019060000}"/>
    <cellStyle name="Comma 2 3 29" xfId="1905" xr:uid="{00000000-0005-0000-0000-00001A060000}"/>
    <cellStyle name="Comma 2 3 3" xfId="1906" xr:uid="{00000000-0005-0000-0000-00001B060000}"/>
    <cellStyle name="Comma 2 3 30" xfId="1907" xr:uid="{00000000-0005-0000-0000-00001C060000}"/>
    <cellStyle name="Comma 2 3 31" xfId="1908" xr:uid="{00000000-0005-0000-0000-00001D060000}"/>
    <cellStyle name="Comma 2 3 32" xfId="1909" xr:uid="{00000000-0005-0000-0000-00001E060000}"/>
    <cellStyle name="Comma 2 3 33" xfId="1910" xr:uid="{00000000-0005-0000-0000-00001F060000}"/>
    <cellStyle name="Comma 2 3 34" xfId="1911" xr:uid="{00000000-0005-0000-0000-000020060000}"/>
    <cellStyle name="Comma 2 3 35" xfId="1912" xr:uid="{00000000-0005-0000-0000-000021060000}"/>
    <cellStyle name="Comma 2 3 4" xfId="1913" xr:uid="{00000000-0005-0000-0000-000022060000}"/>
    <cellStyle name="Comma 2 3 5" xfId="1914" xr:uid="{00000000-0005-0000-0000-000023060000}"/>
    <cellStyle name="Comma 2 3 6" xfId="1915" xr:uid="{00000000-0005-0000-0000-000024060000}"/>
    <cellStyle name="Comma 2 3 7" xfId="1916" xr:uid="{00000000-0005-0000-0000-000025060000}"/>
    <cellStyle name="Comma 2 3 8" xfId="1917" xr:uid="{00000000-0005-0000-0000-000026060000}"/>
    <cellStyle name="Comma 2 3 9" xfId="1918" xr:uid="{00000000-0005-0000-0000-000027060000}"/>
    <cellStyle name="Comma 2 30" xfId="1919" xr:uid="{00000000-0005-0000-0000-000028060000}"/>
    <cellStyle name="Comma 2 31" xfId="1920" xr:uid="{00000000-0005-0000-0000-000029060000}"/>
    <cellStyle name="Comma 2 32" xfId="1921" xr:uid="{00000000-0005-0000-0000-00002A060000}"/>
    <cellStyle name="Comma 2 33" xfId="1922" xr:uid="{00000000-0005-0000-0000-00002B060000}"/>
    <cellStyle name="Comma 2 34" xfId="1923" xr:uid="{00000000-0005-0000-0000-00002C060000}"/>
    <cellStyle name="Comma 2 35" xfId="1924" xr:uid="{00000000-0005-0000-0000-00002D060000}"/>
    <cellStyle name="Comma 2 36" xfId="1925" xr:uid="{00000000-0005-0000-0000-00002E060000}"/>
    <cellStyle name="Comma 2 37" xfId="1926" xr:uid="{00000000-0005-0000-0000-00002F060000}"/>
    <cellStyle name="Comma 2 38" xfId="1927" xr:uid="{00000000-0005-0000-0000-000030060000}"/>
    <cellStyle name="Comma 2 39" xfId="1928" xr:uid="{00000000-0005-0000-0000-000031060000}"/>
    <cellStyle name="Comma 2 4" xfId="1929" xr:uid="{00000000-0005-0000-0000-000032060000}"/>
    <cellStyle name="Comma 2 4 10" xfId="1930" xr:uid="{00000000-0005-0000-0000-000033060000}"/>
    <cellStyle name="Comma 2 4 11" xfId="1931" xr:uid="{00000000-0005-0000-0000-000034060000}"/>
    <cellStyle name="Comma 2 4 12" xfId="1932" xr:uid="{00000000-0005-0000-0000-000035060000}"/>
    <cellStyle name="Comma 2 4 13" xfId="1933" xr:uid="{00000000-0005-0000-0000-000036060000}"/>
    <cellStyle name="Comma 2 4 14" xfId="1934" xr:uid="{00000000-0005-0000-0000-000037060000}"/>
    <cellStyle name="Comma 2 4 15" xfId="1935" xr:uid="{00000000-0005-0000-0000-000038060000}"/>
    <cellStyle name="Comma 2 4 16" xfId="1936" xr:uid="{00000000-0005-0000-0000-000039060000}"/>
    <cellStyle name="Comma 2 4 17" xfId="1937" xr:uid="{00000000-0005-0000-0000-00003A060000}"/>
    <cellStyle name="Comma 2 4 18" xfId="1938" xr:uid="{00000000-0005-0000-0000-00003B060000}"/>
    <cellStyle name="Comma 2 4 19" xfId="1939" xr:uid="{00000000-0005-0000-0000-00003C060000}"/>
    <cellStyle name="Comma 2 4 2" xfId="1940" xr:uid="{00000000-0005-0000-0000-00003D060000}"/>
    <cellStyle name="Comma 2 4 2 2" xfId="1941" xr:uid="{00000000-0005-0000-0000-00003E060000}"/>
    <cellStyle name="Comma 2 4 2 3" xfId="1942" xr:uid="{00000000-0005-0000-0000-00003F060000}"/>
    <cellStyle name="Comma 2 4 2 4" xfId="1943" xr:uid="{00000000-0005-0000-0000-000040060000}"/>
    <cellStyle name="Comma 2 4 2 5" xfId="1944" xr:uid="{00000000-0005-0000-0000-000041060000}"/>
    <cellStyle name="Comma 2 4 2 6" xfId="1945" xr:uid="{00000000-0005-0000-0000-000042060000}"/>
    <cellStyle name="Comma 2 4 20" xfId="1946" xr:uid="{00000000-0005-0000-0000-000043060000}"/>
    <cellStyle name="Comma 2 4 21" xfId="1947" xr:uid="{00000000-0005-0000-0000-000044060000}"/>
    <cellStyle name="Comma 2 4 22" xfId="1948" xr:uid="{00000000-0005-0000-0000-000045060000}"/>
    <cellStyle name="Comma 2 4 23" xfId="1949" xr:uid="{00000000-0005-0000-0000-000046060000}"/>
    <cellStyle name="Comma 2 4 24" xfId="1950" xr:uid="{00000000-0005-0000-0000-000047060000}"/>
    <cellStyle name="Comma 2 4 25" xfId="1951" xr:uid="{00000000-0005-0000-0000-000048060000}"/>
    <cellStyle name="Comma 2 4 26" xfId="1952" xr:uid="{00000000-0005-0000-0000-000049060000}"/>
    <cellStyle name="Comma 2 4 27" xfId="1953" xr:uid="{00000000-0005-0000-0000-00004A060000}"/>
    <cellStyle name="Comma 2 4 28" xfId="1954" xr:uid="{00000000-0005-0000-0000-00004B060000}"/>
    <cellStyle name="Comma 2 4 29" xfId="1955" xr:uid="{00000000-0005-0000-0000-00004C060000}"/>
    <cellStyle name="Comma 2 4 3" xfId="1956" xr:uid="{00000000-0005-0000-0000-00004D060000}"/>
    <cellStyle name="Comma 2 4 30" xfId="1957" xr:uid="{00000000-0005-0000-0000-00004E060000}"/>
    <cellStyle name="Comma 2 4 31" xfId="1958" xr:uid="{00000000-0005-0000-0000-00004F060000}"/>
    <cellStyle name="Comma 2 4 32" xfId="1959" xr:uid="{00000000-0005-0000-0000-000050060000}"/>
    <cellStyle name="Comma 2 4 33" xfId="1960" xr:uid="{00000000-0005-0000-0000-000051060000}"/>
    <cellStyle name="Comma 2 4 34" xfId="1961" xr:uid="{00000000-0005-0000-0000-000052060000}"/>
    <cellStyle name="Comma 2 4 35" xfId="1962" xr:uid="{00000000-0005-0000-0000-000053060000}"/>
    <cellStyle name="Comma 2 4 4" xfId="1963" xr:uid="{00000000-0005-0000-0000-000054060000}"/>
    <cellStyle name="Comma 2 4 5" xfId="1964" xr:uid="{00000000-0005-0000-0000-000055060000}"/>
    <cellStyle name="Comma 2 4 6" xfId="1965" xr:uid="{00000000-0005-0000-0000-000056060000}"/>
    <cellStyle name="Comma 2 4 7" xfId="1966" xr:uid="{00000000-0005-0000-0000-000057060000}"/>
    <cellStyle name="Comma 2 4 8" xfId="1967" xr:uid="{00000000-0005-0000-0000-000058060000}"/>
    <cellStyle name="Comma 2 4 9" xfId="1968" xr:uid="{00000000-0005-0000-0000-000059060000}"/>
    <cellStyle name="Comma 2 40" xfId="1969" xr:uid="{00000000-0005-0000-0000-00005A060000}"/>
    <cellStyle name="Comma 2 41" xfId="1970" xr:uid="{00000000-0005-0000-0000-00005B060000}"/>
    <cellStyle name="Comma 2 42" xfId="1971" xr:uid="{00000000-0005-0000-0000-00005C060000}"/>
    <cellStyle name="Comma 2 43" xfId="1972" xr:uid="{00000000-0005-0000-0000-00005D060000}"/>
    <cellStyle name="Comma 2 44" xfId="1973" xr:uid="{00000000-0005-0000-0000-00005E060000}"/>
    <cellStyle name="Comma 2 45" xfId="1974" xr:uid="{00000000-0005-0000-0000-00005F060000}"/>
    <cellStyle name="Comma 2 46" xfId="1975" xr:uid="{00000000-0005-0000-0000-000060060000}"/>
    <cellStyle name="Comma 2 47" xfId="1976" xr:uid="{00000000-0005-0000-0000-000061060000}"/>
    <cellStyle name="Comma 2 48" xfId="1977" xr:uid="{00000000-0005-0000-0000-000062060000}"/>
    <cellStyle name="Comma 2 49" xfId="1978" xr:uid="{00000000-0005-0000-0000-000063060000}"/>
    <cellStyle name="Comma 2 5" xfId="1979" xr:uid="{00000000-0005-0000-0000-000064060000}"/>
    <cellStyle name="Comma 2 5 2" xfId="1980" xr:uid="{00000000-0005-0000-0000-000065060000}"/>
    <cellStyle name="Comma 2 5 3" xfId="1981" xr:uid="{00000000-0005-0000-0000-000066060000}"/>
    <cellStyle name="Comma 2 5 4" xfId="1982" xr:uid="{00000000-0005-0000-0000-000067060000}"/>
    <cellStyle name="Comma 2 5 5" xfId="1983" xr:uid="{00000000-0005-0000-0000-000068060000}"/>
    <cellStyle name="Comma 2 5 6" xfId="1984" xr:uid="{00000000-0005-0000-0000-000069060000}"/>
    <cellStyle name="Comma 2 50" xfId="1985" xr:uid="{00000000-0005-0000-0000-00006A060000}"/>
    <cellStyle name="Comma 2 51" xfId="1986" xr:uid="{00000000-0005-0000-0000-00006B060000}"/>
    <cellStyle name="Comma 2 52" xfId="1987" xr:uid="{00000000-0005-0000-0000-00006C060000}"/>
    <cellStyle name="Comma 2 53" xfId="1988" xr:uid="{00000000-0005-0000-0000-00006D060000}"/>
    <cellStyle name="Comma 2 54" xfId="1989" xr:uid="{00000000-0005-0000-0000-00006E060000}"/>
    <cellStyle name="Comma 2 55" xfId="1990" xr:uid="{00000000-0005-0000-0000-00006F060000}"/>
    <cellStyle name="Comma 2 56" xfId="1991" xr:uid="{00000000-0005-0000-0000-000070060000}"/>
    <cellStyle name="Comma 2 57" xfId="1992" xr:uid="{00000000-0005-0000-0000-000071060000}"/>
    <cellStyle name="Comma 2 58" xfId="1993" xr:uid="{00000000-0005-0000-0000-000072060000}"/>
    <cellStyle name="Comma 2 59" xfId="1994" xr:uid="{00000000-0005-0000-0000-000073060000}"/>
    <cellStyle name="Comma 2 6" xfId="1995" xr:uid="{00000000-0005-0000-0000-000074060000}"/>
    <cellStyle name="Comma 2 6 2" xfId="1996" xr:uid="{00000000-0005-0000-0000-000075060000}"/>
    <cellStyle name="Comma 2 6 3" xfId="1997" xr:uid="{00000000-0005-0000-0000-000076060000}"/>
    <cellStyle name="Comma 2 6 4" xfId="1998" xr:uid="{00000000-0005-0000-0000-000077060000}"/>
    <cellStyle name="Comma 2 6 5" xfId="1999" xr:uid="{00000000-0005-0000-0000-000078060000}"/>
    <cellStyle name="Comma 2 6 6" xfId="2000" xr:uid="{00000000-0005-0000-0000-000079060000}"/>
    <cellStyle name="Comma 2 60" xfId="2001" xr:uid="{00000000-0005-0000-0000-00007A060000}"/>
    <cellStyle name="Comma 2 61" xfId="2002" xr:uid="{00000000-0005-0000-0000-00007B060000}"/>
    <cellStyle name="Comma 2 62" xfId="2003" xr:uid="{00000000-0005-0000-0000-00007C060000}"/>
    <cellStyle name="Comma 2 63" xfId="2004" xr:uid="{00000000-0005-0000-0000-00007D060000}"/>
    <cellStyle name="Comma 2 64" xfId="2005" xr:uid="{00000000-0005-0000-0000-00007E060000}"/>
    <cellStyle name="Comma 2 7" xfId="2006" xr:uid="{00000000-0005-0000-0000-00007F060000}"/>
    <cellStyle name="Comma 2 7 2" xfId="2007" xr:uid="{00000000-0005-0000-0000-000080060000}"/>
    <cellStyle name="Comma 2 7 3" xfId="2008" xr:uid="{00000000-0005-0000-0000-000081060000}"/>
    <cellStyle name="Comma 2 7 4" xfId="2009" xr:uid="{00000000-0005-0000-0000-000082060000}"/>
    <cellStyle name="Comma 2 7 5" xfId="2010" xr:uid="{00000000-0005-0000-0000-000083060000}"/>
    <cellStyle name="Comma 2 7 6" xfId="2011" xr:uid="{00000000-0005-0000-0000-000084060000}"/>
    <cellStyle name="Comma 2 8" xfId="2012" xr:uid="{00000000-0005-0000-0000-000085060000}"/>
    <cellStyle name="Comma 2 8 2" xfId="2013" xr:uid="{00000000-0005-0000-0000-000086060000}"/>
    <cellStyle name="Comma 2 8 3" xfId="2014" xr:uid="{00000000-0005-0000-0000-000087060000}"/>
    <cellStyle name="Comma 2 8 4" xfId="2015" xr:uid="{00000000-0005-0000-0000-000088060000}"/>
    <cellStyle name="Comma 2 8 5" xfId="2016" xr:uid="{00000000-0005-0000-0000-000089060000}"/>
    <cellStyle name="Comma 2 8 6" xfId="2017" xr:uid="{00000000-0005-0000-0000-00008A060000}"/>
    <cellStyle name="Comma 2 9" xfId="2018" xr:uid="{00000000-0005-0000-0000-00008B060000}"/>
    <cellStyle name="Comma 2 9 2" xfId="2019" xr:uid="{00000000-0005-0000-0000-00008C060000}"/>
    <cellStyle name="Comma 2 9 3" xfId="2020" xr:uid="{00000000-0005-0000-0000-00008D060000}"/>
    <cellStyle name="Comma 2 9 4" xfId="2021" xr:uid="{00000000-0005-0000-0000-00008E060000}"/>
    <cellStyle name="Comma 2 9 5" xfId="2022" xr:uid="{00000000-0005-0000-0000-00008F060000}"/>
    <cellStyle name="Comma 2 9 6" xfId="2023" xr:uid="{00000000-0005-0000-0000-000090060000}"/>
    <cellStyle name="Comma 20" xfId="2024" xr:uid="{00000000-0005-0000-0000-000091060000}"/>
    <cellStyle name="Comma 21" xfId="2025" xr:uid="{00000000-0005-0000-0000-000092060000}"/>
    <cellStyle name="Comma 22" xfId="2026" xr:uid="{00000000-0005-0000-0000-000093060000}"/>
    <cellStyle name="Comma 22 2" xfId="2027" xr:uid="{00000000-0005-0000-0000-000094060000}"/>
    <cellStyle name="Comma 22 3" xfId="2028" xr:uid="{00000000-0005-0000-0000-000095060000}"/>
    <cellStyle name="Comma 22 4" xfId="2029" xr:uid="{00000000-0005-0000-0000-000096060000}"/>
    <cellStyle name="Comma 23" xfId="2030" xr:uid="{00000000-0005-0000-0000-000097060000}"/>
    <cellStyle name="Comma 23 2" xfId="2031" xr:uid="{00000000-0005-0000-0000-000098060000}"/>
    <cellStyle name="Comma 23 3" xfId="2032" xr:uid="{00000000-0005-0000-0000-000099060000}"/>
    <cellStyle name="Comma 23 4" xfId="2033" xr:uid="{00000000-0005-0000-0000-00009A060000}"/>
    <cellStyle name="Comma 24" xfId="2034" xr:uid="{00000000-0005-0000-0000-00009B060000}"/>
    <cellStyle name="Comma 25" xfId="2035" xr:uid="{00000000-0005-0000-0000-00009C060000}"/>
    <cellStyle name="Comma 26" xfId="2036" xr:uid="{00000000-0005-0000-0000-00009D060000}"/>
    <cellStyle name="Comma 26 2" xfId="2037" xr:uid="{00000000-0005-0000-0000-00009E060000}"/>
    <cellStyle name="Comma 26 3" xfId="2038" xr:uid="{00000000-0005-0000-0000-00009F060000}"/>
    <cellStyle name="Comma 26 4" xfId="2039" xr:uid="{00000000-0005-0000-0000-0000A0060000}"/>
    <cellStyle name="Comma 27" xfId="2040" xr:uid="{00000000-0005-0000-0000-0000A1060000}"/>
    <cellStyle name="Comma 28" xfId="2041" xr:uid="{00000000-0005-0000-0000-0000A2060000}"/>
    <cellStyle name="Comma 29" xfId="2042" xr:uid="{00000000-0005-0000-0000-0000A3060000}"/>
    <cellStyle name="Comma 3" xfId="2043" xr:uid="{00000000-0005-0000-0000-0000A4060000}"/>
    <cellStyle name="Comma 3 10" xfId="2044" xr:uid="{00000000-0005-0000-0000-0000A5060000}"/>
    <cellStyle name="Comma 3 11" xfId="2045" xr:uid="{00000000-0005-0000-0000-0000A6060000}"/>
    <cellStyle name="Comma 3 12" xfId="2046" xr:uid="{00000000-0005-0000-0000-0000A7060000}"/>
    <cellStyle name="Comma 3 13" xfId="2047" xr:uid="{00000000-0005-0000-0000-0000A8060000}"/>
    <cellStyle name="Comma 3 14" xfId="2048" xr:uid="{00000000-0005-0000-0000-0000A9060000}"/>
    <cellStyle name="Comma 3 15" xfId="2049" xr:uid="{00000000-0005-0000-0000-0000AA060000}"/>
    <cellStyle name="Comma 3 16" xfId="2050" xr:uid="{00000000-0005-0000-0000-0000AB060000}"/>
    <cellStyle name="Comma 3 17" xfId="2051" xr:uid="{00000000-0005-0000-0000-0000AC060000}"/>
    <cellStyle name="Comma 3 17 2" xfId="2052" xr:uid="{00000000-0005-0000-0000-0000AD060000}"/>
    <cellStyle name="Comma 3 18" xfId="2053" xr:uid="{00000000-0005-0000-0000-0000AE060000}"/>
    <cellStyle name="Comma 3 19" xfId="2054" xr:uid="{00000000-0005-0000-0000-0000AF060000}"/>
    <cellStyle name="Comma 3 2" xfId="2055" xr:uid="{00000000-0005-0000-0000-0000B0060000}"/>
    <cellStyle name="Comma 3 2 10" xfId="2056" xr:uid="{00000000-0005-0000-0000-0000B1060000}"/>
    <cellStyle name="Comma 3 2 11" xfId="2057" xr:uid="{00000000-0005-0000-0000-0000B2060000}"/>
    <cellStyle name="Comma 3 2 12" xfId="2058" xr:uid="{00000000-0005-0000-0000-0000B3060000}"/>
    <cellStyle name="Comma 3 2 13" xfId="2059" xr:uid="{00000000-0005-0000-0000-0000B4060000}"/>
    <cellStyle name="Comma 3 2 14" xfId="2060" xr:uid="{00000000-0005-0000-0000-0000B5060000}"/>
    <cellStyle name="Comma 3 2 15" xfId="2061" xr:uid="{00000000-0005-0000-0000-0000B6060000}"/>
    <cellStyle name="Comma 3 2 16" xfId="2062" xr:uid="{00000000-0005-0000-0000-0000B7060000}"/>
    <cellStyle name="Comma 3 2 17" xfId="2063" xr:uid="{00000000-0005-0000-0000-0000B8060000}"/>
    <cellStyle name="Comma 3 2 18" xfId="2064" xr:uid="{00000000-0005-0000-0000-0000B9060000}"/>
    <cellStyle name="Comma 3 2 19" xfId="2065" xr:uid="{00000000-0005-0000-0000-0000BA060000}"/>
    <cellStyle name="Comma 3 2 2" xfId="2066" xr:uid="{00000000-0005-0000-0000-0000BB060000}"/>
    <cellStyle name="Comma 3 2 2 2" xfId="2067" xr:uid="{00000000-0005-0000-0000-0000BC060000}"/>
    <cellStyle name="Comma 3 2 2 2 2" xfId="2068" xr:uid="{00000000-0005-0000-0000-0000BD060000}"/>
    <cellStyle name="Comma 3 2 2 2 3" xfId="2069" xr:uid="{00000000-0005-0000-0000-0000BE060000}"/>
    <cellStyle name="Comma 3 2 2 3" xfId="2070" xr:uid="{00000000-0005-0000-0000-0000BF060000}"/>
    <cellStyle name="Comma 3 2 2 4" xfId="2071" xr:uid="{00000000-0005-0000-0000-0000C0060000}"/>
    <cellStyle name="Comma 3 2 2 5" xfId="2072" xr:uid="{00000000-0005-0000-0000-0000C1060000}"/>
    <cellStyle name="Comma 3 2 2 6" xfId="2073" xr:uid="{00000000-0005-0000-0000-0000C2060000}"/>
    <cellStyle name="Comma 3 2 2 7" xfId="2074" xr:uid="{00000000-0005-0000-0000-0000C3060000}"/>
    <cellStyle name="Comma 3 2 3" xfId="2075" xr:uid="{00000000-0005-0000-0000-0000C4060000}"/>
    <cellStyle name="Comma 3 2 3 2" xfId="2076" xr:uid="{00000000-0005-0000-0000-0000C5060000}"/>
    <cellStyle name="Comma 3 2 3 3" xfId="2077" xr:uid="{00000000-0005-0000-0000-0000C6060000}"/>
    <cellStyle name="Comma 3 2 3 4" xfId="2078" xr:uid="{00000000-0005-0000-0000-0000C7060000}"/>
    <cellStyle name="Comma 3 2 3 5" xfId="2079" xr:uid="{00000000-0005-0000-0000-0000C8060000}"/>
    <cellStyle name="Comma 3 2 3 6" xfId="2080" xr:uid="{00000000-0005-0000-0000-0000C9060000}"/>
    <cellStyle name="Comma 3 2 4" xfId="2081" xr:uid="{00000000-0005-0000-0000-0000CA060000}"/>
    <cellStyle name="Comma 3 2 4 2" xfId="2082" xr:uid="{00000000-0005-0000-0000-0000CB060000}"/>
    <cellStyle name="Comma 3 2 4 3" xfId="2083" xr:uid="{00000000-0005-0000-0000-0000CC060000}"/>
    <cellStyle name="Comma 3 2 4 4" xfId="2084" xr:uid="{00000000-0005-0000-0000-0000CD060000}"/>
    <cellStyle name="Comma 3 2 4 5" xfId="2085" xr:uid="{00000000-0005-0000-0000-0000CE060000}"/>
    <cellStyle name="Comma 3 2 4 6" xfId="2086" xr:uid="{00000000-0005-0000-0000-0000CF060000}"/>
    <cellStyle name="Comma 3 2 5" xfId="2087" xr:uid="{00000000-0005-0000-0000-0000D0060000}"/>
    <cellStyle name="Comma 3 2 6" xfId="2088" xr:uid="{00000000-0005-0000-0000-0000D1060000}"/>
    <cellStyle name="Comma 3 2 7" xfId="2089" xr:uid="{00000000-0005-0000-0000-0000D2060000}"/>
    <cellStyle name="Comma 3 2 8" xfId="2090" xr:uid="{00000000-0005-0000-0000-0000D3060000}"/>
    <cellStyle name="Comma 3 2 9" xfId="2091" xr:uid="{00000000-0005-0000-0000-0000D4060000}"/>
    <cellStyle name="Comma 3 20" xfId="2092" xr:uid="{00000000-0005-0000-0000-0000D5060000}"/>
    <cellStyle name="Comma 3 21" xfId="2093" xr:uid="{00000000-0005-0000-0000-0000D6060000}"/>
    <cellStyle name="Comma 3 22" xfId="2094" xr:uid="{00000000-0005-0000-0000-0000D7060000}"/>
    <cellStyle name="Comma 3 23" xfId="2095" xr:uid="{00000000-0005-0000-0000-0000D8060000}"/>
    <cellStyle name="Comma 3 24" xfId="2096" xr:uid="{00000000-0005-0000-0000-0000D9060000}"/>
    <cellStyle name="Comma 3 3" xfId="2097" xr:uid="{00000000-0005-0000-0000-0000DA060000}"/>
    <cellStyle name="Comma 3 3 10" xfId="2098" xr:uid="{00000000-0005-0000-0000-0000DB060000}"/>
    <cellStyle name="Comma 3 3 11" xfId="2099" xr:uid="{00000000-0005-0000-0000-0000DC060000}"/>
    <cellStyle name="Comma 3 3 11 2" xfId="2100" xr:uid="{00000000-0005-0000-0000-0000DD060000}"/>
    <cellStyle name="Comma 3 3 12" xfId="2101" xr:uid="{00000000-0005-0000-0000-0000DE060000}"/>
    <cellStyle name="Comma 3 3 13" xfId="2102" xr:uid="{00000000-0005-0000-0000-0000DF060000}"/>
    <cellStyle name="Comma 3 3 14" xfId="2103" xr:uid="{00000000-0005-0000-0000-0000E0060000}"/>
    <cellStyle name="Comma 3 3 15" xfId="2104" xr:uid="{00000000-0005-0000-0000-0000E1060000}"/>
    <cellStyle name="Comma 3 3 16" xfId="2105" xr:uid="{00000000-0005-0000-0000-0000E2060000}"/>
    <cellStyle name="Comma 3 3 16 2" xfId="2106" xr:uid="{00000000-0005-0000-0000-0000E3060000}"/>
    <cellStyle name="Comma 3 3 17" xfId="2107" xr:uid="{00000000-0005-0000-0000-0000E4060000}"/>
    <cellStyle name="Comma 3 3 18" xfId="2108" xr:uid="{00000000-0005-0000-0000-0000E5060000}"/>
    <cellStyle name="Comma 3 3 19" xfId="2109" xr:uid="{00000000-0005-0000-0000-0000E6060000}"/>
    <cellStyle name="Comma 3 3 2" xfId="2110" xr:uid="{00000000-0005-0000-0000-0000E7060000}"/>
    <cellStyle name="Comma 3 3 2 2" xfId="2111" xr:uid="{00000000-0005-0000-0000-0000E8060000}"/>
    <cellStyle name="Comma 3 3 2 2 2" xfId="2112" xr:uid="{00000000-0005-0000-0000-0000E9060000}"/>
    <cellStyle name="Comma 3 3 2 2 2 2" xfId="2113" xr:uid="{00000000-0005-0000-0000-0000EA060000}"/>
    <cellStyle name="Comma 3 3 2 2 3" xfId="2114" xr:uid="{00000000-0005-0000-0000-0000EB060000}"/>
    <cellStyle name="Comma 3 3 2 2 4" xfId="2115" xr:uid="{00000000-0005-0000-0000-0000EC060000}"/>
    <cellStyle name="Comma 3 3 2 3" xfId="2116" xr:uid="{00000000-0005-0000-0000-0000ED060000}"/>
    <cellStyle name="Comma 3 3 2 3 2" xfId="2117" xr:uid="{00000000-0005-0000-0000-0000EE060000}"/>
    <cellStyle name="Comma 3 3 2 4" xfId="2118" xr:uid="{00000000-0005-0000-0000-0000EF060000}"/>
    <cellStyle name="Comma 3 3 3" xfId="2119" xr:uid="{00000000-0005-0000-0000-0000F0060000}"/>
    <cellStyle name="Comma 3 3 4" xfId="2120" xr:uid="{00000000-0005-0000-0000-0000F1060000}"/>
    <cellStyle name="Comma 3 3 5" xfId="2121" xr:uid="{00000000-0005-0000-0000-0000F2060000}"/>
    <cellStyle name="Comma 3 3 6" xfId="2122" xr:uid="{00000000-0005-0000-0000-0000F3060000}"/>
    <cellStyle name="Comma 3 3 7" xfId="2123" xr:uid="{00000000-0005-0000-0000-0000F4060000}"/>
    <cellStyle name="Comma 3 3 8" xfId="2124" xr:uid="{00000000-0005-0000-0000-0000F5060000}"/>
    <cellStyle name="Comma 3 3 9" xfId="2125" xr:uid="{00000000-0005-0000-0000-0000F6060000}"/>
    <cellStyle name="Comma 3 4" xfId="2126" xr:uid="{00000000-0005-0000-0000-0000F7060000}"/>
    <cellStyle name="Comma 3 4 2" xfId="2127" xr:uid="{00000000-0005-0000-0000-0000F8060000}"/>
    <cellStyle name="Comma 3 4 2 2" xfId="2128" xr:uid="{00000000-0005-0000-0000-0000F9060000}"/>
    <cellStyle name="Comma 3 4 2 2 2" xfId="2129" xr:uid="{00000000-0005-0000-0000-0000FA060000}"/>
    <cellStyle name="Comma 3 4 2 2 2 2" xfId="2130" xr:uid="{00000000-0005-0000-0000-0000FB060000}"/>
    <cellStyle name="Comma 3 4 2 2 3" xfId="2131" xr:uid="{00000000-0005-0000-0000-0000FC060000}"/>
    <cellStyle name="Comma 3 4 2 2 4" xfId="2132" xr:uid="{00000000-0005-0000-0000-0000FD060000}"/>
    <cellStyle name="Comma 3 4 2 3" xfId="2133" xr:uid="{00000000-0005-0000-0000-0000FE060000}"/>
    <cellStyle name="Comma 3 4 2 3 2" xfId="2134" xr:uid="{00000000-0005-0000-0000-0000FF060000}"/>
    <cellStyle name="Comma 3 4 2 4" xfId="2135" xr:uid="{00000000-0005-0000-0000-000000070000}"/>
    <cellStyle name="Comma 3 4 3" xfId="2136" xr:uid="{00000000-0005-0000-0000-000001070000}"/>
    <cellStyle name="Comma 3 4 4" xfId="2137" xr:uid="{00000000-0005-0000-0000-000002070000}"/>
    <cellStyle name="Comma 3 4 5" xfId="2138" xr:uid="{00000000-0005-0000-0000-000003070000}"/>
    <cellStyle name="Comma 3 4 6" xfId="2139" xr:uid="{00000000-0005-0000-0000-000004070000}"/>
    <cellStyle name="Comma 3 4 7" xfId="2140" xr:uid="{00000000-0005-0000-0000-000005070000}"/>
    <cellStyle name="Comma 3 4 7 2" xfId="2141" xr:uid="{00000000-0005-0000-0000-000006070000}"/>
    <cellStyle name="Comma 3 4 8" xfId="2142" xr:uid="{00000000-0005-0000-0000-000007070000}"/>
    <cellStyle name="Comma 3 4 9" xfId="2143" xr:uid="{00000000-0005-0000-0000-000008070000}"/>
    <cellStyle name="Comma 3 5" xfId="2144" xr:uid="{00000000-0005-0000-0000-000009070000}"/>
    <cellStyle name="Comma 3 5 2" xfId="2145" xr:uid="{00000000-0005-0000-0000-00000A070000}"/>
    <cellStyle name="Comma 3 5 2 2" xfId="2146" xr:uid="{00000000-0005-0000-0000-00000B070000}"/>
    <cellStyle name="Comma 3 5 2 2 2" xfId="2147" xr:uid="{00000000-0005-0000-0000-00000C070000}"/>
    <cellStyle name="Comma 3 5 2 2 2 2" xfId="2148" xr:uid="{00000000-0005-0000-0000-00000D070000}"/>
    <cellStyle name="Comma 3 5 2 2 3" xfId="2149" xr:uid="{00000000-0005-0000-0000-00000E070000}"/>
    <cellStyle name="Comma 3 5 2 2 4" xfId="2150" xr:uid="{00000000-0005-0000-0000-00000F070000}"/>
    <cellStyle name="Comma 3 5 2 3" xfId="2151" xr:uid="{00000000-0005-0000-0000-000010070000}"/>
    <cellStyle name="Comma 3 5 2 3 2" xfId="2152" xr:uid="{00000000-0005-0000-0000-000011070000}"/>
    <cellStyle name="Comma 3 5 2 4" xfId="2153" xr:uid="{00000000-0005-0000-0000-000012070000}"/>
    <cellStyle name="Comma 3 5 3" xfId="2154" xr:uid="{00000000-0005-0000-0000-000013070000}"/>
    <cellStyle name="Comma 3 5 4" xfId="2155" xr:uid="{00000000-0005-0000-0000-000014070000}"/>
    <cellStyle name="Comma 3 5 5" xfId="2156" xr:uid="{00000000-0005-0000-0000-000015070000}"/>
    <cellStyle name="Comma 3 5 6" xfId="2157" xr:uid="{00000000-0005-0000-0000-000016070000}"/>
    <cellStyle name="Comma 3 5 7" xfId="2158" xr:uid="{00000000-0005-0000-0000-000017070000}"/>
    <cellStyle name="Comma 3 5 7 2" xfId="2159" xr:uid="{00000000-0005-0000-0000-000018070000}"/>
    <cellStyle name="Comma 3 5 8" xfId="2160" xr:uid="{00000000-0005-0000-0000-000019070000}"/>
    <cellStyle name="Comma 3 5 9" xfId="2161" xr:uid="{00000000-0005-0000-0000-00001A070000}"/>
    <cellStyle name="Comma 3 6" xfId="2162" xr:uid="{00000000-0005-0000-0000-00001B070000}"/>
    <cellStyle name="Comma 3 6 2" xfId="2163" xr:uid="{00000000-0005-0000-0000-00001C070000}"/>
    <cellStyle name="Comma 3 6 2 2" xfId="2164" xr:uid="{00000000-0005-0000-0000-00001D070000}"/>
    <cellStyle name="Comma 3 6 2 2 2" xfId="2165" xr:uid="{00000000-0005-0000-0000-00001E070000}"/>
    <cellStyle name="Comma 3 6 2 2 2 2" xfId="2166" xr:uid="{00000000-0005-0000-0000-00001F070000}"/>
    <cellStyle name="Comma 3 6 2 2 3" xfId="2167" xr:uid="{00000000-0005-0000-0000-000020070000}"/>
    <cellStyle name="Comma 3 6 2 2 4" xfId="2168" xr:uid="{00000000-0005-0000-0000-000021070000}"/>
    <cellStyle name="Comma 3 6 2 3" xfId="2169" xr:uid="{00000000-0005-0000-0000-000022070000}"/>
    <cellStyle name="Comma 3 6 2 3 2" xfId="2170" xr:uid="{00000000-0005-0000-0000-000023070000}"/>
    <cellStyle name="Comma 3 6 2 4" xfId="2171" xr:uid="{00000000-0005-0000-0000-000024070000}"/>
    <cellStyle name="Comma 3 6 3" xfId="2172" xr:uid="{00000000-0005-0000-0000-000025070000}"/>
    <cellStyle name="Comma 3 6 4" xfId="2173" xr:uid="{00000000-0005-0000-0000-000026070000}"/>
    <cellStyle name="Comma 3 6 5" xfId="2174" xr:uid="{00000000-0005-0000-0000-000027070000}"/>
    <cellStyle name="Comma 3 6 6" xfId="2175" xr:uid="{00000000-0005-0000-0000-000028070000}"/>
    <cellStyle name="Comma 3 6 7" xfId="2176" xr:uid="{00000000-0005-0000-0000-000029070000}"/>
    <cellStyle name="Comma 3 6 7 2" xfId="2177" xr:uid="{00000000-0005-0000-0000-00002A070000}"/>
    <cellStyle name="Comma 3 6 8" xfId="2178" xr:uid="{00000000-0005-0000-0000-00002B070000}"/>
    <cellStyle name="Comma 3 6 9" xfId="2179" xr:uid="{00000000-0005-0000-0000-00002C070000}"/>
    <cellStyle name="Comma 3 7" xfId="2180" xr:uid="{00000000-0005-0000-0000-00002D070000}"/>
    <cellStyle name="Comma 3 7 2" xfId="2181" xr:uid="{00000000-0005-0000-0000-00002E070000}"/>
    <cellStyle name="Comma 3 7 2 2" xfId="2182" xr:uid="{00000000-0005-0000-0000-00002F070000}"/>
    <cellStyle name="Comma 3 7 2 2 2" xfId="2183" xr:uid="{00000000-0005-0000-0000-000030070000}"/>
    <cellStyle name="Comma 3 7 2 3" xfId="2184" xr:uid="{00000000-0005-0000-0000-000031070000}"/>
    <cellStyle name="Comma 3 7 2 4" xfId="2185" xr:uid="{00000000-0005-0000-0000-000032070000}"/>
    <cellStyle name="Comma 3 7 3" xfId="2186" xr:uid="{00000000-0005-0000-0000-000033070000}"/>
    <cellStyle name="Comma 3 7 3 2" xfId="2187" xr:uid="{00000000-0005-0000-0000-000034070000}"/>
    <cellStyle name="Comma 3 7 4" xfId="2188" xr:uid="{00000000-0005-0000-0000-000035070000}"/>
    <cellStyle name="Comma 3 8" xfId="2189" xr:uid="{00000000-0005-0000-0000-000036070000}"/>
    <cellStyle name="Comma 3 9" xfId="2190" xr:uid="{00000000-0005-0000-0000-000037070000}"/>
    <cellStyle name="Comma 30" xfId="2191" xr:uid="{00000000-0005-0000-0000-000038070000}"/>
    <cellStyle name="Comma 31" xfId="2192" xr:uid="{00000000-0005-0000-0000-000039070000}"/>
    <cellStyle name="Comma 32" xfId="2193" xr:uid="{00000000-0005-0000-0000-00003A070000}"/>
    <cellStyle name="Comma 33" xfId="2194" xr:uid="{00000000-0005-0000-0000-00003B070000}"/>
    <cellStyle name="Comma 34" xfId="2195" xr:uid="{00000000-0005-0000-0000-00003C070000}"/>
    <cellStyle name="Comma 35" xfId="2196" xr:uid="{00000000-0005-0000-0000-00003D070000}"/>
    <cellStyle name="Comma 36" xfId="2197" xr:uid="{00000000-0005-0000-0000-00003E070000}"/>
    <cellStyle name="Comma 37" xfId="2198" xr:uid="{00000000-0005-0000-0000-00003F070000}"/>
    <cellStyle name="Comma 38" xfId="2199" xr:uid="{00000000-0005-0000-0000-000040070000}"/>
    <cellStyle name="Comma 39" xfId="2200" xr:uid="{00000000-0005-0000-0000-000041070000}"/>
    <cellStyle name="Comma 4" xfId="343" xr:uid="{00000000-0005-0000-0000-000042070000}"/>
    <cellStyle name="Comma 4 10" xfId="2201" xr:uid="{00000000-0005-0000-0000-000043070000}"/>
    <cellStyle name="Comma 4 11" xfId="2202" xr:uid="{00000000-0005-0000-0000-000044070000}"/>
    <cellStyle name="Comma 4 12" xfId="2203" xr:uid="{00000000-0005-0000-0000-000045070000}"/>
    <cellStyle name="Comma 4 13" xfId="2204" xr:uid="{00000000-0005-0000-0000-000046070000}"/>
    <cellStyle name="Comma 4 14" xfId="2205" xr:uid="{00000000-0005-0000-0000-000047070000}"/>
    <cellStyle name="Comma 4 15" xfId="2206" xr:uid="{00000000-0005-0000-0000-000048070000}"/>
    <cellStyle name="Comma 4 16" xfId="2207" xr:uid="{00000000-0005-0000-0000-000049070000}"/>
    <cellStyle name="Comma 4 16 2" xfId="2208" xr:uid="{00000000-0005-0000-0000-00004A070000}"/>
    <cellStyle name="Comma 4 17" xfId="2209" xr:uid="{00000000-0005-0000-0000-00004B070000}"/>
    <cellStyle name="Comma 4 18" xfId="2210" xr:uid="{00000000-0005-0000-0000-00004C070000}"/>
    <cellStyle name="Comma 4 19" xfId="2211" xr:uid="{00000000-0005-0000-0000-00004D070000}"/>
    <cellStyle name="Comma 4 2" xfId="2212" xr:uid="{00000000-0005-0000-0000-00004E070000}"/>
    <cellStyle name="Comma 4 2 2" xfId="2213" xr:uid="{00000000-0005-0000-0000-00004F070000}"/>
    <cellStyle name="Comma 4 2 2 2" xfId="2214" xr:uid="{00000000-0005-0000-0000-000050070000}"/>
    <cellStyle name="Comma 4 2 2 2 2" xfId="2215" xr:uid="{00000000-0005-0000-0000-000051070000}"/>
    <cellStyle name="Comma 4 2 2 2 2 2" xfId="2216" xr:uid="{00000000-0005-0000-0000-000052070000}"/>
    <cellStyle name="Comma 4 2 2 2 3" xfId="2217" xr:uid="{00000000-0005-0000-0000-000053070000}"/>
    <cellStyle name="Comma 4 2 2 2 4" xfId="2218" xr:uid="{00000000-0005-0000-0000-000054070000}"/>
    <cellStyle name="Comma 4 2 2 3" xfId="2219" xr:uid="{00000000-0005-0000-0000-000055070000}"/>
    <cellStyle name="Comma 4 2 2 3 2" xfId="2220" xr:uid="{00000000-0005-0000-0000-000056070000}"/>
    <cellStyle name="Comma 4 2 2 4" xfId="2221" xr:uid="{00000000-0005-0000-0000-000057070000}"/>
    <cellStyle name="Comma 4 2 3" xfId="2222" xr:uid="{00000000-0005-0000-0000-000058070000}"/>
    <cellStyle name="Comma 4 2 4" xfId="2223" xr:uid="{00000000-0005-0000-0000-000059070000}"/>
    <cellStyle name="Comma 4 2 5" xfId="2224" xr:uid="{00000000-0005-0000-0000-00005A070000}"/>
    <cellStyle name="Comma 4 2 6" xfId="2225" xr:uid="{00000000-0005-0000-0000-00005B070000}"/>
    <cellStyle name="Comma 4 2 7" xfId="2226" xr:uid="{00000000-0005-0000-0000-00005C070000}"/>
    <cellStyle name="Comma 4 2 7 2" xfId="2227" xr:uid="{00000000-0005-0000-0000-00005D070000}"/>
    <cellStyle name="Comma 4 2 8" xfId="2228" xr:uid="{00000000-0005-0000-0000-00005E070000}"/>
    <cellStyle name="Comma 4 2 9" xfId="2229" xr:uid="{00000000-0005-0000-0000-00005F070000}"/>
    <cellStyle name="Comma 4 20" xfId="2230" xr:uid="{00000000-0005-0000-0000-000060070000}"/>
    <cellStyle name="Comma 4 21" xfId="2231" xr:uid="{00000000-0005-0000-0000-000061070000}"/>
    <cellStyle name="Comma 4 22" xfId="2232" xr:uid="{00000000-0005-0000-0000-000062070000}"/>
    <cellStyle name="Comma 4 23" xfId="2233" xr:uid="{00000000-0005-0000-0000-000063070000}"/>
    <cellStyle name="Comma 4 24" xfId="2234" xr:uid="{00000000-0005-0000-0000-000064070000}"/>
    <cellStyle name="Comma 4 25" xfId="2235" xr:uid="{00000000-0005-0000-0000-000065070000}"/>
    <cellStyle name="Comma 4 26" xfId="2236" xr:uid="{00000000-0005-0000-0000-000066070000}"/>
    <cellStyle name="Comma 4 27" xfId="2237" xr:uid="{00000000-0005-0000-0000-000067070000}"/>
    <cellStyle name="Comma 4 28" xfId="2238" xr:uid="{00000000-0005-0000-0000-000068070000}"/>
    <cellStyle name="Comma 4 29" xfId="2239" xr:uid="{00000000-0005-0000-0000-000069070000}"/>
    <cellStyle name="Comma 4 3" xfId="2240" xr:uid="{00000000-0005-0000-0000-00006A070000}"/>
    <cellStyle name="Comma 4 30" xfId="2241" xr:uid="{00000000-0005-0000-0000-00006B070000}"/>
    <cellStyle name="Comma 4 31" xfId="2242" xr:uid="{00000000-0005-0000-0000-00006C070000}"/>
    <cellStyle name="Comma 4 32" xfId="2243" xr:uid="{00000000-0005-0000-0000-00006D070000}"/>
    <cellStyle name="Comma 4 33" xfId="2244" xr:uid="{00000000-0005-0000-0000-00006E070000}"/>
    <cellStyle name="Comma 4 34" xfId="2245" xr:uid="{00000000-0005-0000-0000-00006F070000}"/>
    <cellStyle name="Comma 4 35" xfId="2246" xr:uid="{00000000-0005-0000-0000-000070070000}"/>
    <cellStyle name="Comma 4 36" xfId="2247" xr:uid="{00000000-0005-0000-0000-000071070000}"/>
    <cellStyle name="Comma 4 37" xfId="2248" xr:uid="{00000000-0005-0000-0000-000072070000}"/>
    <cellStyle name="Comma 4 38" xfId="2249" xr:uid="{00000000-0005-0000-0000-000073070000}"/>
    <cellStyle name="Comma 4 39" xfId="2250" xr:uid="{00000000-0005-0000-0000-000074070000}"/>
    <cellStyle name="Comma 4 4" xfId="2251" xr:uid="{00000000-0005-0000-0000-000075070000}"/>
    <cellStyle name="Comma 4 40" xfId="2252" xr:uid="{00000000-0005-0000-0000-000076070000}"/>
    <cellStyle name="Comma 4 5" xfId="2253" xr:uid="{00000000-0005-0000-0000-000077070000}"/>
    <cellStyle name="Comma 4 6" xfId="2254" xr:uid="{00000000-0005-0000-0000-000078070000}"/>
    <cellStyle name="Comma 4 7" xfId="2255" xr:uid="{00000000-0005-0000-0000-000079070000}"/>
    <cellStyle name="Comma 4 8" xfId="2256" xr:uid="{00000000-0005-0000-0000-00007A070000}"/>
    <cellStyle name="Comma 4 8 2" xfId="2257" xr:uid="{00000000-0005-0000-0000-00007B070000}"/>
    <cellStyle name="Comma 4 8 2 2" xfId="2258" xr:uid="{00000000-0005-0000-0000-00007C070000}"/>
    <cellStyle name="Comma 4 8 2 2 2" xfId="2259" xr:uid="{00000000-0005-0000-0000-00007D070000}"/>
    <cellStyle name="Comma 4 8 2 3" xfId="2260" xr:uid="{00000000-0005-0000-0000-00007E070000}"/>
    <cellStyle name="Comma 4 8 2 4" xfId="2261" xr:uid="{00000000-0005-0000-0000-00007F070000}"/>
    <cellStyle name="Comma 4 8 3" xfId="2262" xr:uid="{00000000-0005-0000-0000-000080070000}"/>
    <cellStyle name="Comma 4 8 3 2" xfId="2263" xr:uid="{00000000-0005-0000-0000-000081070000}"/>
    <cellStyle name="Comma 4 8 4" xfId="2264" xr:uid="{00000000-0005-0000-0000-000082070000}"/>
    <cellStyle name="Comma 4 9" xfId="2265" xr:uid="{00000000-0005-0000-0000-000083070000}"/>
    <cellStyle name="Comma 5" xfId="2266" xr:uid="{00000000-0005-0000-0000-000084070000}"/>
    <cellStyle name="Comma 5 10" xfId="2267" xr:uid="{00000000-0005-0000-0000-000085070000}"/>
    <cellStyle name="Comma 5 11" xfId="2268" xr:uid="{00000000-0005-0000-0000-000086070000}"/>
    <cellStyle name="Comma 5 12" xfId="2269" xr:uid="{00000000-0005-0000-0000-000087070000}"/>
    <cellStyle name="Comma 5 13" xfId="2270" xr:uid="{00000000-0005-0000-0000-000088070000}"/>
    <cellStyle name="Comma 5 14" xfId="2271" xr:uid="{00000000-0005-0000-0000-000089070000}"/>
    <cellStyle name="Comma 5 15" xfId="2272" xr:uid="{00000000-0005-0000-0000-00008A070000}"/>
    <cellStyle name="Comma 5 16" xfId="2273" xr:uid="{00000000-0005-0000-0000-00008B070000}"/>
    <cellStyle name="Comma 5 16 2" xfId="2274" xr:uid="{00000000-0005-0000-0000-00008C070000}"/>
    <cellStyle name="Comma 5 17" xfId="2275" xr:uid="{00000000-0005-0000-0000-00008D070000}"/>
    <cellStyle name="Comma 5 18" xfId="2276" xr:uid="{00000000-0005-0000-0000-00008E070000}"/>
    <cellStyle name="Comma 5 2" xfId="2277" xr:uid="{00000000-0005-0000-0000-00008F070000}"/>
    <cellStyle name="Comma 5 2 2" xfId="2278" xr:uid="{00000000-0005-0000-0000-000090070000}"/>
    <cellStyle name="Comma 5 3" xfId="2279" xr:uid="{00000000-0005-0000-0000-000091070000}"/>
    <cellStyle name="Comma 5 3 2" xfId="2280" xr:uid="{00000000-0005-0000-0000-000092070000}"/>
    <cellStyle name="Comma 5 3 2 2" xfId="2281" xr:uid="{00000000-0005-0000-0000-000093070000}"/>
    <cellStyle name="Comma 5 3 2 2 2" xfId="2282" xr:uid="{00000000-0005-0000-0000-000094070000}"/>
    <cellStyle name="Comma 5 3 2 3" xfId="2283" xr:uid="{00000000-0005-0000-0000-000095070000}"/>
    <cellStyle name="Comma 5 3 2 4" xfId="2284" xr:uid="{00000000-0005-0000-0000-000096070000}"/>
    <cellStyle name="Comma 5 3 3" xfId="2285" xr:uid="{00000000-0005-0000-0000-000097070000}"/>
    <cellStyle name="Comma 5 3 3 2" xfId="2286" xr:uid="{00000000-0005-0000-0000-000098070000}"/>
    <cellStyle name="Comma 5 3 4" xfId="2287" xr:uid="{00000000-0005-0000-0000-000099070000}"/>
    <cellStyle name="Comma 5 4" xfId="2288" xr:uid="{00000000-0005-0000-0000-00009A070000}"/>
    <cellStyle name="Comma 5 5" xfId="2289" xr:uid="{00000000-0005-0000-0000-00009B070000}"/>
    <cellStyle name="Comma 5 6" xfId="2290" xr:uid="{00000000-0005-0000-0000-00009C070000}"/>
    <cellStyle name="Comma 5 7" xfId="2291" xr:uid="{00000000-0005-0000-0000-00009D070000}"/>
    <cellStyle name="Comma 5 8" xfId="2292" xr:uid="{00000000-0005-0000-0000-00009E070000}"/>
    <cellStyle name="Comma 5 9" xfId="2293" xr:uid="{00000000-0005-0000-0000-00009F070000}"/>
    <cellStyle name="Comma 6" xfId="2294" xr:uid="{00000000-0005-0000-0000-0000A0070000}"/>
    <cellStyle name="Comma 6 10" xfId="2295" xr:uid="{00000000-0005-0000-0000-0000A1070000}"/>
    <cellStyle name="Comma 6 11" xfId="2296" xr:uid="{00000000-0005-0000-0000-0000A2070000}"/>
    <cellStyle name="Comma 6 12" xfId="2297" xr:uid="{00000000-0005-0000-0000-0000A3070000}"/>
    <cellStyle name="Comma 6 13" xfId="2298" xr:uid="{00000000-0005-0000-0000-0000A4070000}"/>
    <cellStyle name="Comma 6 14" xfId="2299" xr:uid="{00000000-0005-0000-0000-0000A5070000}"/>
    <cellStyle name="Comma 6 15" xfId="2300" xr:uid="{00000000-0005-0000-0000-0000A6070000}"/>
    <cellStyle name="Comma 6 16" xfId="2301" xr:uid="{00000000-0005-0000-0000-0000A7070000}"/>
    <cellStyle name="Comma 6 16 2" xfId="2302" xr:uid="{00000000-0005-0000-0000-0000A8070000}"/>
    <cellStyle name="Comma 6 17" xfId="2303" xr:uid="{00000000-0005-0000-0000-0000A9070000}"/>
    <cellStyle name="Comma 6 18" xfId="2304" xr:uid="{00000000-0005-0000-0000-0000AA070000}"/>
    <cellStyle name="Comma 6 2" xfId="2305" xr:uid="{00000000-0005-0000-0000-0000AB070000}"/>
    <cellStyle name="Comma 6 2 2" xfId="2306" xr:uid="{00000000-0005-0000-0000-0000AC070000}"/>
    <cellStyle name="Comma 6 2 2 2" xfId="2307" xr:uid="{00000000-0005-0000-0000-0000AD070000}"/>
    <cellStyle name="Comma 6 2 2 2 2" xfId="2308" xr:uid="{00000000-0005-0000-0000-0000AE070000}"/>
    <cellStyle name="Comma 6 2 2 2 2 2" xfId="2309" xr:uid="{00000000-0005-0000-0000-0000AF070000}"/>
    <cellStyle name="Comma 6 2 2 2 3" xfId="2310" xr:uid="{00000000-0005-0000-0000-0000B0070000}"/>
    <cellStyle name="Comma 6 2 2 2 4" xfId="2311" xr:uid="{00000000-0005-0000-0000-0000B1070000}"/>
    <cellStyle name="Comma 6 2 2 3" xfId="2312" xr:uid="{00000000-0005-0000-0000-0000B2070000}"/>
    <cellStyle name="Comma 6 2 2 3 2" xfId="2313" xr:uid="{00000000-0005-0000-0000-0000B3070000}"/>
    <cellStyle name="Comma 6 2 2 4" xfId="2314" xr:uid="{00000000-0005-0000-0000-0000B4070000}"/>
    <cellStyle name="Comma 6 2 3" xfId="2315" xr:uid="{00000000-0005-0000-0000-0000B5070000}"/>
    <cellStyle name="Comma 6 2 4" xfId="2316" xr:uid="{00000000-0005-0000-0000-0000B6070000}"/>
    <cellStyle name="Comma 6 2 5" xfId="2317" xr:uid="{00000000-0005-0000-0000-0000B7070000}"/>
    <cellStyle name="Comma 6 2 6" xfId="2318" xr:uid="{00000000-0005-0000-0000-0000B8070000}"/>
    <cellStyle name="Comma 6 2 7" xfId="2319" xr:uid="{00000000-0005-0000-0000-0000B9070000}"/>
    <cellStyle name="Comma 6 2 7 2" xfId="2320" xr:uid="{00000000-0005-0000-0000-0000BA070000}"/>
    <cellStyle name="Comma 6 2 8" xfId="2321" xr:uid="{00000000-0005-0000-0000-0000BB070000}"/>
    <cellStyle name="Comma 6 2 9" xfId="2322" xr:uid="{00000000-0005-0000-0000-0000BC070000}"/>
    <cellStyle name="Comma 6 3" xfId="2323" xr:uid="{00000000-0005-0000-0000-0000BD070000}"/>
    <cellStyle name="Comma 6 3 2" xfId="2324" xr:uid="{00000000-0005-0000-0000-0000BE070000}"/>
    <cellStyle name="Comma 6 3 2 2" xfId="2325" xr:uid="{00000000-0005-0000-0000-0000BF070000}"/>
    <cellStyle name="Comma 6 3 2 2 2" xfId="2326" xr:uid="{00000000-0005-0000-0000-0000C0070000}"/>
    <cellStyle name="Comma 6 3 2 2 2 2" xfId="2327" xr:uid="{00000000-0005-0000-0000-0000C1070000}"/>
    <cellStyle name="Comma 6 3 2 2 3" xfId="2328" xr:uid="{00000000-0005-0000-0000-0000C2070000}"/>
    <cellStyle name="Comma 6 3 2 2 4" xfId="2329" xr:uid="{00000000-0005-0000-0000-0000C3070000}"/>
    <cellStyle name="Comma 6 3 2 3" xfId="2330" xr:uid="{00000000-0005-0000-0000-0000C4070000}"/>
    <cellStyle name="Comma 6 3 2 3 2" xfId="2331" xr:uid="{00000000-0005-0000-0000-0000C5070000}"/>
    <cellStyle name="Comma 6 3 2 4" xfId="2332" xr:uid="{00000000-0005-0000-0000-0000C6070000}"/>
    <cellStyle name="Comma 6 3 3" xfId="2333" xr:uid="{00000000-0005-0000-0000-0000C7070000}"/>
    <cellStyle name="Comma 6 3 4" xfId="2334" xr:uid="{00000000-0005-0000-0000-0000C8070000}"/>
    <cellStyle name="Comma 6 3 5" xfId="2335" xr:uid="{00000000-0005-0000-0000-0000C9070000}"/>
    <cellStyle name="Comma 6 3 6" xfId="2336" xr:uid="{00000000-0005-0000-0000-0000CA070000}"/>
    <cellStyle name="Comma 6 3 7" xfId="2337" xr:uid="{00000000-0005-0000-0000-0000CB070000}"/>
    <cellStyle name="Comma 6 3 7 2" xfId="2338" xr:uid="{00000000-0005-0000-0000-0000CC070000}"/>
    <cellStyle name="Comma 6 3 8" xfId="2339" xr:uid="{00000000-0005-0000-0000-0000CD070000}"/>
    <cellStyle name="Comma 6 3 9" xfId="2340" xr:uid="{00000000-0005-0000-0000-0000CE070000}"/>
    <cellStyle name="Comma 6 4" xfId="2341" xr:uid="{00000000-0005-0000-0000-0000CF070000}"/>
    <cellStyle name="Comma 6 4 2" xfId="2342" xr:uid="{00000000-0005-0000-0000-0000D0070000}"/>
    <cellStyle name="Comma 6 4 2 2" xfId="2343" xr:uid="{00000000-0005-0000-0000-0000D1070000}"/>
    <cellStyle name="Comma 6 4 2 2 2" xfId="2344" xr:uid="{00000000-0005-0000-0000-0000D2070000}"/>
    <cellStyle name="Comma 6 4 2 2 2 2" xfId="2345" xr:uid="{00000000-0005-0000-0000-0000D3070000}"/>
    <cellStyle name="Comma 6 4 2 2 3" xfId="2346" xr:uid="{00000000-0005-0000-0000-0000D4070000}"/>
    <cellStyle name="Comma 6 4 2 2 4" xfId="2347" xr:uid="{00000000-0005-0000-0000-0000D5070000}"/>
    <cellStyle name="Comma 6 4 2 3" xfId="2348" xr:uid="{00000000-0005-0000-0000-0000D6070000}"/>
    <cellStyle name="Comma 6 4 2 3 2" xfId="2349" xr:uid="{00000000-0005-0000-0000-0000D7070000}"/>
    <cellStyle name="Comma 6 4 2 4" xfId="2350" xr:uid="{00000000-0005-0000-0000-0000D8070000}"/>
    <cellStyle name="Comma 6 4 3" xfId="2351" xr:uid="{00000000-0005-0000-0000-0000D9070000}"/>
    <cellStyle name="Comma 6 4 4" xfId="2352" xr:uid="{00000000-0005-0000-0000-0000DA070000}"/>
    <cellStyle name="Comma 6 4 5" xfId="2353" xr:uid="{00000000-0005-0000-0000-0000DB070000}"/>
    <cellStyle name="Comma 6 4 6" xfId="2354" xr:uid="{00000000-0005-0000-0000-0000DC070000}"/>
    <cellStyle name="Comma 6 4 7" xfId="2355" xr:uid="{00000000-0005-0000-0000-0000DD070000}"/>
    <cellStyle name="Comma 6 4 7 2" xfId="2356" xr:uid="{00000000-0005-0000-0000-0000DE070000}"/>
    <cellStyle name="Comma 6 4 8" xfId="2357" xr:uid="{00000000-0005-0000-0000-0000DF070000}"/>
    <cellStyle name="Comma 6 4 9" xfId="2358" xr:uid="{00000000-0005-0000-0000-0000E0070000}"/>
    <cellStyle name="Comma 6 5" xfId="2359" xr:uid="{00000000-0005-0000-0000-0000E1070000}"/>
    <cellStyle name="Comma 6 5 2" xfId="2360" xr:uid="{00000000-0005-0000-0000-0000E2070000}"/>
    <cellStyle name="Comma 6 5 2 2" xfId="2361" xr:uid="{00000000-0005-0000-0000-0000E3070000}"/>
    <cellStyle name="Comma 6 5 2 2 2" xfId="2362" xr:uid="{00000000-0005-0000-0000-0000E4070000}"/>
    <cellStyle name="Comma 6 5 2 2 2 2" xfId="2363" xr:uid="{00000000-0005-0000-0000-0000E5070000}"/>
    <cellStyle name="Comma 6 5 2 2 3" xfId="2364" xr:uid="{00000000-0005-0000-0000-0000E6070000}"/>
    <cellStyle name="Comma 6 5 2 2 4" xfId="2365" xr:uid="{00000000-0005-0000-0000-0000E7070000}"/>
    <cellStyle name="Comma 6 5 2 3" xfId="2366" xr:uid="{00000000-0005-0000-0000-0000E8070000}"/>
    <cellStyle name="Comma 6 5 2 3 2" xfId="2367" xr:uid="{00000000-0005-0000-0000-0000E9070000}"/>
    <cellStyle name="Comma 6 5 2 4" xfId="2368" xr:uid="{00000000-0005-0000-0000-0000EA070000}"/>
    <cellStyle name="Comma 6 5 3" xfId="2369" xr:uid="{00000000-0005-0000-0000-0000EB070000}"/>
    <cellStyle name="Comma 6 5 4" xfId="2370" xr:uid="{00000000-0005-0000-0000-0000EC070000}"/>
    <cellStyle name="Comma 6 5 5" xfId="2371" xr:uid="{00000000-0005-0000-0000-0000ED070000}"/>
    <cellStyle name="Comma 6 5 6" xfId="2372" xr:uid="{00000000-0005-0000-0000-0000EE070000}"/>
    <cellStyle name="Comma 6 5 7" xfId="2373" xr:uid="{00000000-0005-0000-0000-0000EF070000}"/>
    <cellStyle name="Comma 6 5 7 2" xfId="2374" xr:uid="{00000000-0005-0000-0000-0000F0070000}"/>
    <cellStyle name="Comma 6 5 8" xfId="2375" xr:uid="{00000000-0005-0000-0000-0000F1070000}"/>
    <cellStyle name="Comma 6 5 9" xfId="2376" xr:uid="{00000000-0005-0000-0000-0000F2070000}"/>
    <cellStyle name="Comma 6 6" xfId="2377" xr:uid="{00000000-0005-0000-0000-0000F3070000}"/>
    <cellStyle name="Comma 6 6 2" xfId="2378" xr:uid="{00000000-0005-0000-0000-0000F4070000}"/>
    <cellStyle name="Comma 6 6 2 2" xfId="2379" xr:uid="{00000000-0005-0000-0000-0000F5070000}"/>
    <cellStyle name="Comma 6 6 2 2 2" xfId="2380" xr:uid="{00000000-0005-0000-0000-0000F6070000}"/>
    <cellStyle name="Comma 6 6 2 3" xfId="2381" xr:uid="{00000000-0005-0000-0000-0000F7070000}"/>
    <cellStyle name="Comma 6 6 2 4" xfId="2382" xr:uid="{00000000-0005-0000-0000-0000F8070000}"/>
    <cellStyle name="Comma 6 6 3" xfId="2383" xr:uid="{00000000-0005-0000-0000-0000F9070000}"/>
    <cellStyle name="Comma 6 6 3 2" xfId="2384" xr:uid="{00000000-0005-0000-0000-0000FA070000}"/>
    <cellStyle name="Comma 6 6 4" xfId="2385" xr:uid="{00000000-0005-0000-0000-0000FB070000}"/>
    <cellStyle name="Comma 6 7" xfId="2386" xr:uid="{00000000-0005-0000-0000-0000FC070000}"/>
    <cellStyle name="Comma 6 8" xfId="2387" xr:uid="{00000000-0005-0000-0000-0000FD070000}"/>
    <cellStyle name="Comma 6 9" xfId="2388" xr:uid="{00000000-0005-0000-0000-0000FE070000}"/>
    <cellStyle name="Comma 7" xfId="2389" xr:uid="{00000000-0005-0000-0000-0000FF070000}"/>
    <cellStyle name="Comma 7 10" xfId="2390" xr:uid="{00000000-0005-0000-0000-000000080000}"/>
    <cellStyle name="Comma 7 11" xfId="2391" xr:uid="{00000000-0005-0000-0000-000001080000}"/>
    <cellStyle name="Comma 7 12" xfId="2392" xr:uid="{00000000-0005-0000-0000-000002080000}"/>
    <cellStyle name="Comma 7 13" xfId="2393" xr:uid="{00000000-0005-0000-0000-000003080000}"/>
    <cellStyle name="Comma 7 14" xfId="2394" xr:uid="{00000000-0005-0000-0000-000004080000}"/>
    <cellStyle name="Comma 7 15" xfId="2395" xr:uid="{00000000-0005-0000-0000-000005080000}"/>
    <cellStyle name="Comma 7 16" xfId="2396" xr:uid="{00000000-0005-0000-0000-000006080000}"/>
    <cellStyle name="Comma 7 16 2" xfId="2397" xr:uid="{00000000-0005-0000-0000-000007080000}"/>
    <cellStyle name="Comma 7 17" xfId="2398" xr:uid="{00000000-0005-0000-0000-000008080000}"/>
    <cellStyle name="Comma 7 18" xfId="2399" xr:uid="{00000000-0005-0000-0000-000009080000}"/>
    <cellStyle name="Comma 7 2" xfId="2400" xr:uid="{00000000-0005-0000-0000-00000A080000}"/>
    <cellStyle name="Comma 7 2 10" xfId="2401" xr:uid="{00000000-0005-0000-0000-00000B080000}"/>
    <cellStyle name="Comma 7 2 10 2" xfId="2402" xr:uid="{00000000-0005-0000-0000-00000C080000}"/>
    <cellStyle name="Comma 7 2 11" xfId="2403" xr:uid="{00000000-0005-0000-0000-00000D080000}"/>
    <cellStyle name="Comma 7 2 12" xfId="2404" xr:uid="{00000000-0005-0000-0000-00000E080000}"/>
    <cellStyle name="Comma 7 2 2" xfId="2405" xr:uid="{00000000-0005-0000-0000-00000F080000}"/>
    <cellStyle name="Comma 7 2 3" xfId="2406" xr:uid="{00000000-0005-0000-0000-000010080000}"/>
    <cellStyle name="Comma 7 2 4" xfId="2407" xr:uid="{00000000-0005-0000-0000-000011080000}"/>
    <cellStyle name="Comma 7 2 5" xfId="2408" xr:uid="{00000000-0005-0000-0000-000012080000}"/>
    <cellStyle name="Comma 7 2 6" xfId="2409" xr:uid="{00000000-0005-0000-0000-000013080000}"/>
    <cellStyle name="Comma 7 2 6 2" xfId="2410" xr:uid="{00000000-0005-0000-0000-000014080000}"/>
    <cellStyle name="Comma 7 2 6 2 2" xfId="2411" xr:uid="{00000000-0005-0000-0000-000015080000}"/>
    <cellStyle name="Comma 7 2 6 2 2 2" xfId="2412" xr:uid="{00000000-0005-0000-0000-000016080000}"/>
    <cellStyle name="Comma 7 2 6 2 3" xfId="2413" xr:uid="{00000000-0005-0000-0000-000017080000}"/>
    <cellStyle name="Comma 7 2 6 2 4" xfId="2414" xr:uid="{00000000-0005-0000-0000-000018080000}"/>
    <cellStyle name="Comma 7 2 6 3" xfId="2415" xr:uid="{00000000-0005-0000-0000-000019080000}"/>
    <cellStyle name="Comma 7 2 6 3 2" xfId="2416" xr:uid="{00000000-0005-0000-0000-00001A080000}"/>
    <cellStyle name="Comma 7 2 6 4" xfId="2417" xr:uid="{00000000-0005-0000-0000-00001B080000}"/>
    <cellStyle name="Comma 7 2 7" xfId="2418" xr:uid="{00000000-0005-0000-0000-00001C080000}"/>
    <cellStyle name="Comma 7 2 8" xfId="2419" xr:uid="{00000000-0005-0000-0000-00001D080000}"/>
    <cellStyle name="Comma 7 2 9" xfId="2420" xr:uid="{00000000-0005-0000-0000-00001E080000}"/>
    <cellStyle name="Comma 7 3" xfId="2421" xr:uid="{00000000-0005-0000-0000-00001F080000}"/>
    <cellStyle name="Comma 7 3 2" xfId="2422" xr:uid="{00000000-0005-0000-0000-000020080000}"/>
    <cellStyle name="Comma 7 3 2 2" xfId="2423" xr:uid="{00000000-0005-0000-0000-000021080000}"/>
    <cellStyle name="Comma 7 3 2 2 2" xfId="2424" xr:uid="{00000000-0005-0000-0000-000022080000}"/>
    <cellStyle name="Comma 7 3 2 3" xfId="2425" xr:uid="{00000000-0005-0000-0000-000023080000}"/>
    <cellStyle name="Comma 7 3 2 4" xfId="2426" xr:uid="{00000000-0005-0000-0000-000024080000}"/>
    <cellStyle name="Comma 7 3 3" xfId="2427" xr:uid="{00000000-0005-0000-0000-000025080000}"/>
    <cellStyle name="Comma 7 3 3 2" xfId="2428" xr:uid="{00000000-0005-0000-0000-000026080000}"/>
    <cellStyle name="Comma 7 3 4" xfId="2429" xr:uid="{00000000-0005-0000-0000-000027080000}"/>
    <cellStyle name="Comma 7 4" xfId="2430" xr:uid="{00000000-0005-0000-0000-000028080000}"/>
    <cellStyle name="Comma 7 5" xfId="2431" xr:uid="{00000000-0005-0000-0000-000029080000}"/>
    <cellStyle name="Comma 7 6" xfId="2432" xr:uid="{00000000-0005-0000-0000-00002A080000}"/>
    <cellStyle name="Comma 7 7" xfId="2433" xr:uid="{00000000-0005-0000-0000-00002B080000}"/>
    <cellStyle name="Comma 7 8" xfId="2434" xr:uid="{00000000-0005-0000-0000-00002C080000}"/>
    <cellStyle name="Comma 7 9" xfId="2435" xr:uid="{00000000-0005-0000-0000-00002D080000}"/>
    <cellStyle name="Comma 7_KERTAS_KERJA_ABI_PGE_2009_090109Kurs 11rb" xfId="2436" xr:uid="{00000000-0005-0000-0000-00002E080000}"/>
    <cellStyle name="Comma 8" xfId="2437" xr:uid="{00000000-0005-0000-0000-00002F080000}"/>
    <cellStyle name="Comma 8 10" xfId="2438" xr:uid="{00000000-0005-0000-0000-000030080000}"/>
    <cellStyle name="Comma 8 11" xfId="2439" xr:uid="{00000000-0005-0000-0000-000031080000}"/>
    <cellStyle name="Comma 8 12" xfId="2440" xr:uid="{00000000-0005-0000-0000-000032080000}"/>
    <cellStyle name="Comma 8 13" xfId="2441" xr:uid="{00000000-0005-0000-0000-000033080000}"/>
    <cellStyle name="Comma 8 14" xfId="2442" xr:uid="{00000000-0005-0000-0000-000034080000}"/>
    <cellStyle name="Comma 8 15" xfId="2443" xr:uid="{00000000-0005-0000-0000-000035080000}"/>
    <cellStyle name="Comma 8 16" xfId="2444" xr:uid="{00000000-0005-0000-0000-000036080000}"/>
    <cellStyle name="Comma 8 16 2" xfId="2445" xr:uid="{00000000-0005-0000-0000-000037080000}"/>
    <cellStyle name="Comma 8 17" xfId="2446" xr:uid="{00000000-0005-0000-0000-000038080000}"/>
    <cellStyle name="Comma 8 18" xfId="2447" xr:uid="{00000000-0005-0000-0000-000039080000}"/>
    <cellStyle name="Comma 8 2" xfId="2448" xr:uid="{00000000-0005-0000-0000-00003A080000}"/>
    <cellStyle name="Comma 8 2 2" xfId="2449" xr:uid="{00000000-0005-0000-0000-00003B080000}"/>
    <cellStyle name="Comma 8 2 2 2" xfId="2450" xr:uid="{00000000-0005-0000-0000-00003C080000}"/>
    <cellStyle name="Comma 8 2 2 2 2" xfId="2451" xr:uid="{00000000-0005-0000-0000-00003D080000}"/>
    <cellStyle name="Comma 8 2 2 3" xfId="2452" xr:uid="{00000000-0005-0000-0000-00003E080000}"/>
    <cellStyle name="Comma 8 2 2 4" xfId="2453" xr:uid="{00000000-0005-0000-0000-00003F080000}"/>
    <cellStyle name="Comma 8 2 3" xfId="2454" xr:uid="{00000000-0005-0000-0000-000040080000}"/>
    <cellStyle name="Comma 8 2 3 2" xfId="2455" xr:uid="{00000000-0005-0000-0000-000041080000}"/>
    <cellStyle name="Comma 8 2 4" xfId="2456" xr:uid="{00000000-0005-0000-0000-000042080000}"/>
    <cellStyle name="Comma 8 3" xfId="2457" xr:uid="{00000000-0005-0000-0000-000043080000}"/>
    <cellStyle name="Comma 8 4" xfId="2458" xr:uid="{00000000-0005-0000-0000-000044080000}"/>
    <cellStyle name="Comma 8 5" xfId="2459" xr:uid="{00000000-0005-0000-0000-000045080000}"/>
    <cellStyle name="Comma 8 6" xfId="2460" xr:uid="{00000000-0005-0000-0000-000046080000}"/>
    <cellStyle name="Comma 8 7" xfId="2461" xr:uid="{00000000-0005-0000-0000-000047080000}"/>
    <cellStyle name="Comma 8 8" xfId="2462" xr:uid="{00000000-0005-0000-0000-000048080000}"/>
    <cellStyle name="Comma 8 9" xfId="2463" xr:uid="{00000000-0005-0000-0000-000049080000}"/>
    <cellStyle name="Comma 9" xfId="2464" xr:uid="{00000000-0005-0000-0000-00004A080000}"/>
    <cellStyle name="Comma 9 10" xfId="2465" xr:uid="{00000000-0005-0000-0000-00004B080000}"/>
    <cellStyle name="Comma 9 10 2" xfId="2466" xr:uid="{00000000-0005-0000-0000-00004C080000}"/>
    <cellStyle name="Comma 9 10 3" xfId="2467" xr:uid="{00000000-0005-0000-0000-00004D080000}"/>
    <cellStyle name="Comma 9 10 4" xfId="2468" xr:uid="{00000000-0005-0000-0000-00004E080000}"/>
    <cellStyle name="Comma 9 11" xfId="2469" xr:uid="{00000000-0005-0000-0000-00004F080000}"/>
    <cellStyle name="Comma 9 11 2" xfId="2470" xr:uid="{00000000-0005-0000-0000-000050080000}"/>
    <cellStyle name="Comma 9 11 3" xfId="2471" xr:uid="{00000000-0005-0000-0000-000051080000}"/>
    <cellStyle name="Comma 9 11 4" xfId="2472" xr:uid="{00000000-0005-0000-0000-000052080000}"/>
    <cellStyle name="Comma 9 12" xfId="2473" xr:uid="{00000000-0005-0000-0000-000053080000}"/>
    <cellStyle name="Comma 9 12 2" xfId="2474" xr:uid="{00000000-0005-0000-0000-000054080000}"/>
    <cellStyle name="Comma 9 12 3" xfId="2475" xr:uid="{00000000-0005-0000-0000-000055080000}"/>
    <cellStyle name="Comma 9 12 4" xfId="2476" xr:uid="{00000000-0005-0000-0000-000056080000}"/>
    <cellStyle name="Comma 9 13" xfId="2477" xr:uid="{00000000-0005-0000-0000-000057080000}"/>
    <cellStyle name="Comma 9 13 2" xfId="2478" xr:uid="{00000000-0005-0000-0000-000058080000}"/>
    <cellStyle name="Comma 9 13 3" xfId="2479" xr:uid="{00000000-0005-0000-0000-000059080000}"/>
    <cellStyle name="Comma 9 13 4" xfId="2480" xr:uid="{00000000-0005-0000-0000-00005A080000}"/>
    <cellStyle name="Comma 9 14" xfId="2481" xr:uid="{00000000-0005-0000-0000-00005B080000}"/>
    <cellStyle name="Comma 9 14 2" xfId="2482" xr:uid="{00000000-0005-0000-0000-00005C080000}"/>
    <cellStyle name="Comma 9 14 3" xfId="2483" xr:uid="{00000000-0005-0000-0000-00005D080000}"/>
    <cellStyle name="Comma 9 14 4" xfId="2484" xr:uid="{00000000-0005-0000-0000-00005E080000}"/>
    <cellStyle name="Comma 9 15" xfId="2485" xr:uid="{00000000-0005-0000-0000-00005F080000}"/>
    <cellStyle name="Comma 9 15 2" xfId="2486" xr:uid="{00000000-0005-0000-0000-000060080000}"/>
    <cellStyle name="Comma 9 15 3" xfId="2487" xr:uid="{00000000-0005-0000-0000-000061080000}"/>
    <cellStyle name="Comma 9 15 4" xfId="2488" xr:uid="{00000000-0005-0000-0000-000062080000}"/>
    <cellStyle name="Comma 9 16" xfId="2489" xr:uid="{00000000-0005-0000-0000-000063080000}"/>
    <cellStyle name="Comma 9 16 2" xfId="2490" xr:uid="{00000000-0005-0000-0000-000064080000}"/>
    <cellStyle name="Comma 9 17" xfId="2491" xr:uid="{00000000-0005-0000-0000-000065080000}"/>
    <cellStyle name="Comma 9 18" xfId="2492" xr:uid="{00000000-0005-0000-0000-000066080000}"/>
    <cellStyle name="Comma 9 2" xfId="2493" xr:uid="{00000000-0005-0000-0000-000067080000}"/>
    <cellStyle name="Comma 9 2 2" xfId="2494" xr:uid="{00000000-0005-0000-0000-000068080000}"/>
    <cellStyle name="Comma 9 2 2 2" xfId="2495" xr:uid="{00000000-0005-0000-0000-000069080000}"/>
    <cellStyle name="Comma 9 2 2 2 2" xfId="2496" xr:uid="{00000000-0005-0000-0000-00006A080000}"/>
    <cellStyle name="Comma 9 2 2 3" xfId="2497" xr:uid="{00000000-0005-0000-0000-00006B080000}"/>
    <cellStyle name="Comma 9 2 2 4" xfId="2498" xr:uid="{00000000-0005-0000-0000-00006C080000}"/>
    <cellStyle name="Comma 9 2 3" xfId="2499" xr:uid="{00000000-0005-0000-0000-00006D080000}"/>
    <cellStyle name="Comma 9 2 3 2" xfId="2500" xr:uid="{00000000-0005-0000-0000-00006E080000}"/>
    <cellStyle name="Comma 9 2 4" xfId="2501" xr:uid="{00000000-0005-0000-0000-00006F080000}"/>
    <cellStyle name="Comma 9 3" xfId="2502" xr:uid="{00000000-0005-0000-0000-000070080000}"/>
    <cellStyle name="Comma 9 3 2" xfId="2503" xr:uid="{00000000-0005-0000-0000-000071080000}"/>
    <cellStyle name="Comma 9 3 3" xfId="2504" xr:uid="{00000000-0005-0000-0000-000072080000}"/>
    <cellStyle name="Comma 9 3 4" xfId="2505" xr:uid="{00000000-0005-0000-0000-000073080000}"/>
    <cellStyle name="Comma 9 4" xfId="2506" xr:uid="{00000000-0005-0000-0000-000074080000}"/>
    <cellStyle name="Comma 9 4 2" xfId="2507" xr:uid="{00000000-0005-0000-0000-000075080000}"/>
    <cellStyle name="Comma 9 4 3" xfId="2508" xr:uid="{00000000-0005-0000-0000-000076080000}"/>
    <cellStyle name="Comma 9 4 4" xfId="2509" xr:uid="{00000000-0005-0000-0000-000077080000}"/>
    <cellStyle name="Comma 9 5" xfId="2510" xr:uid="{00000000-0005-0000-0000-000078080000}"/>
    <cellStyle name="Comma 9 5 2" xfId="2511" xr:uid="{00000000-0005-0000-0000-000079080000}"/>
    <cellStyle name="Comma 9 5 3" xfId="2512" xr:uid="{00000000-0005-0000-0000-00007A080000}"/>
    <cellStyle name="Comma 9 5 4" xfId="2513" xr:uid="{00000000-0005-0000-0000-00007B080000}"/>
    <cellStyle name="Comma 9 6" xfId="2514" xr:uid="{00000000-0005-0000-0000-00007C080000}"/>
    <cellStyle name="Comma 9 6 2" xfId="2515" xr:uid="{00000000-0005-0000-0000-00007D080000}"/>
    <cellStyle name="Comma 9 6 3" xfId="2516" xr:uid="{00000000-0005-0000-0000-00007E080000}"/>
    <cellStyle name="Comma 9 6 4" xfId="2517" xr:uid="{00000000-0005-0000-0000-00007F080000}"/>
    <cellStyle name="Comma 9 7" xfId="2518" xr:uid="{00000000-0005-0000-0000-000080080000}"/>
    <cellStyle name="Comma 9 7 2" xfId="2519" xr:uid="{00000000-0005-0000-0000-000081080000}"/>
    <cellStyle name="Comma 9 7 3" xfId="2520" xr:uid="{00000000-0005-0000-0000-000082080000}"/>
    <cellStyle name="Comma 9 7 4" xfId="2521" xr:uid="{00000000-0005-0000-0000-000083080000}"/>
    <cellStyle name="Comma 9 8" xfId="2522" xr:uid="{00000000-0005-0000-0000-000084080000}"/>
    <cellStyle name="Comma 9 8 2" xfId="2523" xr:uid="{00000000-0005-0000-0000-000085080000}"/>
    <cellStyle name="Comma 9 8 3" xfId="2524" xr:uid="{00000000-0005-0000-0000-000086080000}"/>
    <cellStyle name="Comma 9 8 4" xfId="2525" xr:uid="{00000000-0005-0000-0000-000087080000}"/>
    <cellStyle name="Comma 9 9" xfId="2526" xr:uid="{00000000-0005-0000-0000-000088080000}"/>
    <cellStyle name="Comma 9 9 2" xfId="2527" xr:uid="{00000000-0005-0000-0000-000089080000}"/>
    <cellStyle name="Comma 9 9 3" xfId="2528" xr:uid="{00000000-0005-0000-0000-00008A080000}"/>
    <cellStyle name="Comma 9 9 4" xfId="2529" xr:uid="{00000000-0005-0000-0000-00008B080000}"/>
    <cellStyle name="comma zerodec" xfId="2530" xr:uid="{00000000-0005-0000-0000-00008C080000}"/>
    <cellStyle name="Comma(1)" xfId="2531" xr:uid="{00000000-0005-0000-0000-00008D080000}"/>
    <cellStyle name="Comma0" xfId="2532" xr:uid="{00000000-0005-0000-0000-00008E080000}"/>
    <cellStyle name="Comma0 - Style1" xfId="2533" xr:uid="{00000000-0005-0000-0000-00008F080000}"/>
    <cellStyle name="Comma1 - Style2" xfId="2534" xr:uid="{00000000-0005-0000-0000-000090080000}"/>
    <cellStyle name="Cur" xfId="2535" xr:uid="{00000000-0005-0000-0000-000091080000}"/>
    <cellStyle name="Curren - Style3" xfId="2536" xr:uid="{00000000-0005-0000-0000-000092080000}"/>
    <cellStyle name="Curren - Style4" xfId="2537" xr:uid="{00000000-0005-0000-0000-000093080000}"/>
    <cellStyle name="Currency ($)" xfId="2538" xr:uid="{00000000-0005-0000-0000-000094080000}"/>
    <cellStyle name="Currency (£)" xfId="2539" xr:uid="{00000000-0005-0000-0000-000095080000}"/>
    <cellStyle name="Currency (0.00)" xfId="2540" xr:uid="{00000000-0005-0000-0000-000096080000}"/>
    <cellStyle name="Currency [0] 2" xfId="2541" xr:uid="{00000000-0005-0000-0000-000097080000}"/>
    <cellStyle name="Currency [0] 3" xfId="2542" xr:uid="{00000000-0005-0000-0000-000098080000}"/>
    <cellStyle name="Currency [00]" xfId="2543" xr:uid="{00000000-0005-0000-0000-000099080000}"/>
    <cellStyle name="Currency [00] 10" xfId="2544" xr:uid="{00000000-0005-0000-0000-00009A080000}"/>
    <cellStyle name="Currency [00] 11" xfId="2545" xr:uid="{00000000-0005-0000-0000-00009B080000}"/>
    <cellStyle name="Currency [00] 12" xfId="2546" xr:uid="{00000000-0005-0000-0000-00009C080000}"/>
    <cellStyle name="Currency [00] 13" xfId="2547" xr:uid="{00000000-0005-0000-0000-00009D080000}"/>
    <cellStyle name="Currency [00] 14" xfId="2548" xr:uid="{00000000-0005-0000-0000-00009E080000}"/>
    <cellStyle name="Currency [00] 15" xfId="2549" xr:uid="{00000000-0005-0000-0000-00009F080000}"/>
    <cellStyle name="Currency [00] 16" xfId="2550" xr:uid="{00000000-0005-0000-0000-0000A0080000}"/>
    <cellStyle name="Currency [00] 16 2" xfId="2551" xr:uid="{00000000-0005-0000-0000-0000A1080000}"/>
    <cellStyle name="Currency [00] 17" xfId="2552" xr:uid="{00000000-0005-0000-0000-0000A2080000}"/>
    <cellStyle name="Currency [00] 18" xfId="2553" xr:uid="{00000000-0005-0000-0000-0000A3080000}"/>
    <cellStyle name="Currency [00] 2" xfId="2554" xr:uid="{00000000-0005-0000-0000-0000A4080000}"/>
    <cellStyle name="Currency [00] 2 2" xfId="2555" xr:uid="{00000000-0005-0000-0000-0000A5080000}"/>
    <cellStyle name="Currency [00] 2 2 2" xfId="2556" xr:uid="{00000000-0005-0000-0000-0000A6080000}"/>
    <cellStyle name="Currency [00] 2 2 2 2" xfId="2557" xr:uid="{00000000-0005-0000-0000-0000A7080000}"/>
    <cellStyle name="Currency [00] 2 2 3" xfId="2558" xr:uid="{00000000-0005-0000-0000-0000A8080000}"/>
    <cellStyle name="Currency [00] 2 2 4" xfId="2559" xr:uid="{00000000-0005-0000-0000-0000A9080000}"/>
    <cellStyle name="Currency [00] 2 3" xfId="2560" xr:uid="{00000000-0005-0000-0000-0000AA080000}"/>
    <cellStyle name="Currency [00] 2 3 2" xfId="2561" xr:uid="{00000000-0005-0000-0000-0000AB080000}"/>
    <cellStyle name="Currency [00] 2 4" xfId="2562" xr:uid="{00000000-0005-0000-0000-0000AC080000}"/>
    <cellStyle name="Currency [00] 3" xfId="2563" xr:uid="{00000000-0005-0000-0000-0000AD080000}"/>
    <cellStyle name="Currency [00] 4" xfId="2564" xr:uid="{00000000-0005-0000-0000-0000AE080000}"/>
    <cellStyle name="Currency [00] 5" xfId="2565" xr:uid="{00000000-0005-0000-0000-0000AF080000}"/>
    <cellStyle name="Currency [00] 6" xfId="2566" xr:uid="{00000000-0005-0000-0000-0000B0080000}"/>
    <cellStyle name="Currency [00] 7" xfId="2567" xr:uid="{00000000-0005-0000-0000-0000B1080000}"/>
    <cellStyle name="Currency [00] 8" xfId="2568" xr:uid="{00000000-0005-0000-0000-0000B2080000}"/>
    <cellStyle name="Currency [00] 9" xfId="2569" xr:uid="{00000000-0005-0000-0000-0000B3080000}"/>
    <cellStyle name="Currency [1]" xfId="2570" xr:uid="{00000000-0005-0000-0000-0000B4080000}"/>
    <cellStyle name="Currency [2]" xfId="2571" xr:uid="{00000000-0005-0000-0000-0000B5080000}"/>
    <cellStyle name="Currency [3]" xfId="2572" xr:uid="{00000000-0005-0000-0000-0000B6080000}"/>
    <cellStyle name="Currency 2" xfId="2573" xr:uid="{00000000-0005-0000-0000-0000B7080000}"/>
    <cellStyle name="Currency 2 10" xfId="2574" xr:uid="{00000000-0005-0000-0000-0000B8080000}"/>
    <cellStyle name="Currency 2 11" xfId="2575" xr:uid="{00000000-0005-0000-0000-0000B9080000}"/>
    <cellStyle name="Currency 2 12" xfId="2576" xr:uid="{00000000-0005-0000-0000-0000BA080000}"/>
    <cellStyle name="Currency 2 13" xfId="2577" xr:uid="{00000000-0005-0000-0000-0000BB080000}"/>
    <cellStyle name="Currency 2 14" xfId="2578" xr:uid="{00000000-0005-0000-0000-0000BC080000}"/>
    <cellStyle name="Currency 2 15" xfId="2579" xr:uid="{00000000-0005-0000-0000-0000BD080000}"/>
    <cellStyle name="Currency 2 16" xfId="2580" xr:uid="{00000000-0005-0000-0000-0000BE080000}"/>
    <cellStyle name="Currency 2 17" xfId="2581" xr:uid="{00000000-0005-0000-0000-0000BF080000}"/>
    <cellStyle name="Currency 2 18" xfId="2582" xr:uid="{00000000-0005-0000-0000-0000C0080000}"/>
    <cellStyle name="Currency 2 19" xfId="2583" xr:uid="{00000000-0005-0000-0000-0000C1080000}"/>
    <cellStyle name="Currency 2 2" xfId="2584" xr:uid="{00000000-0005-0000-0000-0000C2080000}"/>
    <cellStyle name="Currency 2 2 2" xfId="2585" xr:uid="{00000000-0005-0000-0000-0000C3080000}"/>
    <cellStyle name="Currency 2 2 2 2" xfId="2586" xr:uid="{00000000-0005-0000-0000-0000C4080000}"/>
    <cellStyle name="Currency 2 2 2 3" xfId="2587" xr:uid="{00000000-0005-0000-0000-0000C5080000}"/>
    <cellStyle name="Currency 2 2 3" xfId="2588" xr:uid="{00000000-0005-0000-0000-0000C6080000}"/>
    <cellStyle name="Currency 2 20" xfId="2589" xr:uid="{00000000-0005-0000-0000-0000C7080000}"/>
    <cellStyle name="Currency 2 21" xfId="2590" xr:uid="{00000000-0005-0000-0000-0000C8080000}"/>
    <cellStyle name="Currency 2 22" xfId="2591" xr:uid="{00000000-0005-0000-0000-0000C9080000}"/>
    <cellStyle name="Currency 2 23" xfId="2592" xr:uid="{00000000-0005-0000-0000-0000CA080000}"/>
    <cellStyle name="Currency 2 24" xfId="2593" xr:uid="{00000000-0005-0000-0000-0000CB080000}"/>
    <cellStyle name="Currency 2 25" xfId="2594" xr:uid="{00000000-0005-0000-0000-0000CC080000}"/>
    <cellStyle name="Currency 2 26" xfId="2595" xr:uid="{00000000-0005-0000-0000-0000CD080000}"/>
    <cellStyle name="Currency 2 27" xfId="2596" xr:uid="{00000000-0005-0000-0000-0000CE080000}"/>
    <cellStyle name="Currency 2 28" xfId="2597" xr:uid="{00000000-0005-0000-0000-0000CF080000}"/>
    <cellStyle name="Currency 2 29" xfId="2598" xr:uid="{00000000-0005-0000-0000-0000D0080000}"/>
    <cellStyle name="Currency 2 3" xfId="2599" xr:uid="{00000000-0005-0000-0000-0000D1080000}"/>
    <cellStyle name="Currency 2 30" xfId="2600" xr:uid="{00000000-0005-0000-0000-0000D2080000}"/>
    <cellStyle name="Currency 2 31" xfId="2601" xr:uid="{00000000-0005-0000-0000-0000D3080000}"/>
    <cellStyle name="Currency 2 4" xfId="2602" xr:uid="{00000000-0005-0000-0000-0000D4080000}"/>
    <cellStyle name="Currency 2 5" xfId="2603" xr:uid="{00000000-0005-0000-0000-0000D5080000}"/>
    <cellStyle name="Currency 2 6" xfId="2604" xr:uid="{00000000-0005-0000-0000-0000D6080000}"/>
    <cellStyle name="Currency 2 7" xfId="2605" xr:uid="{00000000-0005-0000-0000-0000D7080000}"/>
    <cellStyle name="Currency 2 8" xfId="2606" xr:uid="{00000000-0005-0000-0000-0000D8080000}"/>
    <cellStyle name="Currency 2 9" xfId="2607" xr:uid="{00000000-0005-0000-0000-0000D9080000}"/>
    <cellStyle name="Currency 3" xfId="2608" xr:uid="{00000000-0005-0000-0000-0000DA080000}"/>
    <cellStyle name="Currency 3 2" xfId="2609" xr:uid="{00000000-0005-0000-0000-0000DB080000}"/>
    <cellStyle name="Currency 4" xfId="2610" xr:uid="{00000000-0005-0000-0000-0000DC080000}"/>
    <cellStyle name="Currency(000)" xfId="2611" xr:uid="{00000000-0005-0000-0000-0000DD080000}"/>
    <cellStyle name="Currency0" xfId="2612" xr:uid="{00000000-0005-0000-0000-0000DE080000}"/>
    <cellStyle name="Currency1" xfId="2613" xr:uid="{00000000-0005-0000-0000-0000DF080000}"/>
    <cellStyle name="Currency1Blue" xfId="2614" xr:uid="{00000000-0005-0000-0000-0000E0080000}"/>
    <cellStyle name="Currency2" xfId="2615" xr:uid="{00000000-0005-0000-0000-0000E1080000}"/>
    <cellStyle name="Currsmall" xfId="2616" xr:uid="{00000000-0005-0000-0000-0000E2080000}"/>
    <cellStyle name="custom" xfId="2617" xr:uid="{00000000-0005-0000-0000-0000E3080000}"/>
    <cellStyle name="Custom - Style1" xfId="2618" xr:uid="{00000000-0005-0000-0000-0000E4080000}"/>
    <cellStyle name="Custom - Style8" xfId="2619" xr:uid="{00000000-0005-0000-0000-0000E5080000}"/>
    <cellStyle name="Data   - Style2" xfId="2620" xr:uid="{00000000-0005-0000-0000-0000E6080000}"/>
    <cellStyle name="Data Link" xfId="2621" xr:uid="{00000000-0005-0000-0000-0000E7080000}"/>
    <cellStyle name="Date" xfId="2622" xr:uid="{00000000-0005-0000-0000-0000E8080000}"/>
    <cellStyle name="Date - Style3" xfId="2623" xr:uid="{00000000-0005-0000-0000-0000E9080000}"/>
    <cellStyle name="Date 10" xfId="2624" xr:uid="{00000000-0005-0000-0000-0000EA080000}"/>
    <cellStyle name="Date 11" xfId="2625" xr:uid="{00000000-0005-0000-0000-0000EB080000}"/>
    <cellStyle name="Date 12" xfId="2626" xr:uid="{00000000-0005-0000-0000-0000EC080000}"/>
    <cellStyle name="Date 13" xfId="2627" xr:uid="{00000000-0005-0000-0000-0000ED080000}"/>
    <cellStyle name="Date 14" xfId="2628" xr:uid="{00000000-0005-0000-0000-0000EE080000}"/>
    <cellStyle name="Date 15" xfId="2629" xr:uid="{00000000-0005-0000-0000-0000EF080000}"/>
    <cellStyle name="Date 16" xfId="2630" xr:uid="{00000000-0005-0000-0000-0000F0080000}"/>
    <cellStyle name="Date 16 2" xfId="2631" xr:uid="{00000000-0005-0000-0000-0000F1080000}"/>
    <cellStyle name="Date 17" xfId="2632" xr:uid="{00000000-0005-0000-0000-0000F2080000}"/>
    <cellStyle name="Date 18" xfId="2633" xr:uid="{00000000-0005-0000-0000-0000F3080000}"/>
    <cellStyle name="Date 2" xfId="2634" xr:uid="{00000000-0005-0000-0000-0000F4080000}"/>
    <cellStyle name="Date 2 2" xfId="2635" xr:uid="{00000000-0005-0000-0000-0000F5080000}"/>
    <cellStyle name="Date 2 2 2" xfId="2636" xr:uid="{00000000-0005-0000-0000-0000F6080000}"/>
    <cellStyle name="Date 2 2 2 2" xfId="2637" xr:uid="{00000000-0005-0000-0000-0000F7080000}"/>
    <cellStyle name="Date 2 2 3" xfId="2638" xr:uid="{00000000-0005-0000-0000-0000F8080000}"/>
    <cellStyle name="Date 2 2 4" xfId="2639" xr:uid="{00000000-0005-0000-0000-0000F9080000}"/>
    <cellStyle name="Date 2 3" xfId="2640" xr:uid="{00000000-0005-0000-0000-0000FA080000}"/>
    <cellStyle name="Date 2 3 2" xfId="2641" xr:uid="{00000000-0005-0000-0000-0000FB080000}"/>
    <cellStyle name="Date 2 4" xfId="2642" xr:uid="{00000000-0005-0000-0000-0000FC080000}"/>
    <cellStyle name="Date 2 5" xfId="2643" xr:uid="{00000000-0005-0000-0000-0000FD080000}"/>
    <cellStyle name="Date 2 6" xfId="2644" xr:uid="{00000000-0005-0000-0000-0000FE080000}"/>
    <cellStyle name="Date 3" xfId="2645" xr:uid="{00000000-0005-0000-0000-0000FF080000}"/>
    <cellStyle name="Date 4" xfId="2646" xr:uid="{00000000-0005-0000-0000-000000090000}"/>
    <cellStyle name="Date 5" xfId="2647" xr:uid="{00000000-0005-0000-0000-000001090000}"/>
    <cellStyle name="Date 6" xfId="2648" xr:uid="{00000000-0005-0000-0000-000002090000}"/>
    <cellStyle name="Date 7" xfId="2649" xr:uid="{00000000-0005-0000-0000-000003090000}"/>
    <cellStyle name="Date 8" xfId="2650" xr:uid="{00000000-0005-0000-0000-000004090000}"/>
    <cellStyle name="Date 9" xfId="2651" xr:uid="{00000000-0005-0000-0000-000005090000}"/>
    <cellStyle name="Date Short" xfId="2652" xr:uid="{00000000-0005-0000-0000-000006090000}"/>
    <cellStyle name="Date Short 2" xfId="2653" xr:uid="{00000000-0005-0000-0000-000007090000}"/>
    <cellStyle name="Date Short 3" xfId="2654" xr:uid="{00000000-0005-0000-0000-000008090000}"/>
    <cellStyle name="Date_ESK-RKAP 2010 78M" xfId="2655" xr:uid="{00000000-0005-0000-0000-000009090000}"/>
    <cellStyle name="Datum" xfId="2656" xr:uid="{00000000-0005-0000-0000-00000A090000}"/>
    <cellStyle name="Dezimal [0]_revenue" xfId="2657" xr:uid="{00000000-0005-0000-0000-00000B090000}"/>
    <cellStyle name="Dezimal_airt-rev" xfId="2658" xr:uid="{00000000-0005-0000-0000-00000C090000}"/>
    <cellStyle name="DMY" xfId="2659" xr:uid="{00000000-0005-0000-0000-00000D090000}"/>
    <cellStyle name="Dollar (zero dec)" xfId="2660" xr:uid="{00000000-0005-0000-0000-00000E090000}"/>
    <cellStyle name="Double Accounting" xfId="2661" xr:uid="{00000000-0005-0000-0000-00000F090000}"/>
    <cellStyle name="dp0" xfId="2662" xr:uid="{00000000-0005-0000-0000-000010090000}"/>
    <cellStyle name="dp1" xfId="2663" xr:uid="{00000000-0005-0000-0000-000011090000}"/>
    <cellStyle name="dp2" xfId="2664" xr:uid="{00000000-0005-0000-0000-000012090000}"/>
    <cellStyle name="Emphasis 1" xfId="2665" xr:uid="{00000000-0005-0000-0000-000013090000}"/>
    <cellStyle name="Emphasis 1 2" xfId="2666" xr:uid="{00000000-0005-0000-0000-000014090000}"/>
    <cellStyle name="Emphasis 1 2 2" xfId="2667" xr:uid="{00000000-0005-0000-0000-000015090000}"/>
    <cellStyle name="Emphasis 1 2 2 2" xfId="2668" xr:uid="{00000000-0005-0000-0000-000016090000}"/>
    <cellStyle name="Emphasis 1 2 2 2 2" xfId="2669" xr:uid="{00000000-0005-0000-0000-000017090000}"/>
    <cellStyle name="Emphasis 1 2 2 3" xfId="2670" xr:uid="{00000000-0005-0000-0000-000018090000}"/>
    <cellStyle name="Emphasis 1 2 2 4" xfId="2671" xr:uid="{00000000-0005-0000-0000-000019090000}"/>
    <cellStyle name="Emphasis 1 2 3" xfId="2672" xr:uid="{00000000-0005-0000-0000-00001A090000}"/>
    <cellStyle name="Emphasis 1 2 3 2" xfId="2673" xr:uid="{00000000-0005-0000-0000-00001B090000}"/>
    <cellStyle name="Emphasis 1 2 4" xfId="2674" xr:uid="{00000000-0005-0000-0000-00001C090000}"/>
    <cellStyle name="Emphasis 1 3" xfId="2675" xr:uid="{00000000-0005-0000-0000-00001D090000}"/>
    <cellStyle name="Emphasis 1 4" xfId="2676" xr:uid="{00000000-0005-0000-0000-00001E090000}"/>
    <cellStyle name="Emphasis 1 5" xfId="2677" xr:uid="{00000000-0005-0000-0000-00001F090000}"/>
    <cellStyle name="Emphasis 1 6" xfId="2678" xr:uid="{00000000-0005-0000-0000-000020090000}"/>
    <cellStyle name="Emphasis 1 7" xfId="2679" xr:uid="{00000000-0005-0000-0000-000021090000}"/>
    <cellStyle name="Emphasis 1 7 2" xfId="2680" xr:uid="{00000000-0005-0000-0000-000022090000}"/>
    <cellStyle name="Emphasis 1 8" xfId="2681" xr:uid="{00000000-0005-0000-0000-000023090000}"/>
    <cellStyle name="Emphasis 1 9" xfId="2682" xr:uid="{00000000-0005-0000-0000-000024090000}"/>
    <cellStyle name="Emphasis 2" xfId="2683" xr:uid="{00000000-0005-0000-0000-000025090000}"/>
    <cellStyle name="Emphasis 2 2" xfId="2684" xr:uid="{00000000-0005-0000-0000-000026090000}"/>
    <cellStyle name="Emphasis 2 2 2" xfId="2685" xr:uid="{00000000-0005-0000-0000-000027090000}"/>
    <cellStyle name="Emphasis 2 2 2 2" xfId="2686" xr:uid="{00000000-0005-0000-0000-000028090000}"/>
    <cellStyle name="Emphasis 2 2 2 2 2" xfId="2687" xr:uid="{00000000-0005-0000-0000-000029090000}"/>
    <cellStyle name="Emphasis 2 2 2 3" xfId="2688" xr:uid="{00000000-0005-0000-0000-00002A090000}"/>
    <cellStyle name="Emphasis 2 2 2 4" xfId="2689" xr:uid="{00000000-0005-0000-0000-00002B090000}"/>
    <cellStyle name="Emphasis 2 2 3" xfId="2690" xr:uid="{00000000-0005-0000-0000-00002C090000}"/>
    <cellStyle name="Emphasis 2 2 3 2" xfId="2691" xr:uid="{00000000-0005-0000-0000-00002D090000}"/>
    <cellStyle name="Emphasis 2 2 4" xfId="2692" xr:uid="{00000000-0005-0000-0000-00002E090000}"/>
    <cellStyle name="Emphasis 2 3" xfId="2693" xr:uid="{00000000-0005-0000-0000-00002F090000}"/>
    <cellStyle name="Emphasis 2 4" xfId="2694" xr:uid="{00000000-0005-0000-0000-000030090000}"/>
    <cellStyle name="Emphasis 2 5" xfId="2695" xr:uid="{00000000-0005-0000-0000-000031090000}"/>
    <cellStyle name="Emphasis 2 6" xfId="2696" xr:uid="{00000000-0005-0000-0000-000032090000}"/>
    <cellStyle name="Emphasis 2 7" xfId="2697" xr:uid="{00000000-0005-0000-0000-000033090000}"/>
    <cellStyle name="Emphasis 2 7 2" xfId="2698" xr:uid="{00000000-0005-0000-0000-000034090000}"/>
    <cellStyle name="Emphasis 2 8" xfId="2699" xr:uid="{00000000-0005-0000-0000-000035090000}"/>
    <cellStyle name="Emphasis 2 9" xfId="2700" xr:uid="{00000000-0005-0000-0000-000036090000}"/>
    <cellStyle name="Emphasis 3" xfId="2701" xr:uid="{00000000-0005-0000-0000-000037090000}"/>
    <cellStyle name="Emphasis 3 10" xfId="2702" xr:uid="{00000000-0005-0000-0000-000038090000}"/>
    <cellStyle name="Emphasis 3 11" xfId="2703" xr:uid="{00000000-0005-0000-0000-000039090000}"/>
    <cellStyle name="Emphasis 3 12" xfId="2704" xr:uid="{00000000-0005-0000-0000-00003A090000}"/>
    <cellStyle name="Emphasis 3 13" xfId="2705" xr:uid="{00000000-0005-0000-0000-00003B090000}"/>
    <cellStyle name="Emphasis 3 14" xfId="2706" xr:uid="{00000000-0005-0000-0000-00003C090000}"/>
    <cellStyle name="Emphasis 3 15" xfId="2707" xr:uid="{00000000-0005-0000-0000-00003D090000}"/>
    <cellStyle name="Emphasis 3 16" xfId="2708" xr:uid="{00000000-0005-0000-0000-00003E090000}"/>
    <cellStyle name="Emphasis 3 16 2" xfId="2709" xr:uid="{00000000-0005-0000-0000-00003F090000}"/>
    <cellStyle name="Emphasis 3 17" xfId="2710" xr:uid="{00000000-0005-0000-0000-000040090000}"/>
    <cellStyle name="Emphasis 3 18" xfId="2711" xr:uid="{00000000-0005-0000-0000-000041090000}"/>
    <cellStyle name="Emphasis 3 2" xfId="2712" xr:uid="{00000000-0005-0000-0000-000042090000}"/>
    <cellStyle name="Emphasis 3 2 2" xfId="2713" xr:uid="{00000000-0005-0000-0000-000043090000}"/>
    <cellStyle name="Emphasis 3 2 2 2" xfId="2714" xr:uid="{00000000-0005-0000-0000-000044090000}"/>
    <cellStyle name="Emphasis 3 2 2 2 2" xfId="2715" xr:uid="{00000000-0005-0000-0000-000045090000}"/>
    <cellStyle name="Emphasis 3 2 2 3" xfId="2716" xr:uid="{00000000-0005-0000-0000-000046090000}"/>
    <cellStyle name="Emphasis 3 2 2 4" xfId="2717" xr:uid="{00000000-0005-0000-0000-000047090000}"/>
    <cellStyle name="Emphasis 3 2 3" xfId="2718" xr:uid="{00000000-0005-0000-0000-000048090000}"/>
    <cellStyle name="Emphasis 3 2 3 2" xfId="2719" xr:uid="{00000000-0005-0000-0000-000049090000}"/>
    <cellStyle name="Emphasis 3 2 4" xfId="2720" xr:uid="{00000000-0005-0000-0000-00004A090000}"/>
    <cellStyle name="Emphasis 3 3" xfId="2721" xr:uid="{00000000-0005-0000-0000-00004B090000}"/>
    <cellStyle name="Emphasis 3 4" xfId="2722" xr:uid="{00000000-0005-0000-0000-00004C090000}"/>
    <cellStyle name="Emphasis 3 5" xfId="2723" xr:uid="{00000000-0005-0000-0000-00004D090000}"/>
    <cellStyle name="Emphasis 3 6" xfId="2724" xr:uid="{00000000-0005-0000-0000-00004E090000}"/>
    <cellStyle name="Emphasis 3 7" xfId="2725" xr:uid="{00000000-0005-0000-0000-00004F090000}"/>
    <cellStyle name="Emphasis 3 8" xfId="2726" xr:uid="{00000000-0005-0000-0000-000050090000}"/>
    <cellStyle name="Emphasis 3 9" xfId="2727" xr:uid="{00000000-0005-0000-0000-000051090000}"/>
    <cellStyle name="Enter Currency (0)" xfId="2728" xr:uid="{00000000-0005-0000-0000-000052090000}"/>
    <cellStyle name="Enter Currency (0) 10" xfId="2729" xr:uid="{00000000-0005-0000-0000-000053090000}"/>
    <cellStyle name="Enter Currency (0) 11" xfId="2730" xr:uid="{00000000-0005-0000-0000-000054090000}"/>
    <cellStyle name="Enter Currency (0) 12" xfId="2731" xr:uid="{00000000-0005-0000-0000-000055090000}"/>
    <cellStyle name="Enter Currency (0) 13" xfId="2732" xr:uid="{00000000-0005-0000-0000-000056090000}"/>
    <cellStyle name="Enter Currency (0) 14" xfId="2733" xr:uid="{00000000-0005-0000-0000-000057090000}"/>
    <cellStyle name="Enter Currency (0) 15" xfId="2734" xr:uid="{00000000-0005-0000-0000-000058090000}"/>
    <cellStyle name="Enter Currency (0) 16" xfId="2735" xr:uid="{00000000-0005-0000-0000-000059090000}"/>
    <cellStyle name="Enter Currency (0) 16 2" xfId="2736" xr:uid="{00000000-0005-0000-0000-00005A090000}"/>
    <cellStyle name="Enter Currency (0) 17" xfId="2737" xr:uid="{00000000-0005-0000-0000-00005B090000}"/>
    <cellStyle name="Enter Currency (0) 18" xfId="2738" xr:uid="{00000000-0005-0000-0000-00005C090000}"/>
    <cellStyle name="Enter Currency (0) 2" xfId="2739" xr:uid="{00000000-0005-0000-0000-00005D090000}"/>
    <cellStyle name="Enter Currency (0) 2 2" xfId="2740" xr:uid="{00000000-0005-0000-0000-00005E090000}"/>
    <cellStyle name="Enter Currency (0) 2 2 2" xfId="2741" xr:uid="{00000000-0005-0000-0000-00005F090000}"/>
    <cellStyle name="Enter Currency (0) 2 2 2 2" xfId="2742" xr:uid="{00000000-0005-0000-0000-000060090000}"/>
    <cellStyle name="Enter Currency (0) 2 2 3" xfId="2743" xr:uid="{00000000-0005-0000-0000-000061090000}"/>
    <cellStyle name="Enter Currency (0) 2 2 4" xfId="2744" xr:uid="{00000000-0005-0000-0000-000062090000}"/>
    <cellStyle name="Enter Currency (0) 2 3" xfId="2745" xr:uid="{00000000-0005-0000-0000-000063090000}"/>
    <cellStyle name="Enter Currency (0) 2 3 2" xfId="2746" xr:uid="{00000000-0005-0000-0000-000064090000}"/>
    <cellStyle name="Enter Currency (0) 2 4" xfId="2747" xr:uid="{00000000-0005-0000-0000-000065090000}"/>
    <cellStyle name="Enter Currency (0) 3" xfId="2748" xr:uid="{00000000-0005-0000-0000-000066090000}"/>
    <cellStyle name="Enter Currency (0) 4" xfId="2749" xr:uid="{00000000-0005-0000-0000-000067090000}"/>
    <cellStyle name="Enter Currency (0) 5" xfId="2750" xr:uid="{00000000-0005-0000-0000-000068090000}"/>
    <cellStyle name="Enter Currency (0) 6" xfId="2751" xr:uid="{00000000-0005-0000-0000-000069090000}"/>
    <cellStyle name="Enter Currency (0) 7" xfId="2752" xr:uid="{00000000-0005-0000-0000-00006A090000}"/>
    <cellStyle name="Enter Currency (0) 8" xfId="2753" xr:uid="{00000000-0005-0000-0000-00006B090000}"/>
    <cellStyle name="Enter Currency (0) 9" xfId="2754" xr:uid="{00000000-0005-0000-0000-00006C090000}"/>
    <cellStyle name="Enter Currency (2)" xfId="2755" xr:uid="{00000000-0005-0000-0000-00006D090000}"/>
    <cellStyle name="Enter Currency (2) 10" xfId="2756" xr:uid="{00000000-0005-0000-0000-00006E090000}"/>
    <cellStyle name="Enter Currency (2) 11" xfId="2757" xr:uid="{00000000-0005-0000-0000-00006F090000}"/>
    <cellStyle name="Enter Currency (2) 12" xfId="2758" xr:uid="{00000000-0005-0000-0000-000070090000}"/>
    <cellStyle name="Enter Currency (2) 13" xfId="2759" xr:uid="{00000000-0005-0000-0000-000071090000}"/>
    <cellStyle name="Enter Currency (2) 14" xfId="2760" xr:uid="{00000000-0005-0000-0000-000072090000}"/>
    <cellStyle name="Enter Currency (2) 15" xfId="2761" xr:uid="{00000000-0005-0000-0000-000073090000}"/>
    <cellStyle name="Enter Currency (2) 16" xfId="2762" xr:uid="{00000000-0005-0000-0000-000074090000}"/>
    <cellStyle name="Enter Currency (2) 16 2" xfId="2763" xr:uid="{00000000-0005-0000-0000-000075090000}"/>
    <cellStyle name="Enter Currency (2) 17" xfId="2764" xr:uid="{00000000-0005-0000-0000-000076090000}"/>
    <cellStyle name="Enter Currency (2) 18" xfId="2765" xr:uid="{00000000-0005-0000-0000-000077090000}"/>
    <cellStyle name="Enter Currency (2) 2" xfId="2766" xr:uid="{00000000-0005-0000-0000-000078090000}"/>
    <cellStyle name="Enter Currency (2) 2 2" xfId="2767" xr:uid="{00000000-0005-0000-0000-000079090000}"/>
    <cellStyle name="Enter Currency (2) 2 2 2" xfId="2768" xr:uid="{00000000-0005-0000-0000-00007A090000}"/>
    <cellStyle name="Enter Currency (2) 2 2 2 2" xfId="2769" xr:uid="{00000000-0005-0000-0000-00007B090000}"/>
    <cellStyle name="Enter Currency (2) 2 2 3" xfId="2770" xr:uid="{00000000-0005-0000-0000-00007C090000}"/>
    <cellStyle name="Enter Currency (2) 2 2 4" xfId="2771" xr:uid="{00000000-0005-0000-0000-00007D090000}"/>
    <cellStyle name="Enter Currency (2) 2 3" xfId="2772" xr:uid="{00000000-0005-0000-0000-00007E090000}"/>
    <cellStyle name="Enter Currency (2) 2 3 2" xfId="2773" xr:uid="{00000000-0005-0000-0000-00007F090000}"/>
    <cellStyle name="Enter Currency (2) 2 4" xfId="2774" xr:uid="{00000000-0005-0000-0000-000080090000}"/>
    <cellStyle name="Enter Currency (2) 3" xfId="2775" xr:uid="{00000000-0005-0000-0000-000081090000}"/>
    <cellStyle name="Enter Currency (2) 4" xfId="2776" xr:uid="{00000000-0005-0000-0000-000082090000}"/>
    <cellStyle name="Enter Currency (2) 5" xfId="2777" xr:uid="{00000000-0005-0000-0000-000083090000}"/>
    <cellStyle name="Enter Currency (2) 6" xfId="2778" xr:uid="{00000000-0005-0000-0000-000084090000}"/>
    <cellStyle name="Enter Currency (2) 7" xfId="2779" xr:uid="{00000000-0005-0000-0000-000085090000}"/>
    <cellStyle name="Enter Currency (2) 8" xfId="2780" xr:uid="{00000000-0005-0000-0000-000086090000}"/>
    <cellStyle name="Enter Currency (2) 9" xfId="2781" xr:uid="{00000000-0005-0000-0000-000087090000}"/>
    <cellStyle name="Enter Units (0)" xfId="2782" xr:uid="{00000000-0005-0000-0000-000088090000}"/>
    <cellStyle name="Enter Units (0) 10" xfId="2783" xr:uid="{00000000-0005-0000-0000-000089090000}"/>
    <cellStyle name="Enter Units (0) 11" xfId="2784" xr:uid="{00000000-0005-0000-0000-00008A090000}"/>
    <cellStyle name="Enter Units (0) 12" xfId="2785" xr:uid="{00000000-0005-0000-0000-00008B090000}"/>
    <cellStyle name="Enter Units (0) 13" xfId="2786" xr:uid="{00000000-0005-0000-0000-00008C090000}"/>
    <cellStyle name="Enter Units (0) 14" xfId="2787" xr:uid="{00000000-0005-0000-0000-00008D090000}"/>
    <cellStyle name="Enter Units (0) 15" xfId="2788" xr:uid="{00000000-0005-0000-0000-00008E090000}"/>
    <cellStyle name="Enter Units (0) 16" xfId="2789" xr:uid="{00000000-0005-0000-0000-00008F090000}"/>
    <cellStyle name="Enter Units (0) 16 2" xfId="2790" xr:uid="{00000000-0005-0000-0000-000090090000}"/>
    <cellStyle name="Enter Units (0) 17" xfId="2791" xr:uid="{00000000-0005-0000-0000-000091090000}"/>
    <cellStyle name="Enter Units (0) 18" xfId="2792" xr:uid="{00000000-0005-0000-0000-000092090000}"/>
    <cellStyle name="Enter Units (0) 2" xfId="2793" xr:uid="{00000000-0005-0000-0000-000093090000}"/>
    <cellStyle name="Enter Units (0) 2 2" xfId="2794" xr:uid="{00000000-0005-0000-0000-000094090000}"/>
    <cellStyle name="Enter Units (0) 2 2 2" xfId="2795" xr:uid="{00000000-0005-0000-0000-000095090000}"/>
    <cellStyle name="Enter Units (0) 2 2 2 2" xfId="2796" xr:uid="{00000000-0005-0000-0000-000096090000}"/>
    <cellStyle name="Enter Units (0) 2 2 3" xfId="2797" xr:uid="{00000000-0005-0000-0000-000097090000}"/>
    <cellStyle name="Enter Units (0) 2 2 4" xfId="2798" xr:uid="{00000000-0005-0000-0000-000098090000}"/>
    <cellStyle name="Enter Units (0) 2 3" xfId="2799" xr:uid="{00000000-0005-0000-0000-000099090000}"/>
    <cellStyle name="Enter Units (0) 2 3 2" xfId="2800" xr:uid="{00000000-0005-0000-0000-00009A090000}"/>
    <cellStyle name="Enter Units (0) 2 4" xfId="2801" xr:uid="{00000000-0005-0000-0000-00009B090000}"/>
    <cellStyle name="Enter Units (0) 3" xfId="2802" xr:uid="{00000000-0005-0000-0000-00009C090000}"/>
    <cellStyle name="Enter Units (0) 4" xfId="2803" xr:uid="{00000000-0005-0000-0000-00009D090000}"/>
    <cellStyle name="Enter Units (0) 5" xfId="2804" xr:uid="{00000000-0005-0000-0000-00009E090000}"/>
    <cellStyle name="Enter Units (0) 6" xfId="2805" xr:uid="{00000000-0005-0000-0000-00009F090000}"/>
    <cellStyle name="Enter Units (0) 7" xfId="2806" xr:uid="{00000000-0005-0000-0000-0000A0090000}"/>
    <cellStyle name="Enter Units (0) 8" xfId="2807" xr:uid="{00000000-0005-0000-0000-0000A1090000}"/>
    <cellStyle name="Enter Units (0) 9" xfId="2808" xr:uid="{00000000-0005-0000-0000-0000A2090000}"/>
    <cellStyle name="Enter Units (1)" xfId="2809" xr:uid="{00000000-0005-0000-0000-0000A3090000}"/>
    <cellStyle name="Enter Units (1) 10" xfId="2810" xr:uid="{00000000-0005-0000-0000-0000A4090000}"/>
    <cellStyle name="Enter Units (1) 11" xfId="2811" xr:uid="{00000000-0005-0000-0000-0000A5090000}"/>
    <cellStyle name="Enter Units (1) 12" xfId="2812" xr:uid="{00000000-0005-0000-0000-0000A6090000}"/>
    <cellStyle name="Enter Units (1) 13" xfId="2813" xr:uid="{00000000-0005-0000-0000-0000A7090000}"/>
    <cellStyle name="Enter Units (1) 14" xfId="2814" xr:uid="{00000000-0005-0000-0000-0000A8090000}"/>
    <cellStyle name="Enter Units (1) 15" xfId="2815" xr:uid="{00000000-0005-0000-0000-0000A9090000}"/>
    <cellStyle name="Enter Units (1) 16" xfId="2816" xr:uid="{00000000-0005-0000-0000-0000AA090000}"/>
    <cellStyle name="Enter Units (1) 16 2" xfId="2817" xr:uid="{00000000-0005-0000-0000-0000AB090000}"/>
    <cellStyle name="Enter Units (1) 17" xfId="2818" xr:uid="{00000000-0005-0000-0000-0000AC090000}"/>
    <cellStyle name="Enter Units (1) 18" xfId="2819" xr:uid="{00000000-0005-0000-0000-0000AD090000}"/>
    <cellStyle name="Enter Units (1) 2" xfId="2820" xr:uid="{00000000-0005-0000-0000-0000AE090000}"/>
    <cellStyle name="Enter Units (1) 2 2" xfId="2821" xr:uid="{00000000-0005-0000-0000-0000AF090000}"/>
    <cellStyle name="Enter Units (1) 2 2 2" xfId="2822" xr:uid="{00000000-0005-0000-0000-0000B0090000}"/>
    <cellStyle name="Enter Units (1) 2 2 2 2" xfId="2823" xr:uid="{00000000-0005-0000-0000-0000B1090000}"/>
    <cellStyle name="Enter Units (1) 2 2 3" xfId="2824" xr:uid="{00000000-0005-0000-0000-0000B2090000}"/>
    <cellStyle name="Enter Units (1) 2 2 4" xfId="2825" xr:uid="{00000000-0005-0000-0000-0000B3090000}"/>
    <cellStyle name="Enter Units (1) 2 3" xfId="2826" xr:uid="{00000000-0005-0000-0000-0000B4090000}"/>
    <cellStyle name="Enter Units (1) 2 3 2" xfId="2827" xr:uid="{00000000-0005-0000-0000-0000B5090000}"/>
    <cellStyle name="Enter Units (1) 2 4" xfId="2828" xr:uid="{00000000-0005-0000-0000-0000B6090000}"/>
    <cellStyle name="Enter Units (1) 3" xfId="2829" xr:uid="{00000000-0005-0000-0000-0000B7090000}"/>
    <cellStyle name="Enter Units (1) 4" xfId="2830" xr:uid="{00000000-0005-0000-0000-0000B8090000}"/>
    <cellStyle name="Enter Units (1) 5" xfId="2831" xr:uid="{00000000-0005-0000-0000-0000B9090000}"/>
    <cellStyle name="Enter Units (1) 6" xfId="2832" xr:uid="{00000000-0005-0000-0000-0000BA090000}"/>
    <cellStyle name="Enter Units (1) 7" xfId="2833" xr:uid="{00000000-0005-0000-0000-0000BB090000}"/>
    <cellStyle name="Enter Units (1) 8" xfId="2834" xr:uid="{00000000-0005-0000-0000-0000BC090000}"/>
    <cellStyle name="Enter Units (1) 9" xfId="2835" xr:uid="{00000000-0005-0000-0000-0000BD090000}"/>
    <cellStyle name="Enter Units (2)" xfId="2836" xr:uid="{00000000-0005-0000-0000-0000BE090000}"/>
    <cellStyle name="Enter Units (2) 10" xfId="2837" xr:uid="{00000000-0005-0000-0000-0000BF090000}"/>
    <cellStyle name="Enter Units (2) 11" xfId="2838" xr:uid="{00000000-0005-0000-0000-0000C0090000}"/>
    <cellStyle name="Enter Units (2) 12" xfId="2839" xr:uid="{00000000-0005-0000-0000-0000C1090000}"/>
    <cellStyle name="Enter Units (2) 13" xfId="2840" xr:uid="{00000000-0005-0000-0000-0000C2090000}"/>
    <cellStyle name="Enter Units (2) 14" xfId="2841" xr:uid="{00000000-0005-0000-0000-0000C3090000}"/>
    <cellStyle name="Enter Units (2) 15" xfId="2842" xr:uid="{00000000-0005-0000-0000-0000C4090000}"/>
    <cellStyle name="Enter Units (2) 16" xfId="2843" xr:uid="{00000000-0005-0000-0000-0000C5090000}"/>
    <cellStyle name="Enter Units (2) 16 2" xfId="2844" xr:uid="{00000000-0005-0000-0000-0000C6090000}"/>
    <cellStyle name="Enter Units (2) 17" xfId="2845" xr:uid="{00000000-0005-0000-0000-0000C7090000}"/>
    <cellStyle name="Enter Units (2) 18" xfId="2846" xr:uid="{00000000-0005-0000-0000-0000C8090000}"/>
    <cellStyle name="Enter Units (2) 2" xfId="2847" xr:uid="{00000000-0005-0000-0000-0000C9090000}"/>
    <cellStyle name="Enter Units (2) 2 2" xfId="2848" xr:uid="{00000000-0005-0000-0000-0000CA090000}"/>
    <cellStyle name="Enter Units (2) 2 2 2" xfId="2849" xr:uid="{00000000-0005-0000-0000-0000CB090000}"/>
    <cellStyle name="Enter Units (2) 2 2 2 2" xfId="2850" xr:uid="{00000000-0005-0000-0000-0000CC090000}"/>
    <cellStyle name="Enter Units (2) 2 2 3" xfId="2851" xr:uid="{00000000-0005-0000-0000-0000CD090000}"/>
    <cellStyle name="Enter Units (2) 2 2 4" xfId="2852" xr:uid="{00000000-0005-0000-0000-0000CE090000}"/>
    <cellStyle name="Enter Units (2) 2 3" xfId="2853" xr:uid="{00000000-0005-0000-0000-0000CF090000}"/>
    <cellStyle name="Enter Units (2) 2 3 2" xfId="2854" xr:uid="{00000000-0005-0000-0000-0000D0090000}"/>
    <cellStyle name="Enter Units (2) 2 4" xfId="2855" xr:uid="{00000000-0005-0000-0000-0000D1090000}"/>
    <cellStyle name="Enter Units (2) 3" xfId="2856" xr:uid="{00000000-0005-0000-0000-0000D2090000}"/>
    <cellStyle name="Enter Units (2) 4" xfId="2857" xr:uid="{00000000-0005-0000-0000-0000D3090000}"/>
    <cellStyle name="Enter Units (2) 5" xfId="2858" xr:uid="{00000000-0005-0000-0000-0000D4090000}"/>
    <cellStyle name="Enter Units (2) 6" xfId="2859" xr:uid="{00000000-0005-0000-0000-0000D5090000}"/>
    <cellStyle name="Enter Units (2) 7" xfId="2860" xr:uid="{00000000-0005-0000-0000-0000D6090000}"/>
    <cellStyle name="Enter Units (2) 8" xfId="2861" xr:uid="{00000000-0005-0000-0000-0000D7090000}"/>
    <cellStyle name="Enter Units (2) 9" xfId="2862" xr:uid="{00000000-0005-0000-0000-0000D8090000}"/>
    <cellStyle name="Euro" xfId="2863" xr:uid="{00000000-0005-0000-0000-0000D9090000}"/>
    <cellStyle name="Explanatory Text 2" xfId="2864" xr:uid="{00000000-0005-0000-0000-0000DA090000}"/>
    <cellStyle name="Explanatory Text 2 2" xfId="2865" xr:uid="{00000000-0005-0000-0000-0000DB090000}"/>
    <cellStyle name="Explanatory Text 2 3" xfId="2866" xr:uid="{00000000-0005-0000-0000-0000DC090000}"/>
    <cellStyle name="Explanatory Text 3" xfId="2867" xr:uid="{00000000-0005-0000-0000-0000DD090000}"/>
    <cellStyle name="F2" xfId="2868" xr:uid="{00000000-0005-0000-0000-0000DE090000}"/>
    <cellStyle name="F2 10" xfId="2869" xr:uid="{00000000-0005-0000-0000-0000DF090000}"/>
    <cellStyle name="F2 11" xfId="2870" xr:uid="{00000000-0005-0000-0000-0000E0090000}"/>
    <cellStyle name="F2 12" xfId="2871" xr:uid="{00000000-0005-0000-0000-0000E1090000}"/>
    <cellStyle name="F2 13" xfId="2872" xr:uid="{00000000-0005-0000-0000-0000E2090000}"/>
    <cellStyle name="F2 14" xfId="2873" xr:uid="{00000000-0005-0000-0000-0000E3090000}"/>
    <cellStyle name="F2 15" xfId="2874" xr:uid="{00000000-0005-0000-0000-0000E4090000}"/>
    <cellStyle name="F2 16" xfId="2875" xr:uid="{00000000-0005-0000-0000-0000E5090000}"/>
    <cellStyle name="F2 16 2" xfId="2876" xr:uid="{00000000-0005-0000-0000-0000E6090000}"/>
    <cellStyle name="F2 17" xfId="2877" xr:uid="{00000000-0005-0000-0000-0000E7090000}"/>
    <cellStyle name="F2 18" xfId="2878" xr:uid="{00000000-0005-0000-0000-0000E8090000}"/>
    <cellStyle name="F2 2" xfId="2879" xr:uid="{00000000-0005-0000-0000-0000E9090000}"/>
    <cellStyle name="F2 2 2" xfId="2880" xr:uid="{00000000-0005-0000-0000-0000EA090000}"/>
    <cellStyle name="F2 2 2 2" xfId="2881" xr:uid="{00000000-0005-0000-0000-0000EB090000}"/>
    <cellStyle name="F2 2 2 2 2" xfId="2882" xr:uid="{00000000-0005-0000-0000-0000EC090000}"/>
    <cellStyle name="F2 2 2 3" xfId="2883" xr:uid="{00000000-0005-0000-0000-0000ED090000}"/>
    <cellStyle name="F2 2 2 4" xfId="2884" xr:uid="{00000000-0005-0000-0000-0000EE090000}"/>
    <cellStyle name="F2 2 3" xfId="2885" xr:uid="{00000000-0005-0000-0000-0000EF090000}"/>
    <cellStyle name="F2 2 3 2" xfId="2886" xr:uid="{00000000-0005-0000-0000-0000F0090000}"/>
    <cellStyle name="F2 2 4" xfId="2887" xr:uid="{00000000-0005-0000-0000-0000F1090000}"/>
    <cellStyle name="F2 2 5" xfId="2888" xr:uid="{00000000-0005-0000-0000-0000F2090000}"/>
    <cellStyle name="F2 2 6" xfId="2889" xr:uid="{00000000-0005-0000-0000-0000F3090000}"/>
    <cellStyle name="F2 3" xfId="2890" xr:uid="{00000000-0005-0000-0000-0000F4090000}"/>
    <cellStyle name="F2 4" xfId="2891" xr:uid="{00000000-0005-0000-0000-0000F5090000}"/>
    <cellStyle name="F2 5" xfId="2892" xr:uid="{00000000-0005-0000-0000-0000F6090000}"/>
    <cellStyle name="F2 6" xfId="2893" xr:uid="{00000000-0005-0000-0000-0000F7090000}"/>
    <cellStyle name="F2 7" xfId="2894" xr:uid="{00000000-0005-0000-0000-0000F8090000}"/>
    <cellStyle name="F2 8" xfId="2895" xr:uid="{00000000-0005-0000-0000-0000F9090000}"/>
    <cellStyle name="F2 9" xfId="2896" xr:uid="{00000000-0005-0000-0000-0000FA090000}"/>
    <cellStyle name="F3" xfId="2897" xr:uid="{00000000-0005-0000-0000-0000FB090000}"/>
    <cellStyle name="F3 10" xfId="2898" xr:uid="{00000000-0005-0000-0000-0000FC090000}"/>
    <cellStyle name="F3 11" xfId="2899" xr:uid="{00000000-0005-0000-0000-0000FD090000}"/>
    <cellStyle name="F3 12" xfId="2900" xr:uid="{00000000-0005-0000-0000-0000FE090000}"/>
    <cellStyle name="F3 13" xfId="2901" xr:uid="{00000000-0005-0000-0000-0000FF090000}"/>
    <cellStyle name="F3 14" xfId="2902" xr:uid="{00000000-0005-0000-0000-0000000A0000}"/>
    <cellStyle name="F3 15" xfId="2903" xr:uid="{00000000-0005-0000-0000-0000010A0000}"/>
    <cellStyle name="F3 16" xfId="2904" xr:uid="{00000000-0005-0000-0000-0000020A0000}"/>
    <cellStyle name="F3 16 2" xfId="2905" xr:uid="{00000000-0005-0000-0000-0000030A0000}"/>
    <cellStyle name="F3 17" xfId="2906" xr:uid="{00000000-0005-0000-0000-0000040A0000}"/>
    <cellStyle name="F3 18" xfId="2907" xr:uid="{00000000-0005-0000-0000-0000050A0000}"/>
    <cellStyle name="F3 2" xfId="2908" xr:uid="{00000000-0005-0000-0000-0000060A0000}"/>
    <cellStyle name="F3 2 2" xfId="2909" xr:uid="{00000000-0005-0000-0000-0000070A0000}"/>
    <cellStyle name="F3 2 2 2" xfId="2910" xr:uid="{00000000-0005-0000-0000-0000080A0000}"/>
    <cellStyle name="F3 2 2 2 2" xfId="2911" xr:uid="{00000000-0005-0000-0000-0000090A0000}"/>
    <cellStyle name="F3 2 2 3" xfId="2912" xr:uid="{00000000-0005-0000-0000-00000A0A0000}"/>
    <cellStyle name="F3 2 2 4" xfId="2913" xr:uid="{00000000-0005-0000-0000-00000B0A0000}"/>
    <cellStyle name="F3 2 3" xfId="2914" xr:uid="{00000000-0005-0000-0000-00000C0A0000}"/>
    <cellStyle name="F3 2 3 2" xfId="2915" xr:uid="{00000000-0005-0000-0000-00000D0A0000}"/>
    <cellStyle name="F3 2 4" xfId="2916" xr:uid="{00000000-0005-0000-0000-00000E0A0000}"/>
    <cellStyle name="F3 2 5" xfId="2917" xr:uid="{00000000-0005-0000-0000-00000F0A0000}"/>
    <cellStyle name="F3 2 6" xfId="2918" xr:uid="{00000000-0005-0000-0000-0000100A0000}"/>
    <cellStyle name="F3 3" xfId="2919" xr:uid="{00000000-0005-0000-0000-0000110A0000}"/>
    <cellStyle name="F3 4" xfId="2920" xr:uid="{00000000-0005-0000-0000-0000120A0000}"/>
    <cellStyle name="F3 5" xfId="2921" xr:uid="{00000000-0005-0000-0000-0000130A0000}"/>
    <cellStyle name="F3 6" xfId="2922" xr:uid="{00000000-0005-0000-0000-0000140A0000}"/>
    <cellStyle name="F3 7" xfId="2923" xr:uid="{00000000-0005-0000-0000-0000150A0000}"/>
    <cellStyle name="F3 8" xfId="2924" xr:uid="{00000000-0005-0000-0000-0000160A0000}"/>
    <cellStyle name="F3 9" xfId="2925" xr:uid="{00000000-0005-0000-0000-0000170A0000}"/>
    <cellStyle name="F4" xfId="2926" xr:uid="{00000000-0005-0000-0000-0000180A0000}"/>
    <cellStyle name="F4 10" xfId="2927" xr:uid="{00000000-0005-0000-0000-0000190A0000}"/>
    <cellStyle name="F4 11" xfId="2928" xr:uid="{00000000-0005-0000-0000-00001A0A0000}"/>
    <cellStyle name="F4 12" xfId="2929" xr:uid="{00000000-0005-0000-0000-00001B0A0000}"/>
    <cellStyle name="F4 13" xfId="2930" xr:uid="{00000000-0005-0000-0000-00001C0A0000}"/>
    <cellStyle name="F4 14" xfId="2931" xr:uid="{00000000-0005-0000-0000-00001D0A0000}"/>
    <cellStyle name="F4 15" xfId="2932" xr:uid="{00000000-0005-0000-0000-00001E0A0000}"/>
    <cellStyle name="F4 16" xfId="2933" xr:uid="{00000000-0005-0000-0000-00001F0A0000}"/>
    <cellStyle name="F4 16 2" xfId="2934" xr:uid="{00000000-0005-0000-0000-0000200A0000}"/>
    <cellStyle name="F4 17" xfId="2935" xr:uid="{00000000-0005-0000-0000-0000210A0000}"/>
    <cellStyle name="F4 18" xfId="2936" xr:uid="{00000000-0005-0000-0000-0000220A0000}"/>
    <cellStyle name="F4 2" xfId="2937" xr:uid="{00000000-0005-0000-0000-0000230A0000}"/>
    <cellStyle name="F4 2 2" xfId="2938" xr:uid="{00000000-0005-0000-0000-0000240A0000}"/>
    <cellStyle name="F4 2 2 2" xfId="2939" xr:uid="{00000000-0005-0000-0000-0000250A0000}"/>
    <cellStyle name="F4 2 2 2 2" xfId="2940" xr:uid="{00000000-0005-0000-0000-0000260A0000}"/>
    <cellStyle name="F4 2 2 3" xfId="2941" xr:uid="{00000000-0005-0000-0000-0000270A0000}"/>
    <cellStyle name="F4 2 2 4" xfId="2942" xr:uid="{00000000-0005-0000-0000-0000280A0000}"/>
    <cellStyle name="F4 2 3" xfId="2943" xr:uid="{00000000-0005-0000-0000-0000290A0000}"/>
    <cellStyle name="F4 2 3 2" xfId="2944" xr:uid="{00000000-0005-0000-0000-00002A0A0000}"/>
    <cellStyle name="F4 2 4" xfId="2945" xr:uid="{00000000-0005-0000-0000-00002B0A0000}"/>
    <cellStyle name="F4 2 5" xfId="2946" xr:uid="{00000000-0005-0000-0000-00002C0A0000}"/>
    <cellStyle name="F4 2 6" xfId="2947" xr:uid="{00000000-0005-0000-0000-00002D0A0000}"/>
    <cellStyle name="F4 3" xfId="2948" xr:uid="{00000000-0005-0000-0000-00002E0A0000}"/>
    <cellStyle name="F4 4" xfId="2949" xr:uid="{00000000-0005-0000-0000-00002F0A0000}"/>
    <cellStyle name="F4 5" xfId="2950" xr:uid="{00000000-0005-0000-0000-0000300A0000}"/>
    <cellStyle name="F4 6" xfId="2951" xr:uid="{00000000-0005-0000-0000-0000310A0000}"/>
    <cellStyle name="F4 7" xfId="2952" xr:uid="{00000000-0005-0000-0000-0000320A0000}"/>
    <cellStyle name="F4 8" xfId="2953" xr:uid="{00000000-0005-0000-0000-0000330A0000}"/>
    <cellStyle name="F4 9" xfId="2954" xr:uid="{00000000-0005-0000-0000-0000340A0000}"/>
    <cellStyle name="F5" xfId="2955" xr:uid="{00000000-0005-0000-0000-0000350A0000}"/>
    <cellStyle name="F5 10" xfId="2956" xr:uid="{00000000-0005-0000-0000-0000360A0000}"/>
    <cellStyle name="F5 11" xfId="2957" xr:uid="{00000000-0005-0000-0000-0000370A0000}"/>
    <cellStyle name="F5 12" xfId="2958" xr:uid="{00000000-0005-0000-0000-0000380A0000}"/>
    <cellStyle name="F5 13" xfId="2959" xr:uid="{00000000-0005-0000-0000-0000390A0000}"/>
    <cellStyle name="F5 14" xfId="2960" xr:uid="{00000000-0005-0000-0000-00003A0A0000}"/>
    <cellStyle name="F5 15" xfId="2961" xr:uid="{00000000-0005-0000-0000-00003B0A0000}"/>
    <cellStyle name="F5 16" xfId="2962" xr:uid="{00000000-0005-0000-0000-00003C0A0000}"/>
    <cellStyle name="F5 16 2" xfId="2963" xr:uid="{00000000-0005-0000-0000-00003D0A0000}"/>
    <cellStyle name="F5 17" xfId="2964" xr:uid="{00000000-0005-0000-0000-00003E0A0000}"/>
    <cellStyle name="F5 18" xfId="2965" xr:uid="{00000000-0005-0000-0000-00003F0A0000}"/>
    <cellStyle name="F5 2" xfId="2966" xr:uid="{00000000-0005-0000-0000-0000400A0000}"/>
    <cellStyle name="F5 2 2" xfId="2967" xr:uid="{00000000-0005-0000-0000-0000410A0000}"/>
    <cellStyle name="F5 2 2 2" xfId="2968" xr:uid="{00000000-0005-0000-0000-0000420A0000}"/>
    <cellStyle name="F5 2 2 2 2" xfId="2969" xr:uid="{00000000-0005-0000-0000-0000430A0000}"/>
    <cellStyle name="F5 2 2 3" xfId="2970" xr:uid="{00000000-0005-0000-0000-0000440A0000}"/>
    <cellStyle name="F5 2 2 4" xfId="2971" xr:uid="{00000000-0005-0000-0000-0000450A0000}"/>
    <cellStyle name="F5 2 3" xfId="2972" xr:uid="{00000000-0005-0000-0000-0000460A0000}"/>
    <cellStyle name="F5 2 3 2" xfId="2973" xr:uid="{00000000-0005-0000-0000-0000470A0000}"/>
    <cellStyle name="F5 2 4" xfId="2974" xr:uid="{00000000-0005-0000-0000-0000480A0000}"/>
    <cellStyle name="F5 2 5" xfId="2975" xr:uid="{00000000-0005-0000-0000-0000490A0000}"/>
    <cellStyle name="F5 2 6" xfId="2976" xr:uid="{00000000-0005-0000-0000-00004A0A0000}"/>
    <cellStyle name="F5 3" xfId="2977" xr:uid="{00000000-0005-0000-0000-00004B0A0000}"/>
    <cellStyle name="F5 4" xfId="2978" xr:uid="{00000000-0005-0000-0000-00004C0A0000}"/>
    <cellStyle name="F5 5" xfId="2979" xr:uid="{00000000-0005-0000-0000-00004D0A0000}"/>
    <cellStyle name="F5 6" xfId="2980" xr:uid="{00000000-0005-0000-0000-00004E0A0000}"/>
    <cellStyle name="F5 7" xfId="2981" xr:uid="{00000000-0005-0000-0000-00004F0A0000}"/>
    <cellStyle name="F5 8" xfId="2982" xr:uid="{00000000-0005-0000-0000-0000500A0000}"/>
    <cellStyle name="F5 9" xfId="2983" xr:uid="{00000000-0005-0000-0000-0000510A0000}"/>
    <cellStyle name="F6" xfId="2984" xr:uid="{00000000-0005-0000-0000-0000520A0000}"/>
    <cellStyle name="F6 - Style2" xfId="2985" xr:uid="{00000000-0005-0000-0000-0000530A0000}"/>
    <cellStyle name="F6 10" xfId="2986" xr:uid="{00000000-0005-0000-0000-0000540A0000}"/>
    <cellStyle name="F6 11" xfId="2987" xr:uid="{00000000-0005-0000-0000-0000550A0000}"/>
    <cellStyle name="F6 12" xfId="2988" xr:uid="{00000000-0005-0000-0000-0000560A0000}"/>
    <cellStyle name="F6 13" xfId="2989" xr:uid="{00000000-0005-0000-0000-0000570A0000}"/>
    <cellStyle name="F6 14" xfId="2990" xr:uid="{00000000-0005-0000-0000-0000580A0000}"/>
    <cellStyle name="F6 15" xfId="2991" xr:uid="{00000000-0005-0000-0000-0000590A0000}"/>
    <cellStyle name="F6 16" xfId="2992" xr:uid="{00000000-0005-0000-0000-00005A0A0000}"/>
    <cellStyle name="F6 16 2" xfId="2993" xr:uid="{00000000-0005-0000-0000-00005B0A0000}"/>
    <cellStyle name="F6 17" xfId="2994" xr:uid="{00000000-0005-0000-0000-00005C0A0000}"/>
    <cellStyle name="F6 18" xfId="2995" xr:uid="{00000000-0005-0000-0000-00005D0A0000}"/>
    <cellStyle name="F6 2" xfId="2996" xr:uid="{00000000-0005-0000-0000-00005E0A0000}"/>
    <cellStyle name="F6 2 2" xfId="2997" xr:uid="{00000000-0005-0000-0000-00005F0A0000}"/>
    <cellStyle name="F6 2 2 2" xfId="2998" xr:uid="{00000000-0005-0000-0000-0000600A0000}"/>
    <cellStyle name="F6 2 2 2 2" xfId="2999" xr:uid="{00000000-0005-0000-0000-0000610A0000}"/>
    <cellStyle name="F6 2 2 3" xfId="3000" xr:uid="{00000000-0005-0000-0000-0000620A0000}"/>
    <cellStyle name="F6 2 2 4" xfId="3001" xr:uid="{00000000-0005-0000-0000-0000630A0000}"/>
    <cellStyle name="F6 2 3" xfId="3002" xr:uid="{00000000-0005-0000-0000-0000640A0000}"/>
    <cellStyle name="F6 2 3 2" xfId="3003" xr:uid="{00000000-0005-0000-0000-0000650A0000}"/>
    <cellStyle name="F6 2 4" xfId="3004" xr:uid="{00000000-0005-0000-0000-0000660A0000}"/>
    <cellStyle name="F6 2 5" xfId="3005" xr:uid="{00000000-0005-0000-0000-0000670A0000}"/>
    <cellStyle name="F6 2 6" xfId="3006" xr:uid="{00000000-0005-0000-0000-0000680A0000}"/>
    <cellStyle name="F6 3" xfId="3007" xr:uid="{00000000-0005-0000-0000-0000690A0000}"/>
    <cellStyle name="F6 4" xfId="3008" xr:uid="{00000000-0005-0000-0000-00006A0A0000}"/>
    <cellStyle name="F6 5" xfId="3009" xr:uid="{00000000-0005-0000-0000-00006B0A0000}"/>
    <cellStyle name="F6 6" xfId="3010" xr:uid="{00000000-0005-0000-0000-00006C0A0000}"/>
    <cellStyle name="F6 7" xfId="3011" xr:uid="{00000000-0005-0000-0000-00006D0A0000}"/>
    <cellStyle name="F6 8" xfId="3012" xr:uid="{00000000-0005-0000-0000-00006E0A0000}"/>
    <cellStyle name="F6 9" xfId="3013" xr:uid="{00000000-0005-0000-0000-00006F0A0000}"/>
    <cellStyle name="F6_03_RJPP_PETRAL V6 AUDITED NEW" xfId="3014" xr:uid="{00000000-0005-0000-0000-0000700A0000}"/>
    <cellStyle name="F7" xfId="3015" xr:uid="{00000000-0005-0000-0000-0000710A0000}"/>
    <cellStyle name="F7 10" xfId="3016" xr:uid="{00000000-0005-0000-0000-0000720A0000}"/>
    <cellStyle name="F7 11" xfId="3017" xr:uid="{00000000-0005-0000-0000-0000730A0000}"/>
    <cellStyle name="F7 12" xfId="3018" xr:uid="{00000000-0005-0000-0000-0000740A0000}"/>
    <cellStyle name="F7 13" xfId="3019" xr:uid="{00000000-0005-0000-0000-0000750A0000}"/>
    <cellStyle name="F7 14" xfId="3020" xr:uid="{00000000-0005-0000-0000-0000760A0000}"/>
    <cellStyle name="F7 15" xfId="3021" xr:uid="{00000000-0005-0000-0000-0000770A0000}"/>
    <cellStyle name="F7 16" xfId="3022" xr:uid="{00000000-0005-0000-0000-0000780A0000}"/>
    <cellStyle name="F7 16 2" xfId="3023" xr:uid="{00000000-0005-0000-0000-0000790A0000}"/>
    <cellStyle name="F7 17" xfId="3024" xr:uid="{00000000-0005-0000-0000-00007A0A0000}"/>
    <cellStyle name="F7 18" xfId="3025" xr:uid="{00000000-0005-0000-0000-00007B0A0000}"/>
    <cellStyle name="F7 2" xfId="3026" xr:uid="{00000000-0005-0000-0000-00007C0A0000}"/>
    <cellStyle name="F7 2 2" xfId="3027" xr:uid="{00000000-0005-0000-0000-00007D0A0000}"/>
    <cellStyle name="F7 2 2 2" xfId="3028" xr:uid="{00000000-0005-0000-0000-00007E0A0000}"/>
    <cellStyle name="F7 2 2 2 2" xfId="3029" xr:uid="{00000000-0005-0000-0000-00007F0A0000}"/>
    <cellStyle name="F7 2 2 3" xfId="3030" xr:uid="{00000000-0005-0000-0000-0000800A0000}"/>
    <cellStyle name="F7 2 2 4" xfId="3031" xr:uid="{00000000-0005-0000-0000-0000810A0000}"/>
    <cellStyle name="F7 2 3" xfId="3032" xr:uid="{00000000-0005-0000-0000-0000820A0000}"/>
    <cellStyle name="F7 2 3 2" xfId="3033" xr:uid="{00000000-0005-0000-0000-0000830A0000}"/>
    <cellStyle name="F7 2 4" xfId="3034" xr:uid="{00000000-0005-0000-0000-0000840A0000}"/>
    <cellStyle name="F7 2 5" xfId="3035" xr:uid="{00000000-0005-0000-0000-0000850A0000}"/>
    <cellStyle name="F7 2 6" xfId="3036" xr:uid="{00000000-0005-0000-0000-0000860A0000}"/>
    <cellStyle name="F7 3" xfId="3037" xr:uid="{00000000-0005-0000-0000-0000870A0000}"/>
    <cellStyle name="F7 4" xfId="3038" xr:uid="{00000000-0005-0000-0000-0000880A0000}"/>
    <cellStyle name="F7 5" xfId="3039" xr:uid="{00000000-0005-0000-0000-0000890A0000}"/>
    <cellStyle name="F7 6" xfId="3040" xr:uid="{00000000-0005-0000-0000-00008A0A0000}"/>
    <cellStyle name="F7 7" xfId="3041" xr:uid="{00000000-0005-0000-0000-00008B0A0000}"/>
    <cellStyle name="F7 8" xfId="3042" xr:uid="{00000000-0005-0000-0000-00008C0A0000}"/>
    <cellStyle name="F7 9" xfId="3043" xr:uid="{00000000-0005-0000-0000-00008D0A0000}"/>
    <cellStyle name="F8" xfId="3044" xr:uid="{00000000-0005-0000-0000-00008E0A0000}"/>
    <cellStyle name="F8 - Style1" xfId="3045" xr:uid="{00000000-0005-0000-0000-00008F0A0000}"/>
    <cellStyle name="F8 10" xfId="3046" xr:uid="{00000000-0005-0000-0000-0000900A0000}"/>
    <cellStyle name="F8 11" xfId="3047" xr:uid="{00000000-0005-0000-0000-0000910A0000}"/>
    <cellStyle name="F8 12" xfId="3048" xr:uid="{00000000-0005-0000-0000-0000920A0000}"/>
    <cellStyle name="F8 13" xfId="3049" xr:uid="{00000000-0005-0000-0000-0000930A0000}"/>
    <cellStyle name="F8 14" xfId="3050" xr:uid="{00000000-0005-0000-0000-0000940A0000}"/>
    <cellStyle name="F8 15" xfId="3051" xr:uid="{00000000-0005-0000-0000-0000950A0000}"/>
    <cellStyle name="F8 16" xfId="3052" xr:uid="{00000000-0005-0000-0000-0000960A0000}"/>
    <cellStyle name="F8 16 2" xfId="3053" xr:uid="{00000000-0005-0000-0000-0000970A0000}"/>
    <cellStyle name="F8 17" xfId="3054" xr:uid="{00000000-0005-0000-0000-0000980A0000}"/>
    <cellStyle name="F8 18" xfId="3055" xr:uid="{00000000-0005-0000-0000-0000990A0000}"/>
    <cellStyle name="F8 2" xfId="3056" xr:uid="{00000000-0005-0000-0000-00009A0A0000}"/>
    <cellStyle name="F8 2 2" xfId="3057" xr:uid="{00000000-0005-0000-0000-00009B0A0000}"/>
    <cellStyle name="F8 2 2 2" xfId="3058" xr:uid="{00000000-0005-0000-0000-00009C0A0000}"/>
    <cellStyle name="F8 2 2 2 2" xfId="3059" xr:uid="{00000000-0005-0000-0000-00009D0A0000}"/>
    <cellStyle name="F8 2 2 3" xfId="3060" xr:uid="{00000000-0005-0000-0000-00009E0A0000}"/>
    <cellStyle name="F8 2 2 4" xfId="3061" xr:uid="{00000000-0005-0000-0000-00009F0A0000}"/>
    <cellStyle name="F8 2 3" xfId="3062" xr:uid="{00000000-0005-0000-0000-0000A00A0000}"/>
    <cellStyle name="F8 2 3 2" xfId="3063" xr:uid="{00000000-0005-0000-0000-0000A10A0000}"/>
    <cellStyle name="F8 2 4" xfId="3064" xr:uid="{00000000-0005-0000-0000-0000A20A0000}"/>
    <cellStyle name="F8 2 5" xfId="3065" xr:uid="{00000000-0005-0000-0000-0000A30A0000}"/>
    <cellStyle name="F8 2 6" xfId="3066" xr:uid="{00000000-0005-0000-0000-0000A40A0000}"/>
    <cellStyle name="F8 3" xfId="3067" xr:uid="{00000000-0005-0000-0000-0000A50A0000}"/>
    <cellStyle name="F8 4" xfId="3068" xr:uid="{00000000-0005-0000-0000-0000A60A0000}"/>
    <cellStyle name="F8 5" xfId="3069" xr:uid="{00000000-0005-0000-0000-0000A70A0000}"/>
    <cellStyle name="F8 6" xfId="3070" xr:uid="{00000000-0005-0000-0000-0000A80A0000}"/>
    <cellStyle name="F8 7" xfId="3071" xr:uid="{00000000-0005-0000-0000-0000A90A0000}"/>
    <cellStyle name="F8 8" xfId="3072" xr:uid="{00000000-0005-0000-0000-0000AA0A0000}"/>
    <cellStyle name="F8 9" xfId="3073" xr:uid="{00000000-0005-0000-0000-0000AB0A0000}"/>
    <cellStyle name="F8_03_RJPP_PETRAL V6 AUDITED NEW" xfId="3074" xr:uid="{00000000-0005-0000-0000-0000AC0A0000}"/>
    <cellStyle name="Figures_1" xfId="3075" xr:uid="{00000000-0005-0000-0000-0000AD0A0000}"/>
    <cellStyle name="Financials" xfId="3076" xr:uid="{00000000-0005-0000-0000-0000AE0A0000}"/>
    <cellStyle name="Financials 10" xfId="3077" xr:uid="{00000000-0005-0000-0000-0000AF0A0000}"/>
    <cellStyle name="Financials 11" xfId="3078" xr:uid="{00000000-0005-0000-0000-0000B00A0000}"/>
    <cellStyle name="Financials 12" xfId="3079" xr:uid="{00000000-0005-0000-0000-0000B10A0000}"/>
    <cellStyle name="Financials 13" xfId="3080" xr:uid="{00000000-0005-0000-0000-0000B20A0000}"/>
    <cellStyle name="Financials 14" xfId="3081" xr:uid="{00000000-0005-0000-0000-0000B30A0000}"/>
    <cellStyle name="Financials 15" xfId="3082" xr:uid="{00000000-0005-0000-0000-0000B40A0000}"/>
    <cellStyle name="Financials 16" xfId="3083" xr:uid="{00000000-0005-0000-0000-0000B50A0000}"/>
    <cellStyle name="Financials 16 2" xfId="3084" xr:uid="{00000000-0005-0000-0000-0000B60A0000}"/>
    <cellStyle name="Financials 17" xfId="3085" xr:uid="{00000000-0005-0000-0000-0000B70A0000}"/>
    <cellStyle name="Financials 18" xfId="3086" xr:uid="{00000000-0005-0000-0000-0000B80A0000}"/>
    <cellStyle name="Financials 2" xfId="3087" xr:uid="{00000000-0005-0000-0000-0000B90A0000}"/>
    <cellStyle name="Financials 2 2" xfId="3088" xr:uid="{00000000-0005-0000-0000-0000BA0A0000}"/>
    <cellStyle name="Financials 2 2 2" xfId="3089" xr:uid="{00000000-0005-0000-0000-0000BB0A0000}"/>
    <cellStyle name="Financials 2 2 2 2" xfId="3090" xr:uid="{00000000-0005-0000-0000-0000BC0A0000}"/>
    <cellStyle name="Financials 2 2 3" xfId="3091" xr:uid="{00000000-0005-0000-0000-0000BD0A0000}"/>
    <cellStyle name="Financials 2 2 4" xfId="3092" xr:uid="{00000000-0005-0000-0000-0000BE0A0000}"/>
    <cellStyle name="Financials 2 3" xfId="3093" xr:uid="{00000000-0005-0000-0000-0000BF0A0000}"/>
    <cellStyle name="Financials 2 3 2" xfId="3094" xr:uid="{00000000-0005-0000-0000-0000C00A0000}"/>
    <cellStyle name="Financials 2 4" xfId="3095" xr:uid="{00000000-0005-0000-0000-0000C10A0000}"/>
    <cellStyle name="Financials 3" xfId="3096" xr:uid="{00000000-0005-0000-0000-0000C20A0000}"/>
    <cellStyle name="Financials 4" xfId="3097" xr:uid="{00000000-0005-0000-0000-0000C30A0000}"/>
    <cellStyle name="Financials 5" xfId="3098" xr:uid="{00000000-0005-0000-0000-0000C40A0000}"/>
    <cellStyle name="Financials 6" xfId="3099" xr:uid="{00000000-0005-0000-0000-0000C50A0000}"/>
    <cellStyle name="Financials 7" xfId="3100" xr:uid="{00000000-0005-0000-0000-0000C60A0000}"/>
    <cellStyle name="Financials 8" xfId="3101" xr:uid="{00000000-0005-0000-0000-0000C70A0000}"/>
    <cellStyle name="Financials 9" xfId="3102" xr:uid="{00000000-0005-0000-0000-0000C80A0000}"/>
    <cellStyle name="Financials Bold" xfId="3103" xr:uid="{00000000-0005-0000-0000-0000C90A0000}"/>
    <cellStyle name="Financials_BPP  April  07" xfId="3104" xr:uid="{00000000-0005-0000-0000-0000CA0A0000}"/>
    <cellStyle name="Fixed" xfId="3105" xr:uid="{00000000-0005-0000-0000-0000CB0A0000}"/>
    <cellStyle name="Fixed 10" xfId="3106" xr:uid="{00000000-0005-0000-0000-0000CC0A0000}"/>
    <cellStyle name="Fixed 11" xfId="3107" xr:uid="{00000000-0005-0000-0000-0000CD0A0000}"/>
    <cellStyle name="Fixed 12" xfId="3108" xr:uid="{00000000-0005-0000-0000-0000CE0A0000}"/>
    <cellStyle name="Fixed 13" xfId="3109" xr:uid="{00000000-0005-0000-0000-0000CF0A0000}"/>
    <cellStyle name="Fixed 14" xfId="3110" xr:uid="{00000000-0005-0000-0000-0000D00A0000}"/>
    <cellStyle name="Fixed 15" xfId="3111" xr:uid="{00000000-0005-0000-0000-0000D10A0000}"/>
    <cellStyle name="Fixed 16" xfId="3112" xr:uid="{00000000-0005-0000-0000-0000D20A0000}"/>
    <cellStyle name="Fixed 16 2" xfId="3113" xr:uid="{00000000-0005-0000-0000-0000D30A0000}"/>
    <cellStyle name="Fixed 17" xfId="3114" xr:uid="{00000000-0005-0000-0000-0000D40A0000}"/>
    <cellStyle name="Fixed 18" xfId="3115" xr:uid="{00000000-0005-0000-0000-0000D50A0000}"/>
    <cellStyle name="Fixed 2" xfId="3116" xr:uid="{00000000-0005-0000-0000-0000D60A0000}"/>
    <cellStyle name="Fixed 2 2" xfId="3117" xr:uid="{00000000-0005-0000-0000-0000D70A0000}"/>
    <cellStyle name="Fixed 2 2 2" xfId="3118" xr:uid="{00000000-0005-0000-0000-0000D80A0000}"/>
    <cellStyle name="Fixed 2 2 2 2" xfId="3119" xr:uid="{00000000-0005-0000-0000-0000D90A0000}"/>
    <cellStyle name="Fixed 2 2 3" xfId="3120" xr:uid="{00000000-0005-0000-0000-0000DA0A0000}"/>
    <cellStyle name="Fixed 2 2 4" xfId="3121" xr:uid="{00000000-0005-0000-0000-0000DB0A0000}"/>
    <cellStyle name="Fixed 2 3" xfId="3122" xr:uid="{00000000-0005-0000-0000-0000DC0A0000}"/>
    <cellStyle name="Fixed 2 3 2" xfId="3123" xr:uid="{00000000-0005-0000-0000-0000DD0A0000}"/>
    <cellStyle name="Fixed 2 4" xfId="3124" xr:uid="{00000000-0005-0000-0000-0000DE0A0000}"/>
    <cellStyle name="Fixed 2 5" xfId="3125" xr:uid="{00000000-0005-0000-0000-0000DF0A0000}"/>
    <cellStyle name="Fixed 2 6" xfId="3126" xr:uid="{00000000-0005-0000-0000-0000E00A0000}"/>
    <cellStyle name="Fixed 3" xfId="3127" xr:uid="{00000000-0005-0000-0000-0000E10A0000}"/>
    <cellStyle name="Fixed 4" xfId="3128" xr:uid="{00000000-0005-0000-0000-0000E20A0000}"/>
    <cellStyle name="Fixed 5" xfId="3129" xr:uid="{00000000-0005-0000-0000-0000E30A0000}"/>
    <cellStyle name="Fixed 6" xfId="3130" xr:uid="{00000000-0005-0000-0000-0000E40A0000}"/>
    <cellStyle name="Fixed 7" xfId="3131" xr:uid="{00000000-0005-0000-0000-0000E50A0000}"/>
    <cellStyle name="Fixed 8" xfId="3132" xr:uid="{00000000-0005-0000-0000-0000E60A0000}"/>
    <cellStyle name="Fixed 9" xfId="3133" xr:uid="{00000000-0005-0000-0000-0000E70A0000}"/>
    <cellStyle name="Fixlong" xfId="3134" xr:uid="{00000000-0005-0000-0000-0000E80A0000}"/>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otnote" xfId="3135" xr:uid="{00000000-0005-0000-0000-0000310C0000}"/>
    <cellStyle name="Good 2" xfId="3136" xr:uid="{00000000-0005-0000-0000-0000320C0000}"/>
    <cellStyle name="Good 2 2" xfId="3137" xr:uid="{00000000-0005-0000-0000-0000330C0000}"/>
    <cellStyle name="Good 2 3" xfId="3138" xr:uid="{00000000-0005-0000-0000-0000340C0000}"/>
    <cellStyle name="Good 3" xfId="3139" xr:uid="{00000000-0005-0000-0000-0000350C0000}"/>
    <cellStyle name="Grey" xfId="3140" xr:uid="{00000000-0005-0000-0000-0000360C0000}"/>
    <cellStyle name="Grey 2" xfId="3141" xr:uid="{00000000-0005-0000-0000-0000370C0000}"/>
    <cellStyle name="Grey 3" xfId="3142" xr:uid="{00000000-0005-0000-0000-0000380C0000}"/>
    <cellStyle name="Grey 4" xfId="3143" xr:uid="{00000000-0005-0000-0000-0000390C0000}"/>
    <cellStyle name="Grey 5" xfId="3144" xr:uid="{00000000-0005-0000-0000-00003A0C0000}"/>
    <cellStyle name="Grey 6" xfId="3145" xr:uid="{00000000-0005-0000-0000-00003B0C0000}"/>
    <cellStyle name="Grey 7" xfId="3146" xr:uid="{00000000-0005-0000-0000-00003C0C0000}"/>
    <cellStyle name="Grey 8" xfId="3147" xr:uid="{00000000-0005-0000-0000-00003D0C0000}"/>
    <cellStyle name="Grey 9" xfId="3148" xr:uid="{00000000-0005-0000-0000-00003E0C0000}"/>
    <cellStyle name="Grey_KERTAS_KERJA_ABI_PGE_2009_090109Kurs 11rb" xfId="3149" xr:uid="{00000000-0005-0000-0000-00003F0C0000}"/>
    <cellStyle name="H 1" xfId="3150" xr:uid="{00000000-0005-0000-0000-0000400C0000}"/>
    <cellStyle name="H 2" xfId="3151" xr:uid="{00000000-0005-0000-0000-0000410C0000}"/>
    <cellStyle name="HEADER" xfId="3152" xr:uid="{00000000-0005-0000-0000-0000420C0000}"/>
    <cellStyle name="Header - Style1" xfId="3153" xr:uid="{00000000-0005-0000-0000-0000430C0000}"/>
    <cellStyle name="Header1" xfId="3154" xr:uid="{00000000-0005-0000-0000-0000440C0000}"/>
    <cellStyle name="Header1 10" xfId="3155" xr:uid="{00000000-0005-0000-0000-0000450C0000}"/>
    <cellStyle name="Header1 10 2" xfId="3156" xr:uid="{00000000-0005-0000-0000-0000460C0000}"/>
    <cellStyle name="Header1 10 3" xfId="3157" xr:uid="{00000000-0005-0000-0000-0000470C0000}"/>
    <cellStyle name="Header1 10 4" xfId="3158" xr:uid="{00000000-0005-0000-0000-0000480C0000}"/>
    <cellStyle name="Header1 11" xfId="3159" xr:uid="{00000000-0005-0000-0000-0000490C0000}"/>
    <cellStyle name="Header1 11 2" xfId="3160" xr:uid="{00000000-0005-0000-0000-00004A0C0000}"/>
    <cellStyle name="Header1 11 3" xfId="3161" xr:uid="{00000000-0005-0000-0000-00004B0C0000}"/>
    <cellStyle name="Header1 11 4" xfId="3162" xr:uid="{00000000-0005-0000-0000-00004C0C0000}"/>
    <cellStyle name="Header1 12" xfId="3163" xr:uid="{00000000-0005-0000-0000-00004D0C0000}"/>
    <cellStyle name="Header1 12 2" xfId="3164" xr:uid="{00000000-0005-0000-0000-00004E0C0000}"/>
    <cellStyle name="Header1 12 3" xfId="3165" xr:uid="{00000000-0005-0000-0000-00004F0C0000}"/>
    <cellStyle name="Header1 12 4" xfId="3166" xr:uid="{00000000-0005-0000-0000-0000500C0000}"/>
    <cellStyle name="Header1 13" xfId="3167" xr:uid="{00000000-0005-0000-0000-0000510C0000}"/>
    <cellStyle name="Header1 13 2" xfId="3168" xr:uid="{00000000-0005-0000-0000-0000520C0000}"/>
    <cellStyle name="Header1 13 3" xfId="3169" xr:uid="{00000000-0005-0000-0000-0000530C0000}"/>
    <cellStyle name="Header1 13 4" xfId="3170" xr:uid="{00000000-0005-0000-0000-0000540C0000}"/>
    <cellStyle name="Header1 14" xfId="3171" xr:uid="{00000000-0005-0000-0000-0000550C0000}"/>
    <cellStyle name="Header1 14 2" xfId="3172" xr:uid="{00000000-0005-0000-0000-0000560C0000}"/>
    <cellStyle name="Header1 14 3" xfId="3173" xr:uid="{00000000-0005-0000-0000-0000570C0000}"/>
    <cellStyle name="Header1 14 4" xfId="3174" xr:uid="{00000000-0005-0000-0000-0000580C0000}"/>
    <cellStyle name="Header1 15" xfId="3175" xr:uid="{00000000-0005-0000-0000-0000590C0000}"/>
    <cellStyle name="Header1 15 2" xfId="3176" xr:uid="{00000000-0005-0000-0000-00005A0C0000}"/>
    <cellStyle name="Header1 15 3" xfId="3177" xr:uid="{00000000-0005-0000-0000-00005B0C0000}"/>
    <cellStyle name="Header1 15 4" xfId="3178" xr:uid="{00000000-0005-0000-0000-00005C0C0000}"/>
    <cellStyle name="Header1 16" xfId="3179" xr:uid="{00000000-0005-0000-0000-00005D0C0000}"/>
    <cellStyle name="Header1 16 2" xfId="3180" xr:uid="{00000000-0005-0000-0000-00005E0C0000}"/>
    <cellStyle name="Header1 16 3" xfId="3181" xr:uid="{00000000-0005-0000-0000-00005F0C0000}"/>
    <cellStyle name="Header1 16 4" xfId="3182" xr:uid="{00000000-0005-0000-0000-0000600C0000}"/>
    <cellStyle name="Header1 17" xfId="3183" xr:uid="{00000000-0005-0000-0000-0000610C0000}"/>
    <cellStyle name="Header1 17 2" xfId="3184" xr:uid="{00000000-0005-0000-0000-0000620C0000}"/>
    <cellStyle name="Header1 17 3" xfId="3185" xr:uid="{00000000-0005-0000-0000-0000630C0000}"/>
    <cellStyle name="Header1 17 4" xfId="3186" xr:uid="{00000000-0005-0000-0000-0000640C0000}"/>
    <cellStyle name="Header1 18" xfId="3187" xr:uid="{00000000-0005-0000-0000-0000650C0000}"/>
    <cellStyle name="Header1 2" xfId="3188" xr:uid="{00000000-0005-0000-0000-0000660C0000}"/>
    <cellStyle name="Header1 2 2" xfId="3189" xr:uid="{00000000-0005-0000-0000-0000670C0000}"/>
    <cellStyle name="header1 2 2 2" xfId="3190" xr:uid="{00000000-0005-0000-0000-0000680C0000}"/>
    <cellStyle name="Header1 2 2 2 2" xfId="3191" xr:uid="{00000000-0005-0000-0000-0000690C0000}"/>
    <cellStyle name="Header1 2 2 3" xfId="3192" xr:uid="{00000000-0005-0000-0000-00006A0C0000}"/>
    <cellStyle name="Header1 2 2 4" xfId="3193" xr:uid="{00000000-0005-0000-0000-00006B0C0000}"/>
    <cellStyle name="Header1 2 3" xfId="3194" xr:uid="{00000000-0005-0000-0000-00006C0C0000}"/>
    <cellStyle name="header1 2 3 2" xfId="3195" xr:uid="{00000000-0005-0000-0000-00006D0C0000}"/>
    <cellStyle name="Header1 2 4" xfId="3196" xr:uid="{00000000-0005-0000-0000-00006E0C0000}"/>
    <cellStyle name="Header1 3" xfId="3197" xr:uid="{00000000-0005-0000-0000-00006F0C0000}"/>
    <cellStyle name="Header1 3 2" xfId="3198" xr:uid="{00000000-0005-0000-0000-0000700C0000}"/>
    <cellStyle name="Header1 3 3" xfId="3199" xr:uid="{00000000-0005-0000-0000-0000710C0000}"/>
    <cellStyle name="Header1 3 4" xfId="3200" xr:uid="{00000000-0005-0000-0000-0000720C0000}"/>
    <cellStyle name="Header1 4" xfId="3201" xr:uid="{00000000-0005-0000-0000-0000730C0000}"/>
    <cellStyle name="Header1 4 2" xfId="3202" xr:uid="{00000000-0005-0000-0000-0000740C0000}"/>
    <cellStyle name="Header1 4 3" xfId="3203" xr:uid="{00000000-0005-0000-0000-0000750C0000}"/>
    <cellStyle name="Header1 4 4" xfId="3204" xr:uid="{00000000-0005-0000-0000-0000760C0000}"/>
    <cellStyle name="Header1 5" xfId="3205" xr:uid="{00000000-0005-0000-0000-0000770C0000}"/>
    <cellStyle name="Header1 5 2" xfId="3206" xr:uid="{00000000-0005-0000-0000-0000780C0000}"/>
    <cellStyle name="Header1 5 3" xfId="3207" xr:uid="{00000000-0005-0000-0000-0000790C0000}"/>
    <cellStyle name="Header1 5 4" xfId="3208" xr:uid="{00000000-0005-0000-0000-00007A0C0000}"/>
    <cellStyle name="Header1 6" xfId="3209" xr:uid="{00000000-0005-0000-0000-00007B0C0000}"/>
    <cellStyle name="Header1 6 2" xfId="3210" xr:uid="{00000000-0005-0000-0000-00007C0C0000}"/>
    <cellStyle name="Header1 6 3" xfId="3211" xr:uid="{00000000-0005-0000-0000-00007D0C0000}"/>
    <cellStyle name="Header1 6 4" xfId="3212" xr:uid="{00000000-0005-0000-0000-00007E0C0000}"/>
    <cellStyle name="Header1 7" xfId="3213" xr:uid="{00000000-0005-0000-0000-00007F0C0000}"/>
    <cellStyle name="Header1 7 2" xfId="3214" xr:uid="{00000000-0005-0000-0000-0000800C0000}"/>
    <cellStyle name="Header1 7 3" xfId="3215" xr:uid="{00000000-0005-0000-0000-0000810C0000}"/>
    <cellStyle name="Header1 7 4" xfId="3216" xr:uid="{00000000-0005-0000-0000-0000820C0000}"/>
    <cellStyle name="Header1 8" xfId="3217" xr:uid="{00000000-0005-0000-0000-0000830C0000}"/>
    <cellStyle name="Header1 8 2" xfId="3218" xr:uid="{00000000-0005-0000-0000-0000840C0000}"/>
    <cellStyle name="Header1 8 3" xfId="3219" xr:uid="{00000000-0005-0000-0000-0000850C0000}"/>
    <cellStyle name="Header1 8 4" xfId="3220" xr:uid="{00000000-0005-0000-0000-0000860C0000}"/>
    <cellStyle name="Header1 9" xfId="3221" xr:uid="{00000000-0005-0000-0000-0000870C0000}"/>
    <cellStyle name="Header1 9 2" xfId="3222" xr:uid="{00000000-0005-0000-0000-0000880C0000}"/>
    <cellStyle name="Header1 9 3" xfId="3223" xr:uid="{00000000-0005-0000-0000-0000890C0000}"/>
    <cellStyle name="Header1 9 4" xfId="3224" xr:uid="{00000000-0005-0000-0000-00008A0C0000}"/>
    <cellStyle name="Header1_LRDetil" xfId="3225" xr:uid="{00000000-0005-0000-0000-00008B0C0000}"/>
    <cellStyle name="Header2" xfId="3226" xr:uid="{00000000-0005-0000-0000-00008C0C0000}"/>
    <cellStyle name="Header2 10" xfId="3227" xr:uid="{00000000-0005-0000-0000-00008D0C0000}"/>
    <cellStyle name="Header2 11" xfId="3228" xr:uid="{00000000-0005-0000-0000-00008E0C0000}"/>
    <cellStyle name="Header2 12" xfId="3229" xr:uid="{00000000-0005-0000-0000-00008F0C0000}"/>
    <cellStyle name="Header2 13" xfId="3230" xr:uid="{00000000-0005-0000-0000-0000900C0000}"/>
    <cellStyle name="Header2 14" xfId="3231" xr:uid="{00000000-0005-0000-0000-0000910C0000}"/>
    <cellStyle name="Header2 15" xfId="3232" xr:uid="{00000000-0005-0000-0000-0000920C0000}"/>
    <cellStyle name="Header2 16" xfId="3233" xr:uid="{00000000-0005-0000-0000-0000930C0000}"/>
    <cellStyle name="Header2 16 2" xfId="3234" xr:uid="{00000000-0005-0000-0000-0000940C0000}"/>
    <cellStyle name="Header2 17" xfId="3235" xr:uid="{00000000-0005-0000-0000-0000950C0000}"/>
    <cellStyle name="Header2 18" xfId="3236" xr:uid="{00000000-0005-0000-0000-0000960C0000}"/>
    <cellStyle name="Header2 19" xfId="3237" xr:uid="{00000000-0005-0000-0000-0000970C0000}"/>
    <cellStyle name="Header2 2" xfId="3238" xr:uid="{00000000-0005-0000-0000-0000980C0000}"/>
    <cellStyle name="Header2 2 2" xfId="3239" xr:uid="{00000000-0005-0000-0000-0000990C0000}"/>
    <cellStyle name="header2 2 2 2" xfId="3240" xr:uid="{00000000-0005-0000-0000-00009A0C0000}"/>
    <cellStyle name="Header2 2 2 2 2" xfId="3241" xr:uid="{00000000-0005-0000-0000-00009B0C0000}"/>
    <cellStyle name="header2 2 2 2 2 2" xfId="3242" xr:uid="{00000000-0005-0000-0000-00009C0C0000}"/>
    <cellStyle name="header2 2 2 2 3" xfId="3243" xr:uid="{00000000-0005-0000-0000-00009D0C0000}"/>
    <cellStyle name="header2 2 2 2 4" xfId="3244" xr:uid="{00000000-0005-0000-0000-00009E0C0000}"/>
    <cellStyle name="header2 2 2 3" xfId="3245" xr:uid="{00000000-0005-0000-0000-00009F0C0000}"/>
    <cellStyle name="Header2 2 2 3 2" xfId="3246" xr:uid="{00000000-0005-0000-0000-0000A00C0000}"/>
    <cellStyle name="Header2 2 2 4" xfId="3247" xr:uid="{00000000-0005-0000-0000-0000A10C0000}"/>
    <cellStyle name="header2 2 3" xfId="3248" xr:uid="{00000000-0005-0000-0000-0000A20C0000}"/>
    <cellStyle name="header2 2 4" xfId="3249" xr:uid="{00000000-0005-0000-0000-0000A30C0000}"/>
    <cellStyle name="header2 2 5" xfId="3250" xr:uid="{00000000-0005-0000-0000-0000A40C0000}"/>
    <cellStyle name="header2 2 6" xfId="3251" xr:uid="{00000000-0005-0000-0000-0000A50C0000}"/>
    <cellStyle name="Header2 2 7" xfId="3252" xr:uid="{00000000-0005-0000-0000-0000A60C0000}"/>
    <cellStyle name="header2 2 7 2" xfId="3253" xr:uid="{00000000-0005-0000-0000-0000A70C0000}"/>
    <cellStyle name="header2 2 8" xfId="3254" xr:uid="{00000000-0005-0000-0000-0000A80C0000}"/>
    <cellStyle name="header2 2 9" xfId="3255" xr:uid="{00000000-0005-0000-0000-0000A90C0000}"/>
    <cellStyle name="Header2 20" xfId="3256" xr:uid="{00000000-0005-0000-0000-0000AA0C0000}"/>
    <cellStyle name="Header2 21" xfId="3257" xr:uid="{00000000-0005-0000-0000-0000AB0C0000}"/>
    <cellStyle name="Header2 22" xfId="3258" xr:uid="{00000000-0005-0000-0000-0000AC0C0000}"/>
    <cellStyle name="Header2 23" xfId="3259" xr:uid="{00000000-0005-0000-0000-0000AD0C0000}"/>
    <cellStyle name="Header2 24" xfId="3260" xr:uid="{00000000-0005-0000-0000-0000AE0C0000}"/>
    <cellStyle name="Header2 25" xfId="3261" xr:uid="{00000000-0005-0000-0000-0000AF0C0000}"/>
    <cellStyle name="Header2 26" xfId="3262" xr:uid="{00000000-0005-0000-0000-0000B00C0000}"/>
    <cellStyle name="Header2 27" xfId="3263" xr:uid="{00000000-0005-0000-0000-0000B10C0000}"/>
    <cellStyle name="Header2 28" xfId="3264" xr:uid="{00000000-0005-0000-0000-0000B20C0000}"/>
    <cellStyle name="Header2 29" xfId="3265" xr:uid="{00000000-0005-0000-0000-0000B30C0000}"/>
    <cellStyle name="Header2 3" xfId="3266" xr:uid="{00000000-0005-0000-0000-0000B40C0000}"/>
    <cellStyle name="Header2 3 2" xfId="3267" xr:uid="{00000000-0005-0000-0000-0000B50C0000}"/>
    <cellStyle name="header2 3 2 2" xfId="3268" xr:uid="{00000000-0005-0000-0000-0000B60C0000}"/>
    <cellStyle name="Header2 3 2 2 2" xfId="3269" xr:uid="{00000000-0005-0000-0000-0000B70C0000}"/>
    <cellStyle name="header2 3 2 2 2 2" xfId="3270" xr:uid="{00000000-0005-0000-0000-0000B80C0000}"/>
    <cellStyle name="header2 3 2 2 3" xfId="3271" xr:uid="{00000000-0005-0000-0000-0000B90C0000}"/>
    <cellStyle name="header2 3 2 2 4" xfId="3272" xr:uid="{00000000-0005-0000-0000-0000BA0C0000}"/>
    <cellStyle name="header2 3 2 3" xfId="3273" xr:uid="{00000000-0005-0000-0000-0000BB0C0000}"/>
    <cellStyle name="Header2 3 2 3 2" xfId="3274" xr:uid="{00000000-0005-0000-0000-0000BC0C0000}"/>
    <cellStyle name="Header2 3 2 4" xfId="3275" xr:uid="{00000000-0005-0000-0000-0000BD0C0000}"/>
    <cellStyle name="header2 3 3" xfId="3276" xr:uid="{00000000-0005-0000-0000-0000BE0C0000}"/>
    <cellStyle name="header2 3 4" xfId="3277" xr:uid="{00000000-0005-0000-0000-0000BF0C0000}"/>
    <cellStyle name="header2 3 5" xfId="3278" xr:uid="{00000000-0005-0000-0000-0000C00C0000}"/>
    <cellStyle name="header2 3 6" xfId="3279" xr:uid="{00000000-0005-0000-0000-0000C10C0000}"/>
    <cellStyle name="Header2 3 7" xfId="3280" xr:uid="{00000000-0005-0000-0000-0000C20C0000}"/>
    <cellStyle name="header2 3 7 2" xfId="3281" xr:uid="{00000000-0005-0000-0000-0000C30C0000}"/>
    <cellStyle name="header2 3 8" xfId="3282" xr:uid="{00000000-0005-0000-0000-0000C40C0000}"/>
    <cellStyle name="header2 3 9" xfId="3283" xr:uid="{00000000-0005-0000-0000-0000C50C0000}"/>
    <cellStyle name="Header2 30" xfId="3284" xr:uid="{00000000-0005-0000-0000-0000C60C0000}"/>
    <cellStyle name="Header2 31" xfId="3285" xr:uid="{00000000-0005-0000-0000-0000C70C0000}"/>
    <cellStyle name="Header2 32" xfId="3286" xr:uid="{00000000-0005-0000-0000-0000C80C0000}"/>
    <cellStyle name="Header2 33" xfId="3287" xr:uid="{00000000-0005-0000-0000-0000C90C0000}"/>
    <cellStyle name="Header2 34" xfId="3288" xr:uid="{00000000-0005-0000-0000-0000CA0C0000}"/>
    <cellStyle name="Header2 35" xfId="3289" xr:uid="{00000000-0005-0000-0000-0000CB0C0000}"/>
    <cellStyle name="Header2 36" xfId="3290" xr:uid="{00000000-0005-0000-0000-0000CC0C0000}"/>
    <cellStyle name="Header2 37" xfId="3291" xr:uid="{00000000-0005-0000-0000-0000CD0C0000}"/>
    <cellStyle name="Header2 38" xfId="3292" xr:uid="{00000000-0005-0000-0000-0000CE0C0000}"/>
    <cellStyle name="Header2 39" xfId="3293" xr:uid="{00000000-0005-0000-0000-0000CF0C0000}"/>
    <cellStyle name="Header2 4" xfId="3294" xr:uid="{00000000-0005-0000-0000-0000D00C0000}"/>
    <cellStyle name="Header2 4 2" xfId="3295" xr:uid="{00000000-0005-0000-0000-0000D10C0000}"/>
    <cellStyle name="header2 4 2 2" xfId="3296" xr:uid="{00000000-0005-0000-0000-0000D20C0000}"/>
    <cellStyle name="Header2 4 2 2 2" xfId="3297" xr:uid="{00000000-0005-0000-0000-0000D30C0000}"/>
    <cellStyle name="header2 4 2 2 2 2" xfId="3298" xr:uid="{00000000-0005-0000-0000-0000D40C0000}"/>
    <cellStyle name="header2 4 2 2 3" xfId="3299" xr:uid="{00000000-0005-0000-0000-0000D50C0000}"/>
    <cellStyle name="header2 4 2 2 4" xfId="3300" xr:uid="{00000000-0005-0000-0000-0000D60C0000}"/>
    <cellStyle name="header2 4 2 3" xfId="3301" xr:uid="{00000000-0005-0000-0000-0000D70C0000}"/>
    <cellStyle name="Header2 4 2 3 2" xfId="3302" xr:uid="{00000000-0005-0000-0000-0000D80C0000}"/>
    <cellStyle name="Header2 4 2 4" xfId="3303" xr:uid="{00000000-0005-0000-0000-0000D90C0000}"/>
    <cellStyle name="header2 4 3" xfId="3304" xr:uid="{00000000-0005-0000-0000-0000DA0C0000}"/>
    <cellStyle name="header2 4 4" xfId="3305" xr:uid="{00000000-0005-0000-0000-0000DB0C0000}"/>
    <cellStyle name="header2 4 5" xfId="3306" xr:uid="{00000000-0005-0000-0000-0000DC0C0000}"/>
    <cellStyle name="header2 4 6" xfId="3307" xr:uid="{00000000-0005-0000-0000-0000DD0C0000}"/>
    <cellStyle name="Header2 4 7" xfId="3308" xr:uid="{00000000-0005-0000-0000-0000DE0C0000}"/>
    <cellStyle name="header2 4 7 2" xfId="3309" xr:uid="{00000000-0005-0000-0000-0000DF0C0000}"/>
    <cellStyle name="header2 4 8" xfId="3310" xr:uid="{00000000-0005-0000-0000-0000E00C0000}"/>
    <cellStyle name="header2 4 9" xfId="3311" xr:uid="{00000000-0005-0000-0000-0000E10C0000}"/>
    <cellStyle name="Header2 40" xfId="3312" xr:uid="{00000000-0005-0000-0000-0000E20C0000}"/>
    <cellStyle name="Header2 41" xfId="3313" xr:uid="{00000000-0005-0000-0000-0000E30C0000}"/>
    <cellStyle name="Header2 42" xfId="3314" xr:uid="{00000000-0005-0000-0000-0000E40C0000}"/>
    <cellStyle name="Header2 43" xfId="3315" xr:uid="{00000000-0005-0000-0000-0000E50C0000}"/>
    <cellStyle name="Header2 44" xfId="3316" xr:uid="{00000000-0005-0000-0000-0000E60C0000}"/>
    <cellStyle name="Header2 45" xfId="3317" xr:uid="{00000000-0005-0000-0000-0000E70C0000}"/>
    <cellStyle name="Header2 46" xfId="3318" xr:uid="{00000000-0005-0000-0000-0000E80C0000}"/>
    <cellStyle name="Header2 5" xfId="3319" xr:uid="{00000000-0005-0000-0000-0000E90C0000}"/>
    <cellStyle name="Header2 5 2" xfId="3320" xr:uid="{00000000-0005-0000-0000-0000EA0C0000}"/>
    <cellStyle name="header2 5 2 2" xfId="3321" xr:uid="{00000000-0005-0000-0000-0000EB0C0000}"/>
    <cellStyle name="Header2 5 2 2 2" xfId="3322" xr:uid="{00000000-0005-0000-0000-0000EC0C0000}"/>
    <cellStyle name="header2 5 2 2 2 2" xfId="3323" xr:uid="{00000000-0005-0000-0000-0000ED0C0000}"/>
    <cellStyle name="header2 5 2 2 3" xfId="3324" xr:uid="{00000000-0005-0000-0000-0000EE0C0000}"/>
    <cellStyle name="header2 5 2 2 4" xfId="3325" xr:uid="{00000000-0005-0000-0000-0000EF0C0000}"/>
    <cellStyle name="header2 5 2 3" xfId="3326" xr:uid="{00000000-0005-0000-0000-0000F00C0000}"/>
    <cellStyle name="Header2 5 2 3 2" xfId="3327" xr:uid="{00000000-0005-0000-0000-0000F10C0000}"/>
    <cellStyle name="Header2 5 2 4" xfId="3328" xr:uid="{00000000-0005-0000-0000-0000F20C0000}"/>
    <cellStyle name="header2 5 3" xfId="3329" xr:uid="{00000000-0005-0000-0000-0000F30C0000}"/>
    <cellStyle name="header2 5 4" xfId="3330" xr:uid="{00000000-0005-0000-0000-0000F40C0000}"/>
    <cellStyle name="header2 5 5" xfId="3331" xr:uid="{00000000-0005-0000-0000-0000F50C0000}"/>
    <cellStyle name="header2 5 6" xfId="3332" xr:uid="{00000000-0005-0000-0000-0000F60C0000}"/>
    <cellStyle name="Header2 5 7" xfId="3333" xr:uid="{00000000-0005-0000-0000-0000F70C0000}"/>
    <cellStyle name="header2 5 7 2" xfId="3334" xr:uid="{00000000-0005-0000-0000-0000F80C0000}"/>
    <cellStyle name="header2 5 8" xfId="3335" xr:uid="{00000000-0005-0000-0000-0000F90C0000}"/>
    <cellStyle name="header2 5 9" xfId="3336" xr:uid="{00000000-0005-0000-0000-0000FA0C0000}"/>
    <cellStyle name="Header2 6" xfId="3337" xr:uid="{00000000-0005-0000-0000-0000FB0C0000}"/>
    <cellStyle name="Header2 6 2" xfId="3338" xr:uid="{00000000-0005-0000-0000-0000FC0C0000}"/>
    <cellStyle name="header2 6 2 2" xfId="3339" xr:uid="{00000000-0005-0000-0000-0000FD0C0000}"/>
    <cellStyle name="Header2 6 2 2 2" xfId="3340" xr:uid="{00000000-0005-0000-0000-0000FE0C0000}"/>
    <cellStyle name="Header2 6 2 3" xfId="3341" xr:uid="{00000000-0005-0000-0000-0000FF0C0000}"/>
    <cellStyle name="Header2 6 2 4" xfId="3342" xr:uid="{00000000-0005-0000-0000-0000000D0000}"/>
    <cellStyle name="Header2 6 3" xfId="3343" xr:uid="{00000000-0005-0000-0000-0000010D0000}"/>
    <cellStyle name="header2 6 3 2" xfId="3344" xr:uid="{00000000-0005-0000-0000-0000020D0000}"/>
    <cellStyle name="header2 6 4" xfId="3345" xr:uid="{00000000-0005-0000-0000-0000030D0000}"/>
    <cellStyle name="Header2 7" xfId="3346" xr:uid="{00000000-0005-0000-0000-0000040D0000}"/>
    <cellStyle name="Header2 8" xfId="3347" xr:uid="{00000000-0005-0000-0000-0000050D0000}"/>
    <cellStyle name="Header2 9" xfId="3348" xr:uid="{00000000-0005-0000-0000-0000060D0000}"/>
    <cellStyle name="header2_KERTAS_KERJA_ABI_PGE_2009_090109Kurs 11rb" xfId="3349" xr:uid="{00000000-0005-0000-0000-0000070D0000}"/>
    <cellStyle name="Heading" xfId="3350" xr:uid="{00000000-0005-0000-0000-0000080D0000}"/>
    <cellStyle name="Heading 1 2" xfId="3351" xr:uid="{00000000-0005-0000-0000-0000090D0000}"/>
    <cellStyle name="Heading 1 2 2" xfId="3352" xr:uid="{00000000-0005-0000-0000-00000A0D0000}"/>
    <cellStyle name="Heading 1 2 3" xfId="3353" xr:uid="{00000000-0005-0000-0000-00000B0D0000}"/>
    <cellStyle name="Heading 1 3" xfId="3354" xr:uid="{00000000-0005-0000-0000-00000C0D0000}"/>
    <cellStyle name="Heading 2 2" xfId="3355" xr:uid="{00000000-0005-0000-0000-00000D0D0000}"/>
    <cellStyle name="Heading 2 2 2" xfId="3356" xr:uid="{00000000-0005-0000-0000-00000E0D0000}"/>
    <cellStyle name="Heading 2 2 3" xfId="3357" xr:uid="{00000000-0005-0000-0000-00000F0D0000}"/>
    <cellStyle name="Heading 2 3" xfId="3358" xr:uid="{00000000-0005-0000-0000-0000100D0000}"/>
    <cellStyle name="Heading 3 2" xfId="3359" xr:uid="{00000000-0005-0000-0000-0000110D0000}"/>
    <cellStyle name="Heading 3 2 2" xfId="3360" xr:uid="{00000000-0005-0000-0000-0000120D0000}"/>
    <cellStyle name="Heading 3 2 3" xfId="3361" xr:uid="{00000000-0005-0000-0000-0000130D0000}"/>
    <cellStyle name="Heading 3 3" xfId="3362" xr:uid="{00000000-0005-0000-0000-0000140D0000}"/>
    <cellStyle name="Heading 4 2" xfId="3363" xr:uid="{00000000-0005-0000-0000-0000150D0000}"/>
    <cellStyle name="Heading 4 2 2" xfId="3364" xr:uid="{00000000-0005-0000-0000-0000160D0000}"/>
    <cellStyle name="Heading 4 2 3" xfId="3365" xr:uid="{00000000-0005-0000-0000-0000170D0000}"/>
    <cellStyle name="Heading 4 3" xfId="3366" xr:uid="{00000000-0005-0000-0000-0000180D0000}"/>
    <cellStyle name="Heading1" xfId="3367" xr:uid="{00000000-0005-0000-0000-0000190D0000}"/>
    <cellStyle name="Heading1 10" xfId="3368" xr:uid="{00000000-0005-0000-0000-00001A0D0000}"/>
    <cellStyle name="Heading1 11" xfId="3369" xr:uid="{00000000-0005-0000-0000-00001B0D0000}"/>
    <cellStyle name="Heading1 12" xfId="3370" xr:uid="{00000000-0005-0000-0000-00001C0D0000}"/>
    <cellStyle name="Heading1 13" xfId="3371" xr:uid="{00000000-0005-0000-0000-00001D0D0000}"/>
    <cellStyle name="Heading1 14" xfId="3372" xr:uid="{00000000-0005-0000-0000-00001E0D0000}"/>
    <cellStyle name="Heading1 15" xfId="3373" xr:uid="{00000000-0005-0000-0000-00001F0D0000}"/>
    <cellStyle name="Heading1 16" xfId="3374" xr:uid="{00000000-0005-0000-0000-0000200D0000}"/>
    <cellStyle name="Heading1 16 2" xfId="3375" xr:uid="{00000000-0005-0000-0000-0000210D0000}"/>
    <cellStyle name="Heading1 17" xfId="3376" xr:uid="{00000000-0005-0000-0000-0000220D0000}"/>
    <cellStyle name="Heading1 18" xfId="3377" xr:uid="{00000000-0005-0000-0000-0000230D0000}"/>
    <cellStyle name="Heading1 2" xfId="3378" xr:uid="{00000000-0005-0000-0000-0000240D0000}"/>
    <cellStyle name="Heading1 2 2" xfId="3379" xr:uid="{00000000-0005-0000-0000-0000250D0000}"/>
    <cellStyle name="Heading1 2 2 2" xfId="3380" xr:uid="{00000000-0005-0000-0000-0000260D0000}"/>
    <cellStyle name="Heading1 2 2 2 2" xfId="3381" xr:uid="{00000000-0005-0000-0000-0000270D0000}"/>
    <cellStyle name="Heading1 2 2 3" xfId="3382" xr:uid="{00000000-0005-0000-0000-0000280D0000}"/>
    <cellStyle name="Heading1 2 2 4" xfId="3383" xr:uid="{00000000-0005-0000-0000-0000290D0000}"/>
    <cellStyle name="Heading1 2 3" xfId="3384" xr:uid="{00000000-0005-0000-0000-00002A0D0000}"/>
    <cellStyle name="Heading1 2 3 2" xfId="3385" xr:uid="{00000000-0005-0000-0000-00002B0D0000}"/>
    <cellStyle name="Heading1 2 4" xfId="3386" xr:uid="{00000000-0005-0000-0000-00002C0D0000}"/>
    <cellStyle name="Heading1 2 5" xfId="3387" xr:uid="{00000000-0005-0000-0000-00002D0D0000}"/>
    <cellStyle name="Heading1 2 6" xfId="3388" xr:uid="{00000000-0005-0000-0000-00002E0D0000}"/>
    <cellStyle name="Heading1 3" xfId="3389" xr:uid="{00000000-0005-0000-0000-00002F0D0000}"/>
    <cellStyle name="Heading1 4" xfId="3390" xr:uid="{00000000-0005-0000-0000-0000300D0000}"/>
    <cellStyle name="Heading1 5" xfId="3391" xr:uid="{00000000-0005-0000-0000-0000310D0000}"/>
    <cellStyle name="Heading1 6" xfId="3392" xr:uid="{00000000-0005-0000-0000-0000320D0000}"/>
    <cellStyle name="Heading1 7" xfId="3393" xr:uid="{00000000-0005-0000-0000-0000330D0000}"/>
    <cellStyle name="Heading1 8" xfId="3394" xr:uid="{00000000-0005-0000-0000-0000340D0000}"/>
    <cellStyle name="Heading1 9" xfId="3395" xr:uid="{00000000-0005-0000-0000-0000350D0000}"/>
    <cellStyle name="Heading2" xfId="3396" xr:uid="{00000000-0005-0000-0000-0000360D0000}"/>
    <cellStyle name="Heading2 10" xfId="3397" xr:uid="{00000000-0005-0000-0000-0000370D0000}"/>
    <cellStyle name="Heading2 11" xfId="3398" xr:uid="{00000000-0005-0000-0000-0000380D0000}"/>
    <cellStyle name="Heading2 12" xfId="3399" xr:uid="{00000000-0005-0000-0000-0000390D0000}"/>
    <cellStyle name="Heading2 13" xfId="3400" xr:uid="{00000000-0005-0000-0000-00003A0D0000}"/>
    <cellStyle name="Heading2 14" xfId="3401" xr:uid="{00000000-0005-0000-0000-00003B0D0000}"/>
    <cellStyle name="Heading2 15" xfId="3402" xr:uid="{00000000-0005-0000-0000-00003C0D0000}"/>
    <cellStyle name="Heading2 16" xfId="3403" xr:uid="{00000000-0005-0000-0000-00003D0D0000}"/>
    <cellStyle name="Heading2 16 2" xfId="3404" xr:uid="{00000000-0005-0000-0000-00003E0D0000}"/>
    <cellStyle name="Heading2 17" xfId="3405" xr:uid="{00000000-0005-0000-0000-00003F0D0000}"/>
    <cellStyle name="Heading2 18" xfId="3406" xr:uid="{00000000-0005-0000-0000-0000400D0000}"/>
    <cellStyle name="Heading2 2" xfId="3407" xr:uid="{00000000-0005-0000-0000-0000410D0000}"/>
    <cellStyle name="Heading2 2 2" xfId="3408" xr:uid="{00000000-0005-0000-0000-0000420D0000}"/>
    <cellStyle name="Heading2 2 2 2" xfId="3409" xr:uid="{00000000-0005-0000-0000-0000430D0000}"/>
    <cellStyle name="Heading2 2 2 2 2" xfId="3410" xr:uid="{00000000-0005-0000-0000-0000440D0000}"/>
    <cellStyle name="Heading2 2 2 3" xfId="3411" xr:uid="{00000000-0005-0000-0000-0000450D0000}"/>
    <cellStyle name="Heading2 2 2 4" xfId="3412" xr:uid="{00000000-0005-0000-0000-0000460D0000}"/>
    <cellStyle name="Heading2 2 3" xfId="3413" xr:uid="{00000000-0005-0000-0000-0000470D0000}"/>
    <cellStyle name="Heading2 2 3 2" xfId="3414" xr:uid="{00000000-0005-0000-0000-0000480D0000}"/>
    <cellStyle name="Heading2 2 4" xfId="3415" xr:uid="{00000000-0005-0000-0000-0000490D0000}"/>
    <cellStyle name="Heading2 2 5" xfId="3416" xr:uid="{00000000-0005-0000-0000-00004A0D0000}"/>
    <cellStyle name="Heading2 2 6" xfId="3417" xr:uid="{00000000-0005-0000-0000-00004B0D0000}"/>
    <cellStyle name="Heading2 3" xfId="3418" xr:uid="{00000000-0005-0000-0000-00004C0D0000}"/>
    <cellStyle name="Heading2 4" xfId="3419" xr:uid="{00000000-0005-0000-0000-00004D0D0000}"/>
    <cellStyle name="Heading2 5" xfId="3420" xr:uid="{00000000-0005-0000-0000-00004E0D0000}"/>
    <cellStyle name="Heading2 6" xfId="3421" xr:uid="{00000000-0005-0000-0000-00004F0D0000}"/>
    <cellStyle name="Heading2 7" xfId="3422" xr:uid="{00000000-0005-0000-0000-0000500D0000}"/>
    <cellStyle name="Heading2 8" xfId="3423" xr:uid="{00000000-0005-0000-0000-0000510D0000}"/>
    <cellStyle name="Heading2 9" xfId="3424" xr:uid="{00000000-0005-0000-0000-0000520D0000}"/>
    <cellStyle name="Headline2" xfId="3425" xr:uid="{00000000-0005-0000-0000-0000530D0000}"/>
    <cellStyle name="Hyperlink" xfId="1" builtinId="8"/>
    <cellStyle name="Hyperlink 2" xfId="3426" xr:uid="{00000000-0005-0000-0000-0000550D0000}"/>
    <cellStyle name="Hyperlink 3" xfId="3427" xr:uid="{00000000-0005-0000-0000-0000560D0000}"/>
    <cellStyle name="Input %" xfId="3428" xr:uid="{00000000-0005-0000-0000-0000570D0000}"/>
    <cellStyle name="Input [yellow]" xfId="3429" xr:uid="{00000000-0005-0000-0000-0000580D0000}"/>
    <cellStyle name="Input [yellow] 10" xfId="3430" xr:uid="{00000000-0005-0000-0000-0000590D0000}"/>
    <cellStyle name="Input [yellow] 11" xfId="3431" xr:uid="{00000000-0005-0000-0000-00005A0D0000}"/>
    <cellStyle name="Input [yellow] 12" xfId="3432" xr:uid="{00000000-0005-0000-0000-00005B0D0000}"/>
    <cellStyle name="Input [yellow] 13" xfId="3433" xr:uid="{00000000-0005-0000-0000-00005C0D0000}"/>
    <cellStyle name="Input [yellow] 14" xfId="3434" xr:uid="{00000000-0005-0000-0000-00005D0D0000}"/>
    <cellStyle name="Input [yellow] 15" xfId="3435" xr:uid="{00000000-0005-0000-0000-00005E0D0000}"/>
    <cellStyle name="Input [yellow] 16" xfId="3436" xr:uid="{00000000-0005-0000-0000-00005F0D0000}"/>
    <cellStyle name="Input [yellow] 16 2" xfId="3437" xr:uid="{00000000-0005-0000-0000-0000600D0000}"/>
    <cellStyle name="Input [yellow] 17" xfId="3438" xr:uid="{00000000-0005-0000-0000-0000610D0000}"/>
    <cellStyle name="Input [yellow] 18" xfId="3439" xr:uid="{00000000-0005-0000-0000-0000620D0000}"/>
    <cellStyle name="Input [yellow] 19" xfId="3440" xr:uid="{00000000-0005-0000-0000-0000630D0000}"/>
    <cellStyle name="Input [yellow] 2" xfId="3441" xr:uid="{00000000-0005-0000-0000-0000640D0000}"/>
    <cellStyle name="Input [yellow] 2 2" xfId="3442" xr:uid="{00000000-0005-0000-0000-0000650D0000}"/>
    <cellStyle name="Input [yellow] 2 2 2" xfId="3443" xr:uid="{00000000-0005-0000-0000-0000660D0000}"/>
    <cellStyle name="Input [yellow] 2 2 2 2" xfId="3444" xr:uid="{00000000-0005-0000-0000-0000670D0000}"/>
    <cellStyle name="Input [yellow] 2 2 2 2 2" xfId="3445" xr:uid="{00000000-0005-0000-0000-0000680D0000}"/>
    <cellStyle name="Input [yellow] 2 2 2 3" xfId="3446" xr:uid="{00000000-0005-0000-0000-0000690D0000}"/>
    <cellStyle name="Input [yellow] 2 2 2 4" xfId="3447" xr:uid="{00000000-0005-0000-0000-00006A0D0000}"/>
    <cellStyle name="Input [yellow] 2 2 3" xfId="3448" xr:uid="{00000000-0005-0000-0000-00006B0D0000}"/>
    <cellStyle name="Input [yellow] 2 2 3 2" xfId="3449" xr:uid="{00000000-0005-0000-0000-00006C0D0000}"/>
    <cellStyle name="Input [yellow] 2 2 4" xfId="3450" xr:uid="{00000000-0005-0000-0000-00006D0D0000}"/>
    <cellStyle name="Input [yellow] 2 3" xfId="3451" xr:uid="{00000000-0005-0000-0000-00006E0D0000}"/>
    <cellStyle name="Input [yellow] 2 4" xfId="3452" xr:uid="{00000000-0005-0000-0000-00006F0D0000}"/>
    <cellStyle name="Input [yellow] 2 5" xfId="3453" xr:uid="{00000000-0005-0000-0000-0000700D0000}"/>
    <cellStyle name="Input [yellow] 2 6" xfId="3454" xr:uid="{00000000-0005-0000-0000-0000710D0000}"/>
    <cellStyle name="Input [yellow] 2 7" xfId="3455" xr:uid="{00000000-0005-0000-0000-0000720D0000}"/>
    <cellStyle name="Input [yellow] 2 7 2" xfId="3456" xr:uid="{00000000-0005-0000-0000-0000730D0000}"/>
    <cellStyle name="Input [yellow] 2 8" xfId="3457" xr:uid="{00000000-0005-0000-0000-0000740D0000}"/>
    <cellStyle name="Input [yellow] 2 9" xfId="3458" xr:uid="{00000000-0005-0000-0000-0000750D0000}"/>
    <cellStyle name="Input [yellow] 20" xfId="3459" xr:uid="{00000000-0005-0000-0000-0000760D0000}"/>
    <cellStyle name="Input [yellow] 21" xfId="3460" xr:uid="{00000000-0005-0000-0000-0000770D0000}"/>
    <cellStyle name="Input [yellow] 22" xfId="3461" xr:uid="{00000000-0005-0000-0000-0000780D0000}"/>
    <cellStyle name="Input [yellow] 23" xfId="3462" xr:uid="{00000000-0005-0000-0000-0000790D0000}"/>
    <cellStyle name="Input [yellow] 24" xfId="3463" xr:uid="{00000000-0005-0000-0000-00007A0D0000}"/>
    <cellStyle name="Input [yellow] 25" xfId="3464" xr:uid="{00000000-0005-0000-0000-00007B0D0000}"/>
    <cellStyle name="Input [yellow] 26" xfId="3465" xr:uid="{00000000-0005-0000-0000-00007C0D0000}"/>
    <cellStyle name="Input [yellow] 27" xfId="3466" xr:uid="{00000000-0005-0000-0000-00007D0D0000}"/>
    <cellStyle name="Input [yellow] 28" xfId="3467" xr:uid="{00000000-0005-0000-0000-00007E0D0000}"/>
    <cellStyle name="Input [yellow] 29" xfId="3468" xr:uid="{00000000-0005-0000-0000-00007F0D0000}"/>
    <cellStyle name="Input [yellow] 3" xfId="3469" xr:uid="{00000000-0005-0000-0000-0000800D0000}"/>
    <cellStyle name="Input [yellow] 3 2" xfId="3470" xr:uid="{00000000-0005-0000-0000-0000810D0000}"/>
    <cellStyle name="Input [yellow] 3 2 2" xfId="3471" xr:uid="{00000000-0005-0000-0000-0000820D0000}"/>
    <cellStyle name="Input [yellow] 3 2 2 2" xfId="3472" xr:uid="{00000000-0005-0000-0000-0000830D0000}"/>
    <cellStyle name="Input [yellow] 3 2 2 2 2" xfId="3473" xr:uid="{00000000-0005-0000-0000-0000840D0000}"/>
    <cellStyle name="Input [yellow] 3 2 2 3" xfId="3474" xr:uid="{00000000-0005-0000-0000-0000850D0000}"/>
    <cellStyle name="Input [yellow] 3 2 2 4" xfId="3475" xr:uid="{00000000-0005-0000-0000-0000860D0000}"/>
    <cellStyle name="Input [yellow] 3 2 3" xfId="3476" xr:uid="{00000000-0005-0000-0000-0000870D0000}"/>
    <cellStyle name="Input [yellow] 3 2 3 2" xfId="3477" xr:uid="{00000000-0005-0000-0000-0000880D0000}"/>
    <cellStyle name="Input [yellow] 3 2 4" xfId="3478" xr:uid="{00000000-0005-0000-0000-0000890D0000}"/>
    <cellStyle name="Input [yellow] 3 3" xfId="3479" xr:uid="{00000000-0005-0000-0000-00008A0D0000}"/>
    <cellStyle name="Input [yellow] 3 4" xfId="3480" xr:uid="{00000000-0005-0000-0000-00008B0D0000}"/>
    <cellStyle name="Input [yellow] 3 5" xfId="3481" xr:uid="{00000000-0005-0000-0000-00008C0D0000}"/>
    <cellStyle name="Input [yellow] 3 6" xfId="3482" xr:uid="{00000000-0005-0000-0000-00008D0D0000}"/>
    <cellStyle name="Input [yellow] 3 7" xfId="3483" xr:uid="{00000000-0005-0000-0000-00008E0D0000}"/>
    <cellStyle name="Input [yellow] 3 7 2" xfId="3484" xr:uid="{00000000-0005-0000-0000-00008F0D0000}"/>
    <cellStyle name="Input [yellow] 3 8" xfId="3485" xr:uid="{00000000-0005-0000-0000-0000900D0000}"/>
    <cellStyle name="Input [yellow] 3 9" xfId="3486" xr:uid="{00000000-0005-0000-0000-0000910D0000}"/>
    <cellStyle name="Input [yellow] 30" xfId="3487" xr:uid="{00000000-0005-0000-0000-0000920D0000}"/>
    <cellStyle name="Input [yellow] 31" xfId="3488" xr:uid="{00000000-0005-0000-0000-0000930D0000}"/>
    <cellStyle name="Input [yellow] 32" xfId="3489" xr:uid="{00000000-0005-0000-0000-0000940D0000}"/>
    <cellStyle name="Input [yellow] 33" xfId="3490" xr:uid="{00000000-0005-0000-0000-0000950D0000}"/>
    <cellStyle name="Input [yellow] 34" xfId="3491" xr:uid="{00000000-0005-0000-0000-0000960D0000}"/>
    <cellStyle name="Input [yellow] 35" xfId="3492" xr:uid="{00000000-0005-0000-0000-0000970D0000}"/>
    <cellStyle name="Input [yellow] 36" xfId="3493" xr:uid="{00000000-0005-0000-0000-0000980D0000}"/>
    <cellStyle name="Input [yellow] 37" xfId="3494" xr:uid="{00000000-0005-0000-0000-0000990D0000}"/>
    <cellStyle name="Input [yellow] 38" xfId="3495" xr:uid="{00000000-0005-0000-0000-00009A0D0000}"/>
    <cellStyle name="Input [yellow] 39" xfId="3496" xr:uid="{00000000-0005-0000-0000-00009B0D0000}"/>
    <cellStyle name="Input [yellow] 4" xfId="3497" xr:uid="{00000000-0005-0000-0000-00009C0D0000}"/>
    <cellStyle name="Input [yellow] 4 2" xfId="3498" xr:uid="{00000000-0005-0000-0000-00009D0D0000}"/>
    <cellStyle name="Input [yellow] 4 2 2" xfId="3499" xr:uid="{00000000-0005-0000-0000-00009E0D0000}"/>
    <cellStyle name="Input [yellow] 4 2 2 2" xfId="3500" xr:uid="{00000000-0005-0000-0000-00009F0D0000}"/>
    <cellStyle name="Input [yellow] 4 2 2 2 2" xfId="3501" xr:uid="{00000000-0005-0000-0000-0000A00D0000}"/>
    <cellStyle name="Input [yellow] 4 2 2 3" xfId="3502" xr:uid="{00000000-0005-0000-0000-0000A10D0000}"/>
    <cellStyle name="Input [yellow] 4 2 2 4" xfId="3503" xr:uid="{00000000-0005-0000-0000-0000A20D0000}"/>
    <cellStyle name="Input [yellow] 4 2 3" xfId="3504" xr:uid="{00000000-0005-0000-0000-0000A30D0000}"/>
    <cellStyle name="Input [yellow] 4 2 3 2" xfId="3505" xr:uid="{00000000-0005-0000-0000-0000A40D0000}"/>
    <cellStyle name="Input [yellow] 4 2 4" xfId="3506" xr:uid="{00000000-0005-0000-0000-0000A50D0000}"/>
    <cellStyle name="Input [yellow] 4 3" xfId="3507" xr:uid="{00000000-0005-0000-0000-0000A60D0000}"/>
    <cellStyle name="Input [yellow] 4 4" xfId="3508" xr:uid="{00000000-0005-0000-0000-0000A70D0000}"/>
    <cellStyle name="Input [yellow] 4 5" xfId="3509" xr:uid="{00000000-0005-0000-0000-0000A80D0000}"/>
    <cellStyle name="Input [yellow] 4 6" xfId="3510" xr:uid="{00000000-0005-0000-0000-0000A90D0000}"/>
    <cellStyle name="Input [yellow] 4 7" xfId="3511" xr:uid="{00000000-0005-0000-0000-0000AA0D0000}"/>
    <cellStyle name="Input [yellow] 4 7 2" xfId="3512" xr:uid="{00000000-0005-0000-0000-0000AB0D0000}"/>
    <cellStyle name="Input [yellow] 4 8" xfId="3513" xr:uid="{00000000-0005-0000-0000-0000AC0D0000}"/>
    <cellStyle name="Input [yellow] 4 9" xfId="3514" xr:uid="{00000000-0005-0000-0000-0000AD0D0000}"/>
    <cellStyle name="Input [yellow] 40" xfId="3515" xr:uid="{00000000-0005-0000-0000-0000AE0D0000}"/>
    <cellStyle name="Input [yellow] 41" xfId="3516" xr:uid="{00000000-0005-0000-0000-0000AF0D0000}"/>
    <cellStyle name="Input [yellow] 42" xfId="3517" xr:uid="{00000000-0005-0000-0000-0000B00D0000}"/>
    <cellStyle name="Input [yellow] 43" xfId="3518" xr:uid="{00000000-0005-0000-0000-0000B10D0000}"/>
    <cellStyle name="Input [yellow] 44" xfId="3519" xr:uid="{00000000-0005-0000-0000-0000B20D0000}"/>
    <cellStyle name="Input [yellow] 45" xfId="3520" xr:uid="{00000000-0005-0000-0000-0000B30D0000}"/>
    <cellStyle name="Input [yellow] 46" xfId="3521" xr:uid="{00000000-0005-0000-0000-0000B40D0000}"/>
    <cellStyle name="Input [yellow] 47" xfId="3522" xr:uid="{00000000-0005-0000-0000-0000B50D0000}"/>
    <cellStyle name="Input [yellow] 48" xfId="3523" xr:uid="{00000000-0005-0000-0000-0000B60D0000}"/>
    <cellStyle name="Input [yellow] 49" xfId="3524" xr:uid="{00000000-0005-0000-0000-0000B70D0000}"/>
    <cellStyle name="Input [yellow] 5" xfId="3525" xr:uid="{00000000-0005-0000-0000-0000B80D0000}"/>
    <cellStyle name="Input [yellow] 5 2" xfId="3526" xr:uid="{00000000-0005-0000-0000-0000B90D0000}"/>
    <cellStyle name="Input [yellow] 5 2 2" xfId="3527" xr:uid="{00000000-0005-0000-0000-0000BA0D0000}"/>
    <cellStyle name="Input [yellow] 5 2 2 2" xfId="3528" xr:uid="{00000000-0005-0000-0000-0000BB0D0000}"/>
    <cellStyle name="Input [yellow] 5 2 2 2 2" xfId="3529" xr:uid="{00000000-0005-0000-0000-0000BC0D0000}"/>
    <cellStyle name="Input [yellow] 5 2 2 3" xfId="3530" xr:uid="{00000000-0005-0000-0000-0000BD0D0000}"/>
    <cellStyle name="Input [yellow] 5 2 2 4" xfId="3531" xr:uid="{00000000-0005-0000-0000-0000BE0D0000}"/>
    <cellStyle name="Input [yellow] 5 2 3" xfId="3532" xr:uid="{00000000-0005-0000-0000-0000BF0D0000}"/>
    <cellStyle name="Input [yellow] 5 2 3 2" xfId="3533" xr:uid="{00000000-0005-0000-0000-0000C00D0000}"/>
    <cellStyle name="Input [yellow] 5 2 4" xfId="3534" xr:uid="{00000000-0005-0000-0000-0000C10D0000}"/>
    <cellStyle name="Input [yellow] 5 3" xfId="3535" xr:uid="{00000000-0005-0000-0000-0000C20D0000}"/>
    <cellStyle name="Input [yellow] 5 4" xfId="3536" xr:uid="{00000000-0005-0000-0000-0000C30D0000}"/>
    <cellStyle name="Input [yellow] 5 5" xfId="3537" xr:uid="{00000000-0005-0000-0000-0000C40D0000}"/>
    <cellStyle name="Input [yellow] 5 6" xfId="3538" xr:uid="{00000000-0005-0000-0000-0000C50D0000}"/>
    <cellStyle name="Input [yellow] 5 7" xfId="3539" xr:uid="{00000000-0005-0000-0000-0000C60D0000}"/>
    <cellStyle name="Input [yellow] 5 7 2" xfId="3540" xr:uid="{00000000-0005-0000-0000-0000C70D0000}"/>
    <cellStyle name="Input [yellow] 5 8" xfId="3541" xr:uid="{00000000-0005-0000-0000-0000C80D0000}"/>
    <cellStyle name="Input [yellow] 5 9" xfId="3542" xr:uid="{00000000-0005-0000-0000-0000C90D0000}"/>
    <cellStyle name="Input [yellow] 6" xfId="3543" xr:uid="{00000000-0005-0000-0000-0000CA0D0000}"/>
    <cellStyle name="Input [yellow] 6 2" xfId="3544" xr:uid="{00000000-0005-0000-0000-0000CB0D0000}"/>
    <cellStyle name="Input [yellow] 6 2 2" xfId="3545" xr:uid="{00000000-0005-0000-0000-0000CC0D0000}"/>
    <cellStyle name="Input [yellow] 6 2 2 2" xfId="3546" xr:uid="{00000000-0005-0000-0000-0000CD0D0000}"/>
    <cellStyle name="Input [yellow] 6 2 3" xfId="3547" xr:uid="{00000000-0005-0000-0000-0000CE0D0000}"/>
    <cellStyle name="Input [yellow] 6 2 4" xfId="3548" xr:uid="{00000000-0005-0000-0000-0000CF0D0000}"/>
    <cellStyle name="Input [yellow] 6 3" xfId="3549" xr:uid="{00000000-0005-0000-0000-0000D00D0000}"/>
    <cellStyle name="Input [yellow] 6 3 2" xfId="3550" xr:uid="{00000000-0005-0000-0000-0000D10D0000}"/>
    <cellStyle name="Input [yellow] 6 4" xfId="3551" xr:uid="{00000000-0005-0000-0000-0000D20D0000}"/>
    <cellStyle name="Input [yellow] 7" xfId="3552" xr:uid="{00000000-0005-0000-0000-0000D30D0000}"/>
    <cellStyle name="Input [yellow] 8" xfId="3553" xr:uid="{00000000-0005-0000-0000-0000D40D0000}"/>
    <cellStyle name="Input [yellow] 9" xfId="3554" xr:uid="{00000000-0005-0000-0000-0000D50D0000}"/>
    <cellStyle name="Input [yellow]_KERTAS_KERJA_ABI_PGE_2009_090109Kurs 11rb" xfId="3555" xr:uid="{00000000-0005-0000-0000-0000D60D0000}"/>
    <cellStyle name="Input 2" xfId="3556" xr:uid="{00000000-0005-0000-0000-0000D70D0000}"/>
    <cellStyle name="Input 2 10" xfId="3557" xr:uid="{00000000-0005-0000-0000-0000D80D0000}"/>
    <cellStyle name="Input 2 11" xfId="3558" xr:uid="{00000000-0005-0000-0000-0000D90D0000}"/>
    <cellStyle name="Input 2 12" xfId="3559" xr:uid="{00000000-0005-0000-0000-0000DA0D0000}"/>
    <cellStyle name="Input 2 13" xfId="3560" xr:uid="{00000000-0005-0000-0000-0000DB0D0000}"/>
    <cellStyle name="Input 2 14" xfId="3561" xr:uid="{00000000-0005-0000-0000-0000DC0D0000}"/>
    <cellStyle name="Input 2 15" xfId="3562" xr:uid="{00000000-0005-0000-0000-0000DD0D0000}"/>
    <cellStyle name="Input 2 16" xfId="3563" xr:uid="{00000000-0005-0000-0000-0000DE0D0000}"/>
    <cellStyle name="Input 2 17" xfId="3564" xr:uid="{00000000-0005-0000-0000-0000DF0D0000}"/>
    <cellStyle name="Input 2 18" xfId="3565" xr:uid="{00000000-0005-0000-0000-0000E00D0000}"/>
    <cellStyle name="Input 2 19" xfId="3566" xr:uid="{00000000-0005-0000-0000-0000E10D0000}"/>
    <cellStyle name="Input 2 2" xfId="3567" xr:uid="{00000000-0005-0000-0000-0000E20D0000}"/>
    <cellStyle name="Input 2 2 10" xfId="3568" xr:uid="{00000000-0005-0000-0000-0000E30D0000}"/>
    <cellStyle name="Input 2 2 11" xfId="3569" xr:uid="{00000000-0005-0000-0000-0000E40D0000}"/>
    <cellStyle name="Input 2 2 12" xfId="3570" xr:uid="{00000000-0005-0000-0000-0000E50D0000}"/>
    <cellStyle name="Input 2 2 13" xfId="3571" xr:uid="{00000000-0005-0000-0000-0000E60D0000}"/>
    <cellStyle name="Input 2 2 14" xfId="3572" xr:uid="{00000000-0005-0000-0000-0000E70D0000}"/>
    <cellStyle name="Input 2 2 15" xfId="3573" xr:uid="{00000000-0005-0000-0000-0000E80D0000}"/>
    <cellStyle name="Input 2 2 16" xfId="3574" xr:uid="{00000000-0005-0000-0000-0000E90D0000}"/>
    <cellStyle name="Input 2 2 17" xfId="3575" xr:uid="{00000000-0005-0000-0000-0000EA0D0000}"/>
    <cellStyle name="Input 2 2 18" xfId="3576" xr:uid="{00000000-0005-0000-0000-0000EB0D0000}"/>
    <cellStyle name="Input 2 2 19" xfId="3577" xr:uid="{00000000-0005-0000-0000-0000EC0D0000}"/>
    <cellStyle name="Input 2 2 2" xfId="3578" xr:uid="{00000000-0005-0000-0000-0000ED0D0000}"/>
    <cellStyle name="Input 2 2 20" xfId="3579" xr:uid="{00000000-0005-0000-0000-0000EE0D0000}"/>
    <cellStyle name="Input 2 2 21" xfId="3580" xr:uid="{00000000-0005-0000-0000-0000EF0D0000}"/>
    <cellStyle name="Input 2 2 22" xfId="3581" xr:uid="{00000000-0005-0000-0000-0000F00D0000}"/>
    <cellStyle name="Input 2 2 23" xfId="3582" xr:uid="{00000000-0005-0000-0000-0000F10D0000}"/>
    <cellStyle name="Input 2 2 24" xfId="3583" xr:uid="{00000000-0005-0000-0000-0000F20D0000}"/>
    <cellStyle name="Input 2 2 25" xfId="3584" xr:uid="{00000000-0005-0000-0000-0000F30D0000}"/>
    <cellStyle name="Input 2 2 26" xfId="3585" xr:uid="{00000000-0005-0000-0000-0000F40D0000}"/>
    <cellStyle name="Input 2 2 27" xfId="3586" xr:uid="{00000000-0005-0000-0000-0000F50D0000}"/>
    <cellStyle name="Input 2 2 28" xfId="3587" xr:uid="{00000000-0005-0000-0000-0000F60D0000}"/>
    <cellStyle name="Input 2 2 29" xfId="3588" xr:uid="{00000000-0005-0000-0000-0000F70D0000}"/>
    <cellStyle name="Input 2 2 3" xfId="3589" xr:uid="{00000000-0005-0000-0000-0000F80D0000}"/>
    <cellStyle name="Input 2 2 30" xfId="3590" xr:uid="{00000000-0005-0000-0000-0000F90D0000}"/>
    <cellStyle name="Input 2 2 31" xfId="3591" xr:uid="{00000000-0005-0000-0000-0000FA0D0000}"/>
    <cellStyle name="Input 2 2 32" xfId="3592" xr:uid="{00000000-0005-0000-0000-0000FB0D0000}"/>
    <cellStyle name="Input 2 2 33" xfId="3593" xr:uid="{00000000-0005-0000-0000-0000FC0D0000}"/>
    <cellStyle name="Input 2 2 4" xfId="3594" xr:uid="{00000000-0005-0000-0000-0000FD0D0000}"/>
    <cellStyle name="Input 2 2 5" xfId="3595" xr:uid="{00000000-0005-0000-0000-0000FE0D0000}"/>
    <cellStyle name="Input 2 2 6" xfId="3596" xr:uid="{00000000-0005-0000-0000-0000FF0D0000}"/>
    <cellStyle name="Input 2 2 7" xfId="3597" xr:uid="{00000000-0005-0000-0000-0000000E0000}"/>
    <cellStyle name="Input 2 2 8" xfId="3598" xr:uid="{00000000-0005-0000-0000-0000010E0000}"/>
    <cellStyle name="Input 2 2 9" xfId="3599" xr:uid="{00000000-0005-0000-0000-0000020E0000}"/>
    <cellStyle name="Input 2 20" xfId="3600" xr:uid="{00000000-0005-0000-0000-0000030E0000}"/>
    <cellStyle name="Input 2 21" xfId="3601" xr:uid="{00000000-0005-0000-0000-0000040E0000}"/>
    <cellStyle name="Input 2 22" xfId="3602" xr:uid="{00000000-0005-0000-0000-0000050E0000}"/>
    <cellStyle name="Input 2 23" xfId="3603" xr:uid="{00000000-0005-0000-0000-0000060E0000}"/>
    <cellStyle name="Input 2 24" xfId="3604" xr:uid="{00000000-0005-0000-0000-0000070E0000}"/>
    <cellStyle name="Input 2 25" xfId="3605" xr:uid="{00000000-0005-0000-0000-0000080E0000}"/>
    <cellStyle name="Input 2 26" xfId="3606" xr:uid="{00000000-0005-0000-0000-0000090E0000}"/>
    <cellStyle name="Input 2 27" xfId="3607" xr:uid="{00000000-0005-0000-0000-00000A0E0000}"/>
    <cellStyle name="Input 2 28" xfId="3608" xr:uid="{00000000-0005-0000-0000-00000B0E0000}"/>
    <cellStyle name="Input 2 29" xfId="3609" xr:uid="{00000000-0005-0000-0000-00000C0E0000}"/>
    <cellStyle name="Input 2 3" xfId="3610" xr:uid="{00000000-0005-0000-0000-00000D0E0000}"/>
    <cellStyle name="Input 2 3 10" xfId="3611" xr:uid="{00000000-0005-0000-0000-00000E0E0000}"/>
    <cellStyle name="Input 2 3 11" xfId="3612" xr:uid="{00000000-0005-0000-0000-00000F0E0000}"/>
    <cellStyle name="Input 2 3 12" xfId="3613" xr:uid="{00000000-0005-0000-0000-0000100E0000}"/>
    <cellStyle name="Input 2 3 13" xfId="3614" xr:uid="{00000000-0005-0000-0000-0000110E0000}"/>
    <cellStyle name="Input 2 3 14" xfId="3615" xr:uid="{00000000-0005-0000-0000-0000120E0000}"/>
    <cellStyle name="Input 2 3 15" xfId="3616" xr:uid="{00000000-0005-0000-0000-0000130E0000}"/>
    <cellStyle name="Input 2 3 16" xfId="3617" xr:uid="{00000000-0005-0000-0000-0000140E0000}"/>
    <cellStyle name="Input 2 3 17" xfId="3618" xr:uid="{00000000-0005-0000-0000-0000150E0000}"/>
    <cellStyle name="Input 2 3 18" xfId="3619" xr:uid="{00000000-0005-0000-0000-0000160E0000}"/>
    <cellStyle name="Input 2 3 19" xfId="3620" xr:uid="{00000000-0005-0000-0000-0000170E0000}"/>
    <cellStyle name="Input 2 3 2" xfId="3621" xr:uid="{00000000-0005-0000-0000-0000180E0000}"/>
    <cellStyle name="Input 2 3 20" xfId="3622" xr:uid="{00000000-0005-0000-0000-0000190E0000}"/>
    <cellStyle name="Input 2 3 21" xfId="3623" xr:uid="{00000000-0005-0000-0000-00001A0E0000}"/>
    <cellStyle name="Input 2 3 22" xfId="3624" xr:uid="{00000000-0005-0000-0000-00001B0E0000}"/>
    <cellStyle name="Input 2 3 23" xfId="3625" xr:uid="{00000000-0005-0000-0000-00001C0E0000}"/>
    <cellStyle name="Input 2 3 24" xfId="3626" xr:uid="{00000000-0005-0000-0000-00001D0E0000}"/>
    <cellStyle name="Input 2 3 25" xfId="3627" xr:uid="{00000000-0005-0000-0000-00001E0E0000}"/>
    <cellStyle name="Input 2 3 26" xfId="3628" xr:uid="{00000000-0005-0000-0000-00001F0E0000}"/>
    <cellStyle name="Input 2 3 27" xfId="3629" xr:uid="{00000000-0005-0000-0000-0000200E0000}"/>
    <cellStyle name="Input 2 3 28" xfId="3630" xr:uid="{00000000-0005-0000-0000-0000210E0000}"/>
    <cellStyle name="Input 2 3 29" xfId="3631" xr:uid="{00000000-0005-0000-0000-0000220E0000}"/>
    <cellStyle name="Input 2 3 3" xfId="3632" xr:uid="{00000000-0005-0000-0000-0000230E0000}"/>
    <cellStyle name="Input 2 3 30" xfId="3633" xr:uid="{00000000-0005-0000-0000-0000240E0000}"/>
    <cellStyle name="Input 2 3 31" xfId="3634" xr:uid="{00000000-0005-0000-0000-0000250E0000}"/>
    <cellStyle name="Input 2 3 32" xfId="3635" xr:uid="{00000000-0005-0000-0000-0000260E0000}"/>
    <cellStyle name="Input 2 3 33" xfId="3636" xr:uid="{00000000-0005-0000-0000-0000270E0000}"/>
    <cellStyle name="Input 2 3 4" xfId="3637" xr:uid="{00000000-0005-0000-0000-0000280E0000}"/>
    <cellStyle name="Input 2 3 5" xfId="3638" xr:uid="{00000000-0005-0000-0000-0000290E0000}"/>
    <cellStyle name="Input 2 3 6" xfId="3639" xr:uid="{00000000-0005-0000-0000-00002A0E0000}"/>
    <cellStyle name="Input 2 3 7" xfId="3640" xr:uid="{00000000-0005-0000-0000-00002B0E0000}"/>
    <cellStyle name="Input 2 3 8" xfId="3641" xr:uid="{00000000-0005-0000-0000-00002C0E0000}"/>
    <cellStyle name="Input 2 3 9" xfId="3642" xr:uid="{00000000-0005-0000-0000-00002D0E0000}"/>
    <cellStyle name="Input 2 30" xfId="3643" xr:uid="{00000000-0005-0000-0000-00002E0E0000}"/>
    <cellStyle name="Input 2 31" xfId="3644" xr:uid="{00000000-0005-0000-0000-00002F0E0000}"/>
    <cellStyle name="Input 2 32" xfId="3645" xr:uid="{00000000-0005-0000-0000-0000300E0000}"/>
    <cellStyle name="Input 2 33" xfId="3646" xr:uid="{00000000-0005-0000-0000-0000310E0000}"/>
    <cellStyle name="Input 2 34" xfId="3647" xr:uid="{00000000-0005-0000-0000-0000320E0000}"/>
    <cellStyle name="Input 2 35" xfId="3648" xr:uid="{00000000-0005-0000-0000-0000330E0000}"/>
    <cellStyle name="Input 2 4" xfId="3649" xr:uid="{00000000-0005-0000-0000-0000340E0000}"/>
    <cellStyle name="Input 2 5" xfId="3650" xr:uid="{00000000-0005-0000-0000-0000350E0000}"/>
    <cellStyle name="Input 2 6" xfId="3651" xr:uid="{00000000-0005-0000-0000-0000360E0000}"/>
    <cellStyle name="Input 2 7" xfId="3652" xr:uid="{00000000-0005-0000-0000-0000370E0000}"/>
    <cellStyle name="Input 2 8" xfId="3653" xr:uid="{00000000-0005-0000-0000-0000380E0000}"/>
    <cellStyle name="Input 2 9" xfId="3654" xr:uid="{00000000-0005-0000-0000-0000390E0000}"/>
    <cellStyle name="Input 2_03_RKAP 2009 SUBS" xfId="3655" xr:uid="{00000000-0005-0000-0000-00003A0E0000}"/>
    <cellStyle name="Input 3" xfId="3656" xr:uid="{00000000-0005-0000-0000-00003B0E0000}"/>
    <cellStyle name="Input 3 10" xfId="3657" xr:uid="{00000000-0005-0000-0000-00003C0E0000}"/>
    <cellStyle name="Input 3 11" xfId="3658" xr:uid="{00000000-0005-0000-0000-00003D0E0000}"/>
    <cellStyle name="Input 3 12" xfId="3659" xr:uid="{00000000-0005-0000-0000-00003E0E0000}"/>
    <cellStyle name="Input 3 13" xfId="3660" xr:uid="{00000000-0005-0000-0000-00003F0E0000}"/>
    <cellStyle name="Input 3 14" xfId="3661" xr:uid="{00000000-0005-0000-0000-0000400E0000}"/>
    <cellStyle name="Input 3 15" xfId="3662" xr:uid="{00000000-0005-0000-0000-0000410E0000}"/>
    <cellStyle name="Input 3 16" xfId="3663" xr:uid="{00000000-0005-0000-0000-0000420E0000}"/>
    <cellStyle name="Input 3 17" xfId="3664" xr:uid="{00000000-0005-0000-0000-0000430E0000}"/>
    <cellStyle name="Input 3 18" xfId="3665" xr:uid="{00000000-0005-0000-0000-0000440E0000}"/>
    <cellStyle name="Input 3 19" xfId="3666" xr:uid="{00000000-0005-0000-0000-0000450E0000}"/>
    <cellStyle name="Input 3 2" xfId="3667" xr:uid="{00000000-0005-0000-0000-0000460E0000}"/>
    <cellStyle name="Input 3 20" xfId="3668" xr:uid="{00000000-0005-0000-0000-0000470E0000}"/>
    <cellStyle name="Input 3 21" xfId="3669" xr:uid="{00000000-0005-0000-0000-0000480E0000}"/>
    <cellStyle name="Input 3 22" xfId="3670" xr:uid="{00000000-0005-0000-0000-0000490E0000}"/>
    <cellStyle name="Input 3 23" xfId="3671" xr:uid="{00000000-0005-0000-0000-00004A0E0000}"/>
    <cellStyle name="Input 3 24" xfId="3672" xr:uid="{00000000-0005-0000-0000-00004B0E0000}"/>
    <cellStyle name="Input 3 25" xfId="3673" xr:uid="{00000000-0005-0000-0000-00004C0E0000}"/>
    <cellStyle name="Input 3 26" xfId="3674" xr:uid="{00000000-0005-0000-0000-00004D0E0000}"/>
    <cellStyle name="Input 3 27" xfId="3675" xr:uid="{00000000-0005-0000-0000-00004E0E0000}"/>
    <cellStyle name="Input 3 28" xfId="3676" xr:uid="{00000000-0005-0000-0000-00004F0E0000}"/>
    <cellStyle name="Input 3 29" xfId="3677" xr:uid="{00000000-0005-0000-0000-0000500E0000}"/>
    <cellStyle name="Input 3 3" xfId="3678" xr:uid="{00000000-0005-0000-0000-0000510E0000}"/>
    <cellStyle name="Input 3 30" xfId="3679" xr:uid="{00000000-0005-0000-0000-0000520E0000}"/>
    <cellStyle name="Input 3 31" xfId="3680" xr:uid="{00000000-0005-0000-0000-0000530E0000}"/>
    <cellStyle name="Input 3 32" xfId="3681" xr:uid="{00000000-0005-0000-0000-0000540E0000}"/>
    <cellStyle name="Input 3 33" xfId="3682" xr:uid="{00000000-0005-0000-0000-0000550E0000}"/>
    <cellStyle name="Input 3 4" xfId="3683" xr:uid="{00000000-0005-0000-0000-0000560E0000}"/>
    <cellStyle name="Input 3 5" xfId="3684" xr:uid="{00000000-0005-0000-0000-0000570E0000}"/>
    <cellStyle name="Input 3 6" xfId="3685" xr:uid="{00000000-0005-0000-0000-0000580E0000}"/>
    <cellStyle name="Input 3 7" xfId="3686" xr:uid="{00000000-0005-0000-0000-0000590E0000}"/>
    <cellStyle name="Input 3 8" xfId="3687" xr:uid="{00000000-0005-0000-0000-00005A0E0000}"/>
    <cellStyle name="Input 3 9" xfId="3688" xr:uid="{00000000-0005-0000-0000-00005B0E0000}"/>
    <cellStyle name="Input Other Sheet" xfId="3689" xr:uid="{00000000-0005-0000-0000-00005C0E0000}"/>
    <cellStyle name="Input Transfer Same Sheet" xfId="3690" xr:uid="{00000000-0005-0000-0000-00005D0E0000}"/>
    <cellStyle name="Inputs" xfId="3691" xr:uid="{00000000-0005-0000-0000-00005E0E0000}"/>
    <cellStyle name="Internal link" xfId="3692" xr:uid="{00000000-0005-0000-0000-00005F0E0000}"/>
    <cellStyle name="Internal link 2" xfId="3693" xr:uid="{00000000-0005-0000-0000-0000600E0000}"/>
    <cellStyle name="Internal link 3" xfId="3694" xr:uid="{00000000-0005-0000-0000-0000610E0000}"/>
    <cellStyle name="Internal link 4" xfId="3695" xr:uid="{00000000-0005-0000-0000-0000620E0000}"/>
    <cellStyle name="Internal link 5" xfId="3696" xr:uid="{00000000-0005-0000-0000-0000630E0000}"/>
    <cellStyle name="Italicbold" xfId="3697" xr:uid="{00000000-0005-0000-0000-0000640E0000}"/>
    <cellStyle name="ITALICS" xfId="3698" xr:uid="{00000000-0005-0000-0000-0000650E0000}"/>
    <cellStyle name="Komma_monthly bill" xfId="3699" xr:uid="{00000000-0005-0000-0000-0000660E0000}"/>
    <cellStyle name="Labels - Style3" xfId="3700" xr:uid="{00000000-0005-0000-0000-0000670E0000}"/>
    <cellStyle name="LG_View_1" xfId="3701" xr:uid="{00000000-0005-0000-0000-0000680E0000}"/>
    <cellStyle name="Link Currency (0)" xfId="3702" xr:uid="{00000000-0005-0000-0000-0000690E0000}"/>
    <cellStyle name="Link Currency (0) 10" xfId="3703" xr:uid="{00000000-0005-0000-0000-00006A0E0000}"/>
    <cellStyle name="Link Currency (0) 11" xfId="3704" xr:uid="{00000000-0005-0000-0000-00006B0E0000}"/>
    <cellStyle name="Link Currency (0) 12" xfId="3705" xr:uid="{00000000-0005-0000-0000-00006C0E0000}"/>
    <cellStyle name="Link Currency (0) 13" xfId="3706" xr:uid="{00000000-0005-0000-0000-00006D0E0000}"/>
    <cellStyle name="Link Currency (0) 14" xfId="3707" xr:uid="{00000000-0005-0000-0000-00006E0E0000}"/>
    <cellStyle name="Link Currency (0) 15" xfId="3708" xr:uid="{00000000-0005-0000-0000-00006F0E0000}"/>
    <cellStyle name="Link Currency (0) 16" xfId="3709" xr:uid="{00000000-0005-0000-0000-0000700E0000}"/>
    <cellStyle name="Link Currency (0) 16 2" xfId="3710" xr:uid="{00000000-0005-0000-0000-0000710E0000}"/>
    <cellStyle name="Link Currency (0) 17" xfId="3711" xr:uid="{00000000-0005-0000-0000-0000720E0000}"/>
    <cellStyle name="Link Currency (0) 18" xfId="3712" xr:uid="{00000000-0005-0000-0000-0000730E0000}"/>
    <cellStyle name="Link Currency (0) 2" xfId="3713" xr:uid="{00000000-0005-0000-0000-0000740E0000}"/>
    <cellStyle name="Link Currency (0) 2 2" xfId="3714" xr:uid="{00000000-0005-0000-0000-0000750E0000}"/>
    <cellStyle name="Link Currency (0) 2 2 2" xfId="3715" xr:uid="{00000000-0005-0000-0000-0000760E0000}"/>
    <cellStyle name="Link Currency (0) 2 2 2 2" xfId="3716" xr:uid="{00000000-0005-0000-0000-0000770E0000}"/>
    <cellStyle name="Link Currency (0) 2 2 3" xfId="3717" xr:uid="{00000000-0005-0000-0000-0000780E0000}"/>
    <cellStyle name="Link Currency (0) 2 2 4" xfId="3718" xr:uid="{00000000-0005-0000-0000-0000790E0000}"/>
    <cellStyle name="Link Currency (0) 2 3" xfId="3719" xr:uid="{00000000-0005-0000-0000-00007A0E0000}"/>
    <cellStyle name="Link Currency (0) 2 3 2" xfId="3720" xr:uid="{00000000-0005-0000-0000-00007B0E0000}"/>
    <cellStyle name="Link Currency (0) 2 4" xfId="3721" xr:uid="{00000000-0005-0000-0000-00007C0E0000}"/>
    <cellStyle name="Link Currency (0) 3" xfId="3722" xr:uid="{00000000-0005-0000-0000-00007D0E0000}"/>
    <cellStyle name="Link Currency (0) 4" xfId="3723" xr:uid="{00000000-0005-0000-0000-00007E0E0000}"/>
    <cellStyle name="Link Currency (0) 5" xfId="3724" xr:uid="{00000000-0005-0000-0000-00007F0E0000}"/>
    <cellStyle name="Link Currency (0) 6" xfId="3725" xr:uid="{00000000-0005-0000-0000-0000800E0000}"/>
    <cellStyle name="Link Currency (0) 7" xfId="3726" xr:uid="{00000000-0005-0000-0000-0000810E0000}"/>
    <cellStyle name="Link Currency (0) 8" xfId="3727" xr:uid="{00000000-0005-0000-0000-0000820E0000}"/>
    <cellStyle name="Link Currency (0) 9" xfId="3728" xr:uid="{00000000-0005-0000-0000-0000830E0000}"/>
    <cellStyle name="Link Currency (2)" xfId="3729" xr:uid="{00000000-0005-0000-0000-0000840E0000}"/>
    <cellStyle name="Link Currency (2) 10" xfId="3730" xr:uid="{00000000-0005-0000-0000-0000850E0000}"/>
    <cellStyle name="Link Currency (2) 11" xfId="3731" xr:uid="{00000000-0005-0000-0000-0000860E0000}"/>
    <cellStyle name="Link Currency (2) 12" xfId="3732" xr:uid="{00000000-0005-0000-0000-0000870E0000}"/>
    <cellStyle name="Link Currency (2) 13" xfId="3733" xr:uid="{00000000-0005-0000-0000-0000880E0000}"/>
    <cellStyle name="Link Currency (2) 14" xfId="3734" xr:uid="{00000000-0005-0000-0000-0000890E0000}"/>
    <cellStyle name="Link Currency (2) 15" xfId="3735" xr:uid="{00000000-0005-0000-0000-00008A0E0000}"/>
    <cellStyle name="Link Currency (2) 16" xfId="3736" xr:uid="{00000000-0005-0000-0000-00008B0E0000}"/>
    <cellStyle name="Link Currency (2) 16 2" xfId="3737" xr:uid="{00000000-0005-0000-0000-00008C0E0000}"/>
    <cellStyle name="Link Currency (2) 17" xfId="3738" xr:uid="{00000000-0005-0000-0000-00008D0E0000}"/>
    <cellStyle name="Link Currency (2) 18" xfId="3739" xr:uid="{00000000-0005-0000-0000-00008E0E0000}"/>
    <cellStyle name="Link Currency (2) 2" xfId="3740" xr:uid="{00000000-0005-0000-0000-00008F0E0000}"/>
    <cellStyle name="Link Currency (2) 2 2" xfId="3741" xr:uid="{00000000-0005-0000-0000-0000900E0000}"/>
    <cellStyle name="Link Currency (2) 2 2 2" xfId="3742" xr:uid="{00000000-0005-0000-0000-0000910E0000}"/>
    <cellStyle name="Link Currency (2) 2 2 2 2" xfId="3743" xr:uid="{00000000-0005-0000-0000-0000920E0000}"/>
    <cellStyle name="Link Currency (2) 2 2 3" xfId="3744" xr:uid="{00000000-0005-0000-0000-0000930E0000}"/>
    <cellStyle name="Link Currency (2) 2 2 4" xfId="3745" xr:uid="{00000000-0005-0000-0000-0000940E0000}"/>
    <cellStyle name="Link Currency (2) 2 3" xfId="3746" xr:uid="{00000000-0005-0000-0000-0000950E0000}"/>
    <cellStyle name="Link Currency (2) 2 3 2" xfId="3747" xr:uid="{00000000-0005-0000-0000-0000960E0000}"/>
    <cellStyle name="Link Currency (2) 2 4" xfId="3748" xr:uid="{00000000-0005-0000-0000-0000970E0000}"/>
    <cellStyle name="Link Currency (2) 3" xfId="3749" xr:uid="{00000000-0005-0000-0000-0000980E0000}"/>
    <cellStyle name="Link Currency (2) 4" xfId="3750" xr:uid="{00000000-0005-0000-0000-0000990E0000}"/>
    <cellStyle name="Link Currency (2) 5" xfId="3751" xr:uid="{00000000-0005-0000-0000-00009A0E0000}"/>
    <cellStyle name="Link Currency (2) 6" xfId="3752" xr:uid="{00000000-0005-0000-0000-00009B0E0000}"/>
    <cellStyle name="Link Currency (2) 7" xfId="3753" xr:uid="{00000000-0005-0000-0000-00009C0E0000}"/>
    <cellStyle name="Link Currency (2) 8" xfId="3754" xr:uid="{00000000-0005-0000-0000-00009D0E0000}"/>
    <cellStyle name="Link Currency (2) 9" xfId="3755" xr:uid="{00000000-0005-0000-0000-00009E0E0000}"/>
    <cellStyle name="Link Units (0)" xfId="3756" xr:uid="{00000000-0005-0000-0000-00009F0E0000}"/>
    <cellStyle name="Link Units (0) 10" xfId="3757" xr:uid="{00000000-0005-0000-0000-0000A00E0000}"/>
    <cellStyle name="Link Units (0) 11" xfId="3758" xr:uid="{00000000-0005-0000-0000-0000A10E0000}"/>
    <cellStyle name="Link Units (0) 12" xfId="3759" xr:uid="{00000000-0005-0000-0000-0000A20E0000}"/>
    <cellStyle name="Link Units (0) 13" xfId="3760" xr:uid="{00000000-0005-0000-0000-0000A30E0000}"/>
    <cellStyle name="Link Units (0) 14" xfId="3761" xr:uid="{00000000-0005-0000-0000-0000A40E0000}"/>
    <cellStyle name="Link Units (0) 15" xfId="3762" xr:uid="{00000000-0005-0000-0000-0000A50E0000}"/>
    <cellStyle name="Link Units (0) 16" xfId="3763" xr:uid="{00000000-0005-0000-0000-0000A60E0000}"/>
    <cellStyle name="Link Units (0) 16 2" xfId="3764" xr:uid="{00000000-0005-0000-0000-0000A70E0000}"/>
    <cellStyle name="Link Units (0) 17" xfId="3765" xr:uid="{00000000-0005-0000-0000-0000A80E0000}"/>
    <cellStyle name="Link Units (0) 18" xfId="3766" xr:uid="{00000000-0005-0000-0000-0000A90E0000}"/>
    <cellStyle name="Link Units (0) 2" xfId="3767" xr:uid="{00000000-0005-0000-0000-0000AA0E0000}"/>
    <cellStyle name="Link Units (0) 2 2" xfId="3768" xr:uid="{00000000-0005-0000-0000-0000AB0E0000}"/>
    <cellStyle name="Link Units (0) 2 2 2" xfId="3769" xr:uid="{00000000-0005-0000-0000-0000AC0E0000}"/>
    <cellStyle name="Link Units (0) 2 2 2 2" xfId="3770" xr:uid="{00000000-0005-0000-0000-0000AD0E0000}"/>
    <cellStyle name="Link Units (0) 2 2 3" xfId="3771" xr:uid="{00000000-0005-0000-0000-0000AE0E0000}"/>
    <cellStyle name="Link Units (0) 2 2 4" xfId="3772" xr:uid="{00000000-0005-0000-0000-0000AF0E0000}"/>
    <cellStyle name="Link Units (0) 2 3" xfId="3773" xr:uid="{00000000-0005-0000-0000-0000B00E0000}"/>
    <cellStyle name="Link Units (0) 2 3 2" xfId="3774" xr:uid="{00000000-0005-0000-0000-0000B10E0000}"/>
    <cellStyle name="Link Units (0) 2 4" xfId="3775" xr:uid="{00000000-0005-0000-0000-0000B20E0000}"/>
    <cellStyle name="Link Units (0) 3" xfId="3776" xr:uid="{00000000-0005-0000-0000-0000B30E0000}"/>
    <cellStyle name="Link Units (0) 4" xfId="3777" xr:uid="{00000000-0005-0000-0000-0000B40E0000}"/>
    <cellStyle name="Link Units (0) 5" xfId="3778" xr:uid="{00000000-0005-0000-0000-0000B50E0000}"/>
    <cellStyle name="Link Units (0) 6" xfId="3779" xr:uid="{00000000-0005-0000-0000-0000B60E0000}"/>
    <cellStyle name="Link Units (0) 7" xfId="3780" xr:uid="{00000000-0005-0000-0000-0000B70E0000}"/>
    <cellStyle name="Link Units (0) 8" xfId="3781" xr:uid="{00000000-0005-0000-0000-0000B80E0000}"/>
    <cellStyle name="Link Units (0) 9" xfId="3782" xr:uid="{00000000-0005-0000-0000-0000B90E0000}"/>
    <cellStyle name="Link Units (1)" xfId="3783" xr:uid="{00000000-0005-0000-0000-0000BA0E0000}"/>
    <cellStyle name="Link Units (1) 10" xfId="3784" xr:uid="{00000000-0005-0000-0000-0000BB0E0000}"/>
    <cellStyle name="Link Units (1) 11" xfId="3785" xr:uid="{00000000-0005-0000-0000-0000BC0E0000}"/>
    <cellStyle name="Link Units (1) 12" xfId="3786" xr:uid="{00000000-0005-0000-0000-0000BD0E0000}"/>
    <cellStyle name="Link Units (1) 13" xfId="3787" xr:uid="{00000000-0005-0000-0000-0000BE0E0000}"/>
    <cellStyle name="Link Units (1) 14" xfId="3788" xr:uid="{00000000-0005-0000-0000-0000BF0E0000}"/>
    <cellStyle name="Link Units (1) 15" xfId="3789" xr:uid="{00000000-0005-0000-0000-0000C00E0000}"/>
    <cellStyle name="Link Units (1) 16" xfId="3790" xr:uid="{00000000-0005-0000-0000-0000C10E0000}"/>
    <cellStyle name="Link Units (1) 16 2" xfId="3791" xr:uid="{00000000-0005-0000-0000-0000C20E0000}"/>
    <cellStyle name="Link Units (1) 17" xfId="3792" xr:uid="{00000000-0005-0000-0000-0000C30E0000}"/>
    <cellStyle name="Link Units (1) 18" xfId="3793" xr:uid="{00000000-0005-0000-0000-0000C40E0000}"/>
    <cellStyle name="Link Units (1) 2" xfId="3794" xr:uid="{00000000-0005-0000-0000-0000C50E0000}"/>
    <cellStyle name="Link Units (1) 2 2" xfId="3795" xr:uid="{00000000-0005-0000-0000-0000C60E0000}"/>
    <cellStyle name="Link Units (1) 2 2 2" xfId="3796" xr:uid="{00000000-0005-0000-0000-0000C70E0000}"/>
    <cellStyle name="Link Units (1) 2 2 2 2" xfId="3797" xr:uid="{00000000-0005-0000-0000-0000C80E0000}"/>
    <cellStyle name="Link Units (1) 2 2 3" xfId="3798" xr:uid="{00000000-0005-0000-0000-0000C90E0000}"/>
    <cellStyle name="Link Units (1) 2 2 4" xfId="3799" xr:uid="{00000000-0005-0000-0000-0000CA0E0000}"/>
    <cellStyle name="Link Units (1) 2 3" xfId="3800" xr:uid="{00000000-0005-0000-0000-0000CB0E0000}"/>
    <cellStyle name="Link Units (1) 2 3 2" xfId="3801" xr:uid="{00000000-0005-0000-0000-0000CC0E0000}"/>
    <cellStyle name="Link Units (1) 2 4" xfId="3802" xr:uid="{00000000-0005-0000-0000-0000CD0E0000}"/>
    <cellStyle name="Link Units (1) 3" xfId="3803" xr:uid="{00000000-0005-0000-0000-0000CE0E0000}"/>
    <cellStyle name="Link Units (1) 4" xfId="3804" xr:uid="{00000000-0005-0000-0000-0000CF0E0000}"/>
    <cellStyle name="Link Units (1) 5" xfId="3805" xr:uid="{00000000-0005-0000-0000-0000D00E0000}"/>
    <cellStyle name="Link Units (1) 6" xfId="3806" xr:uid="{00000000-0005-0000-0000-0000D10E0000}"/>
    <cellStyle name="Link Units (1) 7" xfId="3807" xr:uid="{00000000-0005-0000-0000-0000D20E0000}"/>
    <cellStyle name="Link Units (1) 8" xfId="3808" xr:uid="{00000000-0005-0000-0000-0000D30E0000}"/>
    <cellStyle name="Link Units (1) 9" xfId="3809" xr:uid="{00000000-0005-0000-0000-0000D40E0000}"/>
    <cellStyle name="Link Units (2)" xfId="3810" xr:uid="{00000000-0005-0000-0000-0000D50E0000}"/>
    <cellStyle name="Link Units (2) 10" xfId="3811" xr:uid="{00000000-0005-0000-0000-0000D60E0000}"/>
    <cellStyle name="Link Units (2) 11" xfId="3812" xr:uid="{00000000-0005-0000-0000-0000D70E0000}"/>
    <cellStyle name="Link Units (2) 12" xfId="3813" xr:uid="{00000000-0005-0000-0000-0000D80E0000}"/>
    <cellStyle name="Link Units (2) 13" xfId="3814" xr:uid="{00000000-0005-0000-0000-0000D90E0000}"/>
    <cellStyle name="Link Units (2) 14" xfId="3815" xr:uid="{00000000-0005-0000-0000-0000DA0E0000}"/>
    <cellStyle name="Link Units (2) 15" xfId="3816" xr:uid="{00000000-0005-0000-0000-0000DB0E0000}"/>
    <cellStyle name="Link Units (2) 16" xfId="3817" xr:uid="{00000000-0005-0000-0000-0000DC0E0000}"/>
    <cellStyle name="Link Units (2) 16 2" xfId="3818" xr:uid="{00000000-0005-0000-0000-0000DD0E0000}"/>
    <cellStyle name="Link Units (2) 17" xfId="3819" xr:uid="{00000000-0005-0000-0000-0000DE0E0000}"/>
    <cellStyle name="Link Units (2) 18" xfId="3820" xr:uid="{00000000-0005-0000-0000-0000DF0E0000}"/>
    <cellStyle name="Link Units (2) 2" xfId="3821" xr:uid="{00000000-0005-0000-0000-0000E00E0000}"/>
    <cellStyle name="Link Units (2) 2 2" xfId="3822" xr:uid="{00000000-0005-0000-0000-0000E10E0000}"/>
    <cellStyle name="Link Units (2) 2 2 2" xfId="3823" xr:uid="{00000000-0005-0000-0000-0000E20E0000}"/>
    <cellStyle name="Link Units (2) 2 2 2 2" xfId="3824" xr:uid="{00000000-0005-0000-0000-0000E30E0000}"/>
    <cellStyle name="Link Units (2) 2 2 3" xfId="3825" xr:uid="{00000000-0005-0000-0000-0000E40E0000}"/>
    <cellStyle name="Link Units (2) 2 2 4" xfId="3826" xr:uid="{00000000-0005-0000-0000-0000E50E0000}"/>
    <cellStyle name="Link Units (2) 2 3" xfId="3827" xr:uid="{00000000-0005-0000-0000-0000E60E0000}"/>
    <cellStyle name="Link Units (2) 2 3 2" xfId="3828" xr:uid="{00000000-0005-0000-0000-0000E70E0000}"/>
    <cellStyle name="Link Units (2) 2 4" xfId="3829" xr:uid="{00000000-0005-0000-0000-0000E80E0000}"/>
    <cellStyle name="Link Units (2) 3" xfId="3830" xr:uid="{00000000-0005-0000-0000-0000E90E0000}"/>
    <cellStyle name="Link Units (2) 4" xfId="3831" xr:uid="{00000000-0005-0000-0000-0000EA0E0000}"/>
    <cellStyle name="Link Units (2) 5" xfId="3832" xr:uid="{00000000-0005-0000-0000-0000EB0E0000}"/>
    <cellStyle name="Link Units (2) 6" xfId="3833" xr:uid="{00000000-0005-0000-0000-0000EC0E0000}"/>
    <cellStyle name="Link Units (2) 7" xfId="3834" xr:uid="{00000000-0005-0000-0000-0000ED0E0000}"/>
    <cellStyle name="Link Units (2) 8" xfId="3835" xr:uid="{00000000-0005-0000-0000-0000EE0E0000}"/>
    <cellStyle name="Link Units (2) 9" xfId="3836" xr:uid="{00000000-0005-0000-0000-0000EF0E0000}"/>
    <cellStyle name="Linked Cell 2" xfId="3837" xr:uid="{00000000-0005-0000-0000-0000F00E0000}"/>
    <cellStyle name="Linked Cell 2 2" xfId="3838" xr:uid="{00000000-0005-0000-0000-0000F10E0000}"/>
    <cellStyle name="Linked Cell 2 3" xfId="3839" xr:uid="{00000000-0005-0000-0000-0000F20E0000}"/>
    <cellStyle name="Linked Cell 3" xfId="3840" xr:uid="{00000000-0005-0000-0000-0000F30E0000}"/>
    <cellStyle name="Milliers [0]_AR1194" xfId="3841" xr:uid="{00000000-0005-0000-0000-0000F40E0000}"/>
    <cellStyle name="Milliers_AR1194" xfId="3842" xr:uid="{00000000-0005-0000-0000-0000F50E0000}"/>
    <cellStyle name="millions" xfId="3843" xr:uid="{00000000-0005-0000-0000-0000F60E0000}"/>
    <cellStyle name="Minor heading" xfId="3844" xr:uid="{00000000-0005-0000-0000-0000F70E0000}"/>
    <cellStyle name="Model" xfId="3845" xr:uid="{00000000-0005-0000-0000-0000F80E0000}"/>
    <cellStyle name="Monétaire [0]_AR1194" xfId="3846" xr:uid="{00000000-0005-0000-0000-0000F90E0000}"/>
    <cellStyle name="Monétaire_AR1194" xfId="3847" xr:uid="{00000000-0005-0000-0000-0000FA0E0000}"/>
    <cellStyle name="Multiple" xfId="3848" xr:uid="{00000000-0005-0000-0000-0000FB0E0000}"/>
    <cellStyle name="Multiple [1]" xfId="3849" xr:uid="{00000000-0005-0000-0000-0000FC0E0000}"/>
    <cellStyle name="Multiple_CommercialVehicle 001020_1" xfId="3850" xr:uid="{00000000-0005-0000-0000-0000FD0E0000}"/>
    <cellStyle name="Neutral 2" xfId="3851" xr:uid="{00000000-0005-0000-0000-0000FE0E0000}"/>
    <cellStyle name="Neutral 2 2" xfId="3852" xr:uid="{00000000-0005-0000-0000-0000FF0E0000}"/>
    <cellStyle name="Neutral 2 3" xfId="3853" xr:uid="{00000000-0005-0000-0000-0000000F0000}"/>
    <cellStyle name="Neutral 3" xfId="3854" xr:uid="{00000000-0005-0000-0000-0000010F0000}"/>
    <cellStyle name="new" xfId="3855" xr:uid="{00000000-0005-0000-0000-0000020F0000}"/>
    <cellStyle name="no dec" xfId="3856" xr:uid="{00000000-0005-0000-0000-0000030F0000}"/>
    <cellStyle name="Normal" xfId="0" builtinId="0"/>
    <cellStyle name="Normal - Style1" xfId="3857" xr:uid="{00000000-0005-0000-0000-0000050F0000}"/>
    <cellStyle name="Normal - Style1 10" xfId="3858" xr:uid="{00000000-0005-0000-0000-0000060F0000}"/>
    <cellStyle name="Normal - Style1 11" xfId="3859" xr:uid="{00000000-0005-0000-0000-0000070F0000}"/>
    <cellStyle name="Normal - Style1 12" xfId="3860" xr:uid="{00000000-0005-0000-0000-0000080F0000}"/>
    <cellStyle name="Normal - Style1 13" xfId="3861" xr:uid="{00000000-0005-0000-0000-0000090F0000}"/>
    <cellStyle name="Normal - Style1 14" xfId="3862" xr:uid="{00000000-0005-0000-0000-00000A0F0000}"/>
    <cellStyle name="Normal - Style1 15" xfId="3863" xr:uid="{00000000-0005-0000-0000-00000B0F0000}"/>
    <cellStyle name="Normal - Style1 16" xfId="3864" xr:uid="{00000000-0005-0000-0000-00000C0F0000}"/>
    <cellStyle name="Normal - Style1 16 2" xfId="3865" xr:uid="{00000000-0005-0000-0000-00000D0F0000}"/>
    <cellStyle name="Normal - Style1 17" xfId="3866" xr:uid="{00000000-0005-0000-0000-00000E0F0000}"/>
    <cellStyle name="Normal - Style1 18" xfId="3867" xr:uid="{00000000-0005-0000-0000-00000F0F0000}"/>
    <cellStyle name="Normal - Style1 2" xfId="3868" xr:uid="{00000000-0005-0000-0000-0000100F0000}"/>
    <cellStyle name="Normal - Style1 2 2" xfId="3869" xr:uid="{00000000-0005-0000-0000-0000110F0000}"/>
    <cellStyle name="Normal - Style1 2 2 2" xfId="3870" xr:uid="{00000000-0005-0000-0000-0000120F0000}"/>
    <cellStyle name="Normal - Style1 2 2 2 2" xfId="3871" xr:uid="{00000000-0005-0000-0000-0000130F0000}"/>
    <cellStyle name="Normal - Style1 2 2 3" xfId="3872" xr:uid="{00000000-0005-0000-0000-0000140F0000}"/>
    <cellStyle name="Normal - Style1 2 2 4" xfId="3873" xr:uid="{00000000-0005-0000-0000-0000150F0000}"/>
    <cellStyle name="Normal - Style1 2 3" xfId="3874" xr:uid="{00000000-0005-0000-0000-0000160F0000}"/>
    <cellStyle name="Normal - Style1 2 3 2" xfId="3875" xr:uid="{00000000-0005-0000-0000-0000170F0000}"/>
    <cellStyle name="Normal - Style1 2 4" xfId="3876" xr:uid="{00000000-0005-0000-0000-0000180F0000}"/>
    <cellStyle name="Normal - Style1 2 5" xfId="3877" xr:uid="{00000000-0005-0000-0000-0000190F0000}"/>
    <cellStyle name="Normal - Style1 2 6" xfId="3878" xr:uid="{00000000-0005-0000-0000-00001A0F0000}"/>
    <cellStyle name="Normal - Style1 3" xfId="3879" xr:uid="{00000000-0005-0000-0000-00001B0F0000}"/>
    <cellStyle name="Normal - Style1 4" xfId="3880" xr:uid="{00000000-0005-0000-0000-00001C0F0000}"/>
    <cellStyle name="Normal - Style1 5" xfId="3881" xr:uid="{00000000-0005-0000-0000-00001D0F0000}"/>
    <cellStyle name="Normal - Style1 6" xfId="3882" xr:uid="{00000000-0005-0000-0000-00001E0F0000}"/>
    <cellStyle name="Normal - Style1 7" xfId="3883" xr:uid="{00000000-0005-0000-0000-00001F0F0000}"/>
    <cellStyle name="Normal - Style1 8" xfId="3884" xr:uid="{00000000-0005-0000-0000-0000200F0000}"/>
    <cellStyle name="Normal - Style1 9" xfId="3885" xr:uid="{00000000-0005-0000-0000-0000210F0000}"/>
    <cellStyle name="Normal - Style2" xfId="3886" xr:uid="{00000000-0005-0000-0000-0000220F0000}"/>
    <cellStyle name="Normal - Style2 2" xfId="3887" xr:uid="{00000000-0005-0000-0000-0000230F0000}"/>
    <cellStyle name="Normal - Style3" xfId="3888" xr:uid="{00000000-0005-0000-0000-0000240F0000}"/>
    <cellStyle name="Normal - Style3 2" xfId="3889" xr:uid="{00000000-0005-0000-0000-0000250F0000}"/>
    <cellStyle name="Normal - Style4" xfId="3890" xr:uid="{00000000-0005-0000-0000-0000260F0000}"/>
    <cellStyle name="Normal - Style4 2" xfId="3891" xr:uid="{00000000-0005-0000-0000-0000270F0000}"/>
    <cellStyle name="Normal - Style5" xfId="3892" xr:uid="{00000000-0005-0000-0000-0000280F0000}"/>
    <cellStyle name="Normal - Style5 2" xfId="3893" xr:uid="{00000000-0005-0000-0000-0000290F0000}"/>
    <cellStyle name="Normal - Style6" xfId="3894" xr:uid="{00000000-0005-0000-0000-00002A0F0000}"/>
    <cellStyle name="Normal - Style6 2" xfId="3895" xr:uid="{00000000-0005-0000-0000-00002B0F0000}"/>
    <cellStyle name="Normal - Style7" xfId="3896" xr:uid="{00000000-0005-0000-0000-00002C0F0000}"/>
    <cellStyle name="Normal - Style7 2" xfId="3897" xr:uid="{00000000-0005-0000-0000-00002D0F0000}"/>
    <cellStyle name="Normal - Style8" xfId="3898" xr:uid="{00000000-0005-0000-0000-00002E0F0000}"/>
    <cellStyle name="Normal - Style8 2" xfId="3899" xr:uid="{00000000-0005-0000-0000-00002F0F0000}"/>
    <cellStyle name="Normal 10" xfId="3900" xr:uid="{00000000-0005-0000-0000-0000300F0000}"/>
    <cellStyle name="Normal 10 2" xfId="3901" xr:uid="{00000000-0005-0000-0000-0000310F0000}"/>
    <cellStyle name="Normal 10 2 2" xfId="3902" xr:uid="{00000000-0005-0000-0000-0000320F0000}"/>
    <cellStyle name="Normal 10 2 2 2" xfId="3903" xr:uid="{00000000-0005-0000-0000-0000330F0000}"/>
    <cellStyle name="Normal 10 2 2 2 2" xfId="3904" xr:uid="{00000000-0005-0000-0000-0000340F0000}"/>
    <cellStyle name="Normal 10 2 2 2 2 2" xfId="3905" xr:uid="{00000000-0005-0000-0000-0000350F0000}"/>
    <cellStyle name="Normal 10 2 2 2 3" xfId="3906" xr:uid="{00000000-0005-0000-0000-0000360F0000}"/>
    <cellStyle name="Normal 10 2 2 2 4" xfId="3907" xr:uid="{00000000-0005-0000-0000-0000370F0000}"/>
    <cellStyle name="Normal 10 2 2 3" xfId="3908" xr:uid="{00000000-0005-0000-0000-0000380F0000}"/>
    <cellStyle name="Normal 10 2 2 3 2" xfId="3909" xr:uid="{00000000-0005-0000-0000-0000390F0000}"/>
    <cellStyle name="Normal 10 2 2 4" xfId="3910" xr:uid="{00000000-0005-0000-0000-00003A0F0000}"/>
    <cellStyle name="Normal 10 2 3" xfId="3911" xr:uid="{00000000-0005-0000-0000-00003B0F0000}"/>
    <cellStyle name="Normal 10 2 4" xfId="3912" xr:uid="{00000000-0005-0000-0000-00003C0F0000}"/>
    <cellStyle name="Normal 10 2 5" xfId="3913" xr:uid="{00000000-0005-0000-0000-00003D0F0000}"/>
    <cellStyle name="Normal 10 2 6" xfId="3914" xr:uid="{00000000-0005-0000-0000-00003E0F0000}"/>
    <cellStyle name="Normal 10 2 7" xfId="3915" xr:uid="{00000000-0005-0000-0000-00003F0F0000}"/>
    <cellStyle name="Normal 10 2 7 2" xfId="3916" xr:uid="{00000000-0005-0000-0000-0000400F0000}"/>
    <cellStyle name="Normal 10 2 8" xfId="3917" xr:uid="{00000000-0005-0000-0000-0000410F0000}"/>
    <cellStyle name="Normal 10 2 9" xfId="3918" xr:uid="{00000000-0005-0000-0000-0000420F0000}"/>
    <cellStyle name="Normal 10 3" xfId="3919" xr:uid="{00000000-0005-0000-0000-0000430F0000}"/>
    <cellStyle name="Normal 10 3 2" xfId="3920" xr:uid="{00000000-0005-0000-0000-0000440F0000}"/>
    <cellStyle name="Normal 10 3 2 2" xfId="3921" xr:uid="{00000000-0005-0000-0000-0000450F0000}"/>
    <cellStyle name="Normal 10 3 2 2 2" xfId="3922" xr:uid="{00000000-0005-0000-0000-0000460F0000}"/>
    <cellStyle name="Normal 10 3 2 3" xfId="3923" xr:uid="{00000000-0005-0000-0000-0000470F0000}"/>
    <cellStyle name="Normal 10 3 2 4" xfId="3924" xr:uid="{00000000-0005-0000-0000-0000480F0000}"/>
    <cellStyle name="Normal 10 3 3" xfId="3925" xr:uid="{00000000-0005-0000-0000-0000490F0000}"/>
    <cellStyle name="Normal 10 3 3 2" xfId="3926" xr:uid="{00000000-0005-0000-0000-00004A0F0000}"/>
    <cellStyle name="Normal 10 3 4" xfId="3927" xr:uid="{00000000-0005-0000-0000-00004B0F0000}"/>
    <cellStyle name="Normal 10 4" xfId="3928" xr:uid="{00000000-0005-0000-0000-00004C0F0000}"/>
    <cellStyle name="Normal 10 5" xfId="3929" xr:uid="{00000000-0005-0000-0000-00004D0F0000}"/>
    <cellStyle name="Normal 10 6" xfId="3930" xr:uid="{00000000-0005-0000-0000-00004E0F0000}"/>
    <cellStyle name="Normal 10 7" xfId="3931" xr:uid="{00000000-0005-0000-0000-00004F0F0000}"/>
    <cellStyle name="Normal 10 8" xfId="3932" xr:uid="{00000000-0005-0000-0000-0000500F0000}"/>
    <cellStyle name="Normal 10 9" xfId="3933" xr:uid="{00000000-0005-0000-0000-0000510F0000}"/>
    <cellStyle name="Normal 11" xfId="3934" xr:uid="{00000000-0005-0000-0000-0000520F0000}"/>
    <cellStyle name="Normal 12" xfId="3935" xr:uid="{00000000-0005-0000-0000-0000530F0000}"/>
    <cellStyle name="Normal 12 2" xfId="3936" xr:uid="{00000000-0005-0000-0000-0000540F0000}"/>
    <cellStyle name="Normal 13" xfId="3937" xr:uid="{00000000-0005-0000-0000-0000550F0000}"/>
    <cellStyle name="Normal 13 2" xfId="3938" xr:uid="{00000000-0005-0000-0000-0000560F0000}"/>
    <cellStyle name="Normal 14" xfId="3939" xr:uid="{00000000-0005-0000-0000-0000570F0000}"/>
    <cellStyle name="Normal 14 2" xfId="3940" xr:uid="{00000000-0005-0000-0000-0000580F0000}"/>
    <cellStyle name="Normal 14 3" xfId="3941" xr:uid="{00000000-0005-0000-0000-0000590F0000}"/>
    <cellStyle name="Normal 14 4" xfId="3942" xr:uid="{00000000-0005-0000-0000-00005A0F0000}"/>
    <cellStyle name="Normal 15" xfId="3943" xr:uid="{00000000-0005-0000-0000-00005B0F0000}"/>
    <cellStyle name="Normal 16" xfId="3944" xr:uid="{00000000-0005-0000-0000-00005C0F0000}"/>
    <cellStyle name="Normal 17" xfId="3945" xr:uid="{00000000-0005-0000-0000-00005D0F0000}"/>
    <cellStyle name="Normal 18" xfId="3946" xr:uid="{00000000-0005-0000-0000-00005E0F0000}"/>
    <cellStyle name="Normal 18 2" xfId="3947" xr:uid="{00000000-0005-0000-0000-00005F0F0000}"/>
    <cellStyle name="Normal 18 3" xfId="3948" xr:uid="{00000000-0005-0000-0000-0000600F0000}"/>
    <cellStyle name="Normal 18 4" xfId="3949" xr:uid="{00000000-0005-0000-0000-0000610F0000}"/>
    <cellStyle name="Normal 19" xfId="3950" xr:uid="{00000000-0005-0000-0000-0000620F0000}"/>
    <cellStyle name="Normal 2" xfId="344" xr:uid="{00000000-0005-0000-0000-0000630F0000}"/>
    <cellStyle name="Normal 2 10" xfId="3951" xr:uid="{00000000-0005-0000-0000-0000640F0000}"/>
    <cellStyle name="Normal 2 10 2" xfId="3952" xr:uid="{00000000-0005-0000-0000-0000650F0000}"/>
    <cellStyle name="Normal 2 10 3" xfId="3953" xr:uid="{00000000-0005-0000-0000-0000660F0000}"/>
    <cellStyle name="Normal 2 10 4" xfId="3954" xr:uid="{00000000-0005-0000-0000-0000670F0000}"/>
    <cellStyle name="Normal 2 10 5" xfId="3955" xr:uid="{00000000-0005-0000-0000-0000680F0000}"/>
    <cellStyle name="Normal 2 10 6" xfId="3956" xr:uid="{00000000-0005-0000-0000-0000690F0000}"/>
    <cellStyle name="Normal 2 10 7" xfId="3957" xr:uid="{00000000-0005-0000-0000-00006A0F0000}"/>
    <cellStyle name="Normal 2 11" xfId="3958" xr:uid="{00000000-0005-0000-0000-00006B0F0000}"/>
    <cellStyle name="Normal 2 11 2" xfId="3959" xr:uid="{00000000-0005-0000-0000-00006C0F0000}"/>
    <cellStyle name="Normal 2 11 3" xfId="3960" xr:uid="{00000000-0005-0000-0000-00006D0F0000}"/>
    <cellStyle name="Normal 2 11 4" xfId="3961" xr:uid="{00000000-0005-0000-0000-00006E0F0000}"/>
    <cellStyle name="Normal 2 11 5" xfId="3962" xr:uid="{00000000-0005-0000-0000-00006F0F0000}"/>
    <cellStyle name="Normal 2 11 6" xfId="3963" xr:uid="{00000000-0005-0000-0000-0000700F0000}"/>
    <cellStyle name="Normal 2 12" xfId="3964" xr:uid="{00000000-0005-0000-0000-0000710F0000}"/>
    <cellStyle name="Normal 2 12 2" xfId="3965" xr:uid="{00000000-0005-0000-0000-0000720F0000}"/>
    <cellStyle name="Normal 2 12 3" xfId="3966" xr:uid="{00000000-0005-0000-0000-0000730F0000}"/>
    <cellStyle name="Normal 2 12 4" xfId="3967" xr:uid="{00000000-0005-0000-0000-0000740F0000}"/>
    <cellStyle name="Normal 2 12 5" xfId="3968" xr:uid="{00000000-0005-0000-0000-0000750F0000}"/>
    <cellStyle name="Normal 2 12 6" xfId="3969" xr:uid="{00000000-0005-0000-0000-0000760F0000}"/>
    <cellStyle name="Normal 2 13" xfId="3970" xr:uid="{00000000-0005-0000-0000-0000770F0000}"/>
    <cellStyle name="Normal 2 13 2" xfId="3971" xr:uid="{00000000-0005-0000-0000-0000780F0000}"/>
    <cellStyle name="Normal 2 13 3" xfId="3972" xr:uid="{00000000-0005-0000-0000-0000790F0000}"/>
    <cellStyle name="Normal 2 13 4" xfId="3973" xr:uid="{00000000-0005-0000-0000-00007A0F0000}"/>
    <cellStyle name="Normal 2 13 5" xfId="3974" xr:uid="{00000000-0005-0000-0000-00007B0F0000}"/>
    <cellStyle name="Normal 2 13 6" xfId="3975" xr:uid="{00000000-0005-0000-0000-00007C0F0000}"/>
    <cellStyle name="Normal 2 14" xfId="3976" xr:uid="{00000000-0005-0000-0000-00007D0F0000}"/>
    <cellStyle name="Normal 2 14 2" xfId="3977" xr:uid="{00000000-0005-0000-0000-00007E0F0000}"/>
    <cellStyle name="Normal 2 14 3" xfId="3978" xr:uid="{00000000-0005-0000-0000-00007F0F0000}"/>
    <cellStyle name="Normal 2 14 4" xfId="3979" xr:uid="{00000000-0005-0000-0000-0000800F0000}"/>
    <cellStyle name="Normal 2 14 5" xfId="3980" xr:uid="{00000000-0005-0000-0000-0000810F0000}"/>
    <cellStyle name="Normal 2 14 6" xfId="3981" xr:uid="{00000000-0005-0000-0000-0000820F0000}"/>
    <cellStyle name="Normal 2 15" xfId="3982" xr:uid="{00000000-0005-0000-0000-0000830F0000}"/>
    <cellStyle name="Normal 2 15 2" xfId="3983" xr:uid="{00000000-0005-0000-0000-0000840F0000}"/>
    <cellStyle name="Normal 2 15 3" xfId="3984" xr:uid="{00000000-0005-0000-0000-0000850F0000}"/>
    <cellStyle name="Normal 2 15 4" xfId="3985" xr:uid="{00000000-0005-0000-0000-0000860F0000}"/>
    <cellStyle name="Normal 2 15 5" xfId="3986" xr:uid="{00000000-0005-0000-0000-0000870F0000}"/>
    <cellStyle name="Normal 2 15 6" xfId="3987" xr:uid="{00000000-0005-0000-0000-0000880F0000}"/>
    <cellStyle name="Normal 2 16" xfId="3988" xr:uid="{00000000-0005-0000-0000-0000890F0000}"/>
    <cellStyle name="Normal 2 16 2" xfId="3989" xr:uid="{00000000-0005-0000-0000-00008A0F0000}"/>
    <cellStyle name="Normal 2 16 3" xfId="3990" xr:uid="{00000000-0005-0000-0000-00008B0F0000}"/>
    <cellStyle name="Normal 2 16 4" xfId="3991" xr:uid="{00000000-0005-0000-0000-00008C0F0000}"/>
    <cellStyle name="Normal 2 16 5" xfId="3992" xr:uid="{00000000-0005-0000-0000-00008D0F0000}"/>
    <cellStyle name="Normal 2 16 6" xfId="3993" xr:uid="{00000000-0005-0000-0000-00008E0F0000}"/>
    <cellStyle name="Normal 2 17" xfId="3994" xr:uid="{00000000-0005-0000-0000-00008F0F0000}"/>
    <cellStyle name="Normal 2 17 2" xfId="3995" xr:uid="{00000000-0005-0000-0000-0000900F0000}"/>
    <cellStyle name="Normal 2 17 3" xfId="3996" xr:uid="{00000000-0005-0000-0000-0000910F0000}"/>
    <cellStyle name="Normal 2 17 4" xfId="3997" xr:uid="{00000000-0005-0000-0000-0000920F0000}"/>
    <cellStyle name="Normal 2 17 5" xfId="3998" xr:uid="{00000000-0005-0000-0000-0000930F0000}"/>
    <cellStyle name="Normal 2 17 6" xfId="3999" xr:uid="{00000000-0005-0000-0000-0000940F0000}"/>
    <cellStyle name="Normal 2 18" xfId="4000" xr:uid="{00000000-0005-0000-0000-0000950F0000}"/>
    <cellStyle name="Normal 2 18 2" xfId="4001" xr:uid="{00000000-0005-0000-0000-0000960F0000}"/>
    <cellStyle name="Normal 2 18 3" xfId="4002" xr:uid="{00000000-0005-0000-0000-0000970F0000}"/>
    <cellStyle name="Normal 2 18 4" xfId="4003" xr:uid="{00000000-0005-0000-0000-0000980F0000}"/>
    <cellStyle name="Normal 2 18 5" xfId="4004" xr:uid="{00000000-0005-0000-0000-0000990F0000}"/>
    <cellStyle name="Normal 2 18 6" xfId="4005" xr:uid="{00000000-0005-0000-0000-00009A0F0000}"/>
    <cellStyle name="Normal 2 19" xfId="4006" xr:uid="{00000000-0005-0000-0000-00009B0F0000}"/>
    <cellStyle name="Normal 2 19 2" xfId="4007" xr:uid="{00000000-0005-0000-0000-00009C0F0000}"/>
    <cellStyle name="Normal 2 19 3" xfId="4008" xr:uid="{00000000-0005-0000-0000-00009D0F0000}"/>
    <cellStyle name="Normal 2 19 4" xfId="4009" xr:uid="{00000000-0005-0000-0000-00009E0F0000}"/>
    <cellStyle name="Normal 2 19 5" xfId="4010" xr:uid="{00000000-0005-0000-0000-00009F0F0000}"/>
    <cellStyle name="Normal 2 19 6" xfId="4011" xr:uid="{00000000-0005-0000-0000-0000A00F0000}"/>
    <cellStyle name="Normal 2 2" xfId="2" xr:uid="{00000000-0005-0000-0000-0000A10F0000}"/>
    <cellStyle name="Normal 2 2 10" xfId="4012" xr:uid="{00000000-0005-0000-0000-0000A20F0000}"/>
    <cellStyle name="Normal 2 2 10 2" xfId="4013" xr:uid="{00000000-0005-0000-0000-0000A30F0000}"/>
    <cellStyle name="Normal 2 2 10 3" xfId="4014" xr:uid="{00000000-0005-0000-0000-0000A40F0000}"/>
    <cellStyle name="Normal 2 2 10 4" xfId="4015" xr:uid="{00000000-0005-0000-0000-0000A50F0000}"/>
    <cellStyle name="Normal 2 2 10 5" xfId="4016" xr:uid="{00000000-0005-0000-0000-0000A60F0000}"/>
    <cellStyle name="Normal 2 2 10 6" xfId="4017" xr:uid="{00000000-0005-0000-0000-0000A70F0000}"/>
    <cellStyle name="Normal 2 2 11" xfId="4018" xr:uid="{00000000-0005-0000-0000-0000A80F0000}"/>
    <cellStyle name="Normal 2 2 11 2" xfId="4019" xr:uid="{00000000-0005-0000-0000-0000A90F0000}"/>
    <cellStyle name="Normal 2 2 11 3" xfId="4020" xr:uid="{00000000-0005-0000-0000-0000AA0F0000}"/>
    <cellStyle name="Normal 2 2 11 4" xfId="4021" xr:uid="{00000000-0005-0000-0000-0000AB0F0000}"/>
    <cellStyle name="Normal 2 2 11 5" xfId="4022" xr:uid="{00000000-0005-0000-0000-0000AC0F0000}"/>
    <cellStyle name="Normal 2 2 11 6" xfId="4023" xr:uid="{00000000-0005-0000-0000-0000AD0F0000}"/>
    <cellStyle name="Normal 2 2 12" xfId="4024" xr:uid="{00000000-0005-0000-0000-0000AE0F0000}"/>
    <cellStyle name="Normal 2 2 12 2" xfId="4025" xr:uid="{00000000-0005-0000-0000-0000AF0F0000}"/>
    <cellStyle name="Normal 2 2 12 3" xfId="4026" xr:uid="{00000000-0005-0000-0000-0000B00F0000}"/>
    <cellStyle name="Normal 2 2 12 4" xfId="4027" xr:uid="{00000000-0005-0000-0000-0000B10F0000}"/>
    <cellStyle name="Normal 2 2 12 5" xfId="4028" xr:uid="{00000000-0005-0000-0000-0000B20F0000}"/>
    <cellStyle name="Normal 2 2 12 6" xfId="4029" xr:uid="{00000000-0005-0000-0000-0000B30F0000}"/>
    <cellStyle name="Normal 2 2 13" xfId="4030" xr:uid="{00000000-0005-0000-0000-0000B40F0000}"/>
    <cellStyle name="Normal 2 2 13 2" xfId="4031" xr:uid="{00000000-0005-0000-0000-0000B50F0000}"/>
    <cellStyle name="Normal 2 2 13 3" xfId="4032" xr:uid="{00000000-0005-0000-0000-0000B60F0000}"/>
    <cellStyle name="Normal 2 2 13 4" xfId="4033" xr:uid="{00000000-0005-0000-0000-0000B70F0000}"/>
    <cellStyle name="Normal 2 2 13 5" xfId="4034" xr:uid="{00000000-0005-0000-0000-0000B80F0000}"/>
    <cellStyle name="Normal 2 2 13 6" xfId="4035" xr:uid="{00000000-0005-0000-0000-0000B90F0000}"/>
    <cellStyle name="Normal 2 2 14" xfId="4036" xr:uid="{00000000-0005-0000-0000-0000BA0F0000}"/>
    <cellStyle name="Normal 2 2 14 2" xfId="4037" xr:uid="{00000000-0005-0000-0000-0000BB0F0000}"/>
    <cellStyle name="Normal 2 2 14 3" xfId="4038" xr:uid="{00000000-0005-0000-0000-0000BC0F0000}"/>
    <cellStyle name="Normal 2 2 14 4" xfId="4039" xr:uid="{00000000-0005-0000-0000-0000BD0F0000}"/>
    <cellStyle name="Normal 2 2 14 5" xfId="4040" xr:uid="{00000000-0005-0000-0000-0000BE0F0000}"/>
    <cellStyle name="Normal 2 2 14 6" xfId="4041" xr:uid="{00000000-0005-0000-0000-0000BF0F0000}"/>
    <cellStyle name="Normal 2 2 15" xfId="4042" xr:uid="{00000000-0005-0000-0000-0000C00F0000}"/>
    <cellStyle name="Normal 2 2 15 2" xfId="4043" xr:uid="{00000000-0005-0000-0000-0000C10F0000}"/>
    <cellStyle name="Normal 2 2 15 3" xfId="4044" xr:uid="{00000000-0005-0000-0000-0000C20F0000}"/>
    <cellStyle name="Normal 2 2 15 4" xfId="4045" xr:uid="{00000000-0005-0000-0000-0000C30F0000}"/>
    <cellStyle name="Normal 2 2 15 5" xfId="4046" xr:uid="{00000000-0005-0000-0000-0000C40F0000}"/>
    <cellStyle name="Normal 2 2 15 6" xfId="4047" xr:uid="{00000000-0005-0000-0000-0000C50F0000}"/>
    <cellStyle name="Normal 2 2 16" xfId="4048" xr:uid="{00000000-0005-0000-0000-0000C60F0000}"/>
    <cellStyle name="Normal 2 2 16 2" xfId="4049" xr:uid="{00000000-0005-0000-0000-0000C70F0000}"/>
    <cellStyle name="Normal 2 2 16 3" xfId="4050" xr:uid="{00000000-0005-0000-0000-0000C80F0000}"/>
    <cellStyle name="Normal 2 2 16 4" xfId="4051" xr:uid="{00000000-0005-0000-0000-0000C90F0000}"/>
    <cellStyle name="Normal 2 2 16 5" xfId="4052" xr:uid="{00000000-0005-0000-0000-0000CA0F0000}"/>
    <cellStyle name="Normal 2 2 16 6" xfId="4053" xr:uid="{00000000-0005-0000-0000-0000CB0F0000}"/>
    <cellStyle name="Normal 2 2 17" xfId="4054" xr:uid="{00000000-0005-0000-0000-0000CC0F0000}"/>
    <cellStyle name="Normal 2 2 18" xfId="4055" xr:uid="{00000000-0005-0000-0000-0000CD0F0000}"/>
    <cellStyle name="Normal 2 2 19" xfId="4056" xr:uid="{00000000-0005-0000-0000-0000CE0F0000}"/>
    <cellStyle name="Normal 2 2 2" xfId="4057" xr:uid="{00000000-0005-0000-0000-0000CF0F0000}"/>
    <cellStyle name="Normal 2 2 2 10" xfId="4058" xr:uid="{00000000-0005-0000-0000-0000D00F0000}"/>
    <cellStyle name="Normal 2 2 2 10 2" xfId="4059" xr:uid="{00000000-0005-0000-0000-0000D10F0000}"/>
    <cellStyle name="Normal 2 2 2 11" xfId="4060" xr:uid="{00000000-0005-0000-0000-0000D20F0000}"/>
    <cellStyle name="Normal 2 2 2 12" xfId="4061" xr:uid="{00000000-0005-0000-0000-0000D30F0000}"/>
    <cellStyle name="Normal 2 2 2 2" xfId="4062" xr:uid="{00000000-0005-0000-0000-0000D40F0000}"/>
    <cellStyle name="Normal 2 2 2 3" xfId="4063" xr:uid="{00000000-0005-0000-0000-0000D50F0000}"/>
    <cellStyle name="Normal 2 2 2 4" xfId="4064" xr:uid="{00000000-0005-0000-0000-0000D60F0000}"/>
    <cellStyle name="Normal 2 2 2 5" xfId="4065" xr:uid="{00000000-0005-0000-0000-0000D70F0000}"/>
    <cellStyle name="Normal 2 2 2 6" xfId="4066" xr:uid="{00000000-0005-0000-0000-0000D80F0000}"/>
    <cellStyle name="Normal 2 2 2 6 2" xfId="4067" xr:uid="{00000000-0005-0000-0000-0000D90F0000}"/>
    <cellStyle name="Normal 2 2 2 6 2 2" xfId="4068" xr:uid="{00000000-0005-0000-0000-0000DA0F0000}"/>
    <cellStyle name="Normal 2 2 2 6 2 2 2" xfId="4069" xr:uid="{00000000-0005-0000-0000-0000DB0F0000}"/>
    <cellStyle name="Normal 2 2 2 6 2 3" xfId="4070" xr:uid="{00000000-0005-0000-0000-0000DC0F0000}"/>
    <cellStyle name="Normal 2 2 2 6 2 4" xfId="4071" xr:uid="{00000000-0005-0000-0000-0000DD0F0000}"/>
    <cellStyle name="Normal 2 2 2 6 3" xfId="4072" xr:uid="{00000000-0005-0000-0000-0000DE0F0000}"/>
    <cellStyle name="Normal 2 2 2 6 3 2" xfId="4073" xr:uid="{00000000-0005-0000-0000-0000DF0F0000}"/>
    <cellStyle name="Normal 2 2 2 6 4" xfId="4074" xr:uid="{00000000-0005-0000-0000-0000E00F0000}"/>
    <cellStyle name="Normal 2 2 2 7" xfId="4075" xr:uid="{00000000-0005-0000-0000-0000E10F0000}"/>
    <cellStyle name="Normal 2 2 2 8" xfId="4076" xr:uid="{00000000-0005-0000-0000-0000E20F0000}"/>
    <cellStyle name="Normal 2 2 2 9" xfId="4077" xr:uid="{00000000-0005-0000-0000-0000E30F0000}"/>
    <cellStyle name="Normal 2 2 2_KERTAS_KERJA_ABI_PGE_2009_090109Kurs 11rb" xfId="4078" xr:uid="{00000000-0005-0000-0000-0000E40F0000}"/>
    <cellStyle name="Normal 2 2 20" xfId="4079" xr:uid="{00000000-0005-0000-0000-0000E50F0000}"/>
    <cellStyle name="Normal 2 2 21" xfId="4080" xr:uid="{00000000-0005-0000-0000-0000E60F0000}"/>
    <cellStyle name="Normal 2 2 22" xfId="4081" xr:uid="{00000000-0005-0000-0000-0000E70F0000}"/>
    <cellStyle name="Normal 2 2 23" xfId="4082" xr:uid="{00000000-0005-0000-0000-0000E80F0000}"/>
    <cellStyle name="Normal 2 2 24" xfId="4083" xr:uid="{00000000-0005-0000-0000-0000E90F0000}"/>
    <cellStyle name="Normal 2 2 25" xfId="4084" xr:uid="{00000000-0005-0000-0000-0000EA0F0000}"/>
    <cellStyle name="Normal 2 2 26" xfId="4085" xr:uid="{00000000-0005-0000-0000-0000EB0F0000}"/>
    <cellStyle name="Normal 2 2 27" xfId="4086" xr:uid="{00000000-0005-0000-0000-0000EC0F0000}"/>
    <cellStyle name="Normal 2 2 28" xfId="4087" xr:uid="{00000000-0005-0000-0000-0000ED0F0000}"/>
    <cellStyle name="Normal 2 2 29" xfId="4088" xr:uid="{00000000-0005-0000-0000-0000EE0F0000}"/>
    <cellStyle name="Normal 2 2 3" xfId="4089" xr:uid="{00000000-0005-0000-0000-0000EF0F0000}"/>
    <cellStyle name="Normal 2 2 3 2" xfId="4090" xr:uid="{00000000-0005-0000-0000-0000F00F0000}"/>
    <cellStyle name="Normal 2 2 3 2 2" xfId="4091" xr:uid="{00000000-0005-0000-0000-0000F10F0000}"/>
    <cellStyle name="Normal 2 2 3 2 2 2" xfId="4092" xr:uid="{00000000-0005-0000-0000-0000F20F0000}"/>
    <cellStyle name="Normal 2 2 3 2 3" xfId="4093" xr:uid="{00000000-0005-0000-0000-0000F30F0000}"/>
    <cellStyle name="Normal 2 2 3 2 4" xfId="4094" xr:uid="{00000000-0005-0000-0000-0000F40F0000}"/>
    <cellStyle name="Normal 2 2 3 3" xfId="4095" xr:uid="{00000000-0005-0000-0000-0000F50F0000}"/>
    <cellStyle name="Normal 2 2 3 3 2" xfId="4096" xr:uid="{00000000-0005-0000-0000-0000F60F0000}"/>
    <cellStyle name="Normal 2 2 3 4" xfId="4097" xr:uid="{00000000-0005-0000-0000-0000F70F0000}"/>
    <cellStyle name="Normal 2 2 3 5" xfId="4098" xr:uid="{00000000-0005-0000-0000-0000F80F0000}"/>
    <cellStyle name="Normal 2 2 3 6" xfId="4099" xr:uid="{00000000-0005-0000-0000-0000F90F0000}"/>
    <cellStyle name="Normal 2 2 30" xfId="4100" xr:uid="{00000000-0005-0000-0000-0000FA0F0000}"/>
    <cellStyle name="Normal 2 2 31" xfId="4101" xr:uid="{00000000-0005-0000-0000-0000FB0F0000}"/>
    <cellStyle name="Normal 2 2 32" xfId="4102" xr:uid="{00000000-0005-0000-0000-0000FC0F0000}"/>
    <cellStyle name="Normal 2 2 33" xfId="4103" xr:uid="{00000000-0005-0000-0000-0000FD0F0000}"/>
    <cellStyle name="Normal 2 2 34" xfId="4104" xr:uid="{00000000-0005-0000-0000-0000FE0F0000}"/>
    <cellStyle name="Normal 2 2 35" xfId="4105" xr:uid="{00000000-0005-0000-0000-0000FF0F0000}"/>
    <cellStyle name="Normal 2 2 36" xfId="4106" xr:uid="{00000000-0005-0000-0000-000000100000}"/>
    <cellStyle name="Normal 2 2 37" xfId="4107" xr:uid="{00000000-0005-0000-0000-000001100000}"/>
    <cellStyle name="Normal 2 2 38" xfId="4108" xr:uid="{00000000-0005-0000-0000-000002100000}"/>
    <cellStyle name="Normal 2 2 39" xfId="4109" xr:uid="{00000000-0005-0000-0000-000003100000}"/>
    <cellStyle name="Normal 2 2 4" xfId="4110" xr:uid="{00000000-0005-0000-0000-000004100000}"/>
    <cellStyle name="Normal 2 2 4 2" xfId="4111" xr:uid="{00000000-0005-0000-0000-000005100000}"/>
    <cellStyle name="Normal 2 2 4 3" xfId="4112" xr:uid="{00000000-0005-0000-0000-000006100000}"/>
    <cellStyle name="Normal 2 2 4 4" xfId="4113" xr:uid="{00000000-0005-0000-0000-000007100000}"/>
    <cellStyle name="Normal 2 2 4 5" xfId="4114" xr:uid="{00000000-0005-0000-0000-000008100000}"/>
    <cellStyle name="Normal 2 2 4 6" xfId="4115" xr:uid="{00000000-0005-0000-0000-000009100000}"/>
    <cellStyle name="Normal 2 2 40" xfId="4116" xr:uid="{00000000-0005-0000-0000-00000A100000}"/>
    <cellStyle name="Normal 2 2 41" xfId="4117" xr:uid="{00000000-0005-0000-0000-00000B100000}"/>
    <cellStyle name="Normal 2 2 42" xfId="4118" xr:uid="{00000000-0005-0000-0000-00000C100000}"/>
    <cellStyle name="Normal 2 2 5" xfId="4119" xr:uid="{00000000-0005-0000-0000-00000D100000}"/>
    <cellStyle name="Normal 2 2 5 2" xfId="4120" xr:uid="{00000000-0005-0000-0000-00000E100000}"/>
    <cellStyle name="Normal 2 2 5 3" xfId="4121" xr:uid="{00000000-0005-0000-0000-00000F100000}"/>
    <cellStyle name="Normal 2 2 5 4" xfId="4122" xr:uid="{00000000-0005-0000-0000-000010100000}"/>
    <cellStyle name="Normal 2 2 5 5" xfId="4123" xr:uid="{00000000-0005-0000-0000-000011100000}"/>
    <cellStyle name="Normal 2 2 5 6" xfId="4124" xr:uid="{00000000-0005-0000-0000-000012100000}"/>
    <cellStyle name="Normal 2 2 6" xfId="4125" xr:uid="{00000000-0005-0000-0000-000013100000}"/>
    <cellStyle name="Normal 2 2 6 2" xfId="4126" xr:uid="{00000000-0005-0000-0000-000014100000}"/>
    <cellStyle name="Normal 2 2 6 3" xfId="4127" xr:uid="{00000000-0005-0000-0000-000015100000}"/>
    <cellStyle name="Normal 2 2 6 4" xfId="4128" xr:uid="{00000000-0005-0000-0000-000016100000}"/>
    <cellStyle name="Normal 2 2 6 5" xfId="4129" xr:uid="{00000000-0005-0000-0000-000017100000}"/>
    <cellStyle name="Normal 2 2 6 6" xfId="4130" xr:uid="{00000000-0005-0000-0000-000018100000}"/>
    <cellStyle name="Normal 2 2 7" xfId="4131" xr:uid="{00000000-0005-0000-0000-000019100000}"/>
    <cellStyle name="Normal 2 2 7 2" xfId="4132" xr:uid="{00000000-0005-0000-0000-00001A100000}"/>
    <cellStyle name="Normal 2 2 7 3" xfId="4133" xr:uid="{00000000-0005-0000-0000-00001B100000}"/>
    <cellStyle name="Normal 2 2 7 4" xfId="4134" xr:uid="{00000000-0005-0000-0000-00001C100000}"/>
    <cellStyle name="Normal 2 2 7 5" xfId="4135" xr:uid="{00000000-0005-0000-0000-00001D100000}"/>
    <cellStyle name="Normal 2 2 7 6" xfId="4136" xr:uid="{00000000-0005-0000-0000-00001E100000}"/>
    <cellStyle name="Normal 2 2 8" xfId="4137" xr:uid="{00000000-0005-0000-0000-00001F100000}"/>
    <cellStyle name="Normal 2 2 8 2" xfId="4138" xr:uid="{00000000-0005-0000-0000-000020100000}"/>
    <cellStyle name="Normal 2 2 8 3" xfId="4139" xr:uid="{00000000-0005-0000-0000-000021100000}"/>
    <cellStyle name="Normal 2 2 8 4" xfId="4140" xr:uid="{00000000-0005-0000-0000-000022100000}"/>
    <cellStyle name="Normal 2 2 8 5" xfId="4141" xr:uid="{00000000-0005-0000-0000-000023100000}"/>
    <cellStyle name="Normal 2 2 8 6" xfId="4142" xr:uid="{00000000-0005-0000-0000-000024100000}"/>
    <cellStyle name="Normal 2 2 9" xfId="4143" xr:uid="{00000000-0005-0000-0000-000025100000}"/>
    <cellStyle name="Normal 2 2 9 2" xfId="4144" xr:uid="{00000000-0005-0000-0000-000026100000}"/>
    <cellStyle name="Normal 2 2 9 3" xfId="4145" xr:uid="{00000000-0005-0000-0000-000027100000}"/>
    <cellStyle name="Normal 2 2 9 4" xfId="4146" xr:uid="{00000000-0005-0000-0000-000028100000}"/>
    <cellStyle name="Normal 2 2 9 5" xfId="4147" xr:uid="{00000000-0005-0000-0000-000029100000}"/>
    <cellStyle name="Normal 2 2 9 6" xfId="4148" xr:uid="{00000000-0005-0000-0000-00002A100000}"/>
    <cellStyle name="Normal 2 2_draft ABI2009-9jul08perc" xfId="4149" xr:uid="{00000000-0005-0000-0000-00002B100000}"/>
    <cellStyle name="Normal 2 20" xfId="4150" xr:uid="{00000000-0005-0000-0000-00002C100000}"/>
    <cellStyle name="Normal 2 21" xfId="4151" xr:uid="{00000000-0005-0000-0000-00002D100000}"/>
    <cellStyle name="Normal 2 22" xfId="4152" xr:uid="{00000000-0005-0000-0000-00002E100000}"/>
    <cellStyle name="Normal 2 23" xfId="4153" xr:uid="{00000000-0005-0000-0000-00002F100000}"/>
    <cellStyle name="Normal 2 24" xfId="4154" xr:uid="{00000000-0005-0000-0000-000030100000}"/>
    <cellStyle name="Normal 2 25" xfId="4155" xr:uid="{00000000-0005-0000-0000-000031100000}"/>
    <cellStyle name="Normal 2 26" xfId="4156" xr:uid="{00000000-0005-0000-0000-000032100000}"/>
    <cellStyle name="Normal 2 27" xfId="4157" xr:uid="{00000000-0005-0000-0000-000033100000}"/>
    <cellStyle name="Normal 2 28" xfId="4158" xr:uid="{00000000-0005-0000-0000-000034100000}"/>
    <cellStyle name="Normal 2 29" xfId="4159" xr:uid="{00000000-0005-0000-0000-000035100000}"/>
    <cellStyle name="Normal 2 3" xfId="3" xr:uid="{00000000-0005-0000-0000-000036100000}"/>
    <cellStyle name="Normal 2 3 10" xfId="4160" xr:uid="{00000000-0005-0000-0000-000037100000}"/>
    <cellStyle name="Normal 2 3 11" xfId="4161" xr:uid="{00000000-0005-0000-0000-000038100000}"/>
    <cellStyle name="Normal 2 3 12" xfId="4162" xr:uid="{00000000-0005-0000-0000-000039100000}"/>
    <cellStyle name="Normal 2 3 13" xfId="4163" xr:uid="{00000000-0005-0000-0000-00003A100000}"/>
    <cellStyle name="Normal 2 3 14" xfId="4164" xr:uid="{00000000-0005-0000-0000-00003B100000}"/>
    <cellStyle name="Normal 2 3 15" xfId="4165" xr:uid="{00000000-0005-0000-0000-00003C100000}"/>
    <cellStyle name="Normal 2 3 16" xfId="4166" xr:uid="{00000000-0005-0000-0000-00003D100000}"/>
    <cellStyle name="Normal 2 3 17" xfId="4167" xr:uid="{00000000-0005-0000-0000-00003E100000}"/>
    <cellStyle name="Normal 2 3 18" xfId="4168" xr:uid="{00000000-0005-0000-0000-00003F100000}"/>
    <cellStyle name="Normal 2 3 19" xfId="4169" xr:uid="{00000000-0005-0000-0000-000040100000}"/>
    <cellStyle name="Normal 2 3 2" xfId="4170" xr:uid="{00000000-0005-0000-0000-000041100000}"/>
    <cellStyle name="Normal 2 3 2 2" xfId="4171" xr:uid="{00000000-0005-0000-0000-000042100000}"/>
    <cellStyle name="Normal 2 3 2 2 2" xfId="4172" xr:uid="{00000000-0005-0000-0000-000043100000}"/>
    <cellStyle name="Normal 2 3 2 2 3" xfId="4173" xr:uid="{00000000-0005-0000-0000-000044100000}"/>
    <cellStyle name="Normal 2 3 2 3" xfId="4174" xr:uid="{00000000-0005-0000-0000-000045100000}"/>
    <cellStyle name="Normal 2 3 2 4" xfId="4175" xr:uid="{00000000-0005-0000-0000-000046100000}"/>
    <cellStyle name="Normal 2 3 2 5" xfId="4176" xr:uid="{00000000-0005-0000-0000-000047100000}"/>
    <cellStyle name="Normal 2 3 2 6" xfId="4177" xr:uid="{00000000-0005-0000-0000-000048100000}"/>
    <cellStyle name="Normal 2 3 2 7" xfId="4178" xr:uid="{00000000-0005-0000-0000-000049100000}"/>
    <cellStyle name="Normal 2 3 2 8" xfId="342" xr:uid="{00000000-0005-0000-0000-00004A100000}"/>
    <cellStyle name="Normal 2 3 20" xfId="4179" xr:uid="{00000000-0005-0000-0000-00004B100000}"/>
    <cellStyle name="Normal 2 3 21" xfId="4180" xr:uid="{00000000-0005-0000-0000-00004C100000}"/>
    <cellStyle name="Normal 2 3 22" xfId="4181" xr:uid="{00000000-0005-0000-0000-00004D100000}"/>
    <cellStyle name="Normal 2 3 23" xfId="4182" xr:uid="{00000000-0005-0000-0000-00004E100000}"/>
    <cellStyle name="Normal 2 3 24" xfId="4183" xr:uid="{00000000-0005-0000-0000-00004F100000}"/>
    <cellStyle name="Normal 2 3 24 2" xfId="4184" xr:uid="{00000000-0005-0000-0000-000050100000}"/>
    <cellStyle name="Normal 2 3 24 2 2" xfId="4185" xr:uid="{00000000-0005-0000-0000-000051100000}"/>
    <cellStyle name="Normal 2 3 25" xfId="4186" xr:uid="{00000000-0005-0000-0000-000052100000}"/>
    <cellStyle name="Normal 2 3 26" xfId="341" xr:uid="{00000000-0005-0000-0000-000053100000}"/>
    <cellStyle name="Normal 2 3 3" xfId="4187" xr:uid="{00000000-0005-0000-0000-000054100000}"/>
    <cellStyle name="Normal 2 3 3 2" xfId="4188" xr:uid="{00000000-0005-0000-0000-000055100000}"/>
    <cellStyle name="Normal 2 3 3 3" xfId="4189" xr:uid="{00000000-0005-0000-0000-000056100000}"/>
    <cellStyle name="Normal 2 3 3 4" xfId="4190" xr:uid="{00000000-0005-0000-0000-000057100000}"/>
    <cellStyle name="Normal 2 3 3 5" xfId="4191" xr:uid="{00000000-0005-0000-0000-000058100000}"/>
    <cellStyle name="Normal 2 3 3 6" xfId="4192" xr:uid="{00000000-0005-0000-0000-000059100000}"/>
    <cellStyle name="Normal 2 3 4" xfId="4193" xr:uid="{00000000-0005-0000-0000-00005A100000}"/>
    <cellStyle name="Normal 2 3 4 2" xfId="4194" xr:uid="{00000000-0005-0000-0000-00005B100000}"/>
    <cellStyle name="Normal 2 3 4 3" xfId="4195" xr:uid="{00000000-0005-0000-0000-00005C100000}"/>
    <cellStyle name="Normal 2 3 4 4" xfId="4196" xr:uid="{00000000-0005-0000-0000-00005D100000}"/>
    <cellStyle name="Normal 2 3 4 5" xfId="4197" xr:uid="{00000000-0005-0000-0000-00005E100000}"/>
    <cellStyle name="Normal 2 3 4 6" xfId="4198" xr:uid="{00000000-0005-0000-0000-00005F100000}"/>
    <cellStyle name="Normal 2 3 5" xfId="4199" xr:uid="{00000000-0005-0000-0000-000060100000}"/>
    <cellStyle name="Normal 2 3 6" xfId="4200" xr:uid="{00000000-0005-0000-0000-000061100000}"/>
    <cellStyle name="Normal 2 3 7" xfId="4201" xr:uid="{00000000-0005-0000-0000-000062100000}"/>
    <cellStyle name="Normal 2 3 8" xfId="4202" xr:uid="{00000000-0005-0000-0000-000063100000}"/>
    <cellStyle name="Normal 2 3 9" xfId="4203" xr:uid="{00000000-0005-0000-0000-000064100000}"/>
    <cellStyle name="Normal 2 3_LRDetil" xfId="4204" xr:uid="{00000000-0005-0000-0000-000065100000}"/>
    <cellStyle name="Normal 2 30" xfId="4205" xr:uid="{00000000-0005-0000-0000-000066100000}"/>
    <cellStyle name="Normal 2 31" xfId="4206" xr:uid="{00000000-0005-0000-0000-000067100000}"/>
    <cellStyle name="Normal 2 32" xfId="4207" xr:uid="{00000000-0005-0000-0000-000068100000}"/>
    <cellStyle name="Normal 2 33" xfId="4208" xr:uid="{00000000-0005-0000-0000-000069100000}"/>
    <cellStyle name="Normal 2 34" xfId="4209" xr:uid="{00000000-0005-0000-0000-00006A100000}"/>
    <cellStyle name="Normal 2 35" xfId="4210" xr:uid="{00000000-0005-0000-0000-00006B100000}"/>
    <cellStyle name="Normal 2 36" xfId="4211" xr:uid="{00000000-0005-0000-0000-00006C100000}"/>
    <cellStyle name="Normal 2 37" xfId="4212" xr:uid="{00000000-0005-0000-0000-00006D100000}"/>
    <cellStyle name="Normal 2 38" xfId="4213" xr:uid="{00000000-0005-0000-0000-00006E100000}"/>
    <cellStyle name="Normal 2 39" xfId="4214" xr:uid="{00000000-0005-0000-0000-00006F100000}"/>
    <cellStyle name="Normal 2 4" xfId="4" xr:uid="{00000000-0005-0000-0000-000070100000}"/>
    <cellStyle name="Normal 2 4 10" xfId="4215" xr:uid="{00000000-0005-0000-0000-000071100000}"/>
    <cellStyle name="Normal 2 4 11" xfId="4216" xr:uid="{00000000-0005-0000-0000-000072100000}"/>
    <cellStyle name="Normal 2 4 12" xfId="4217" xr:uid="{00000000-0005-0000-0000-000073100000}"/>
    <cellStyle name="Normal 2 4 13" xfId="4218" xr:uid="{00000000-0005-0000-0000-000074100000}"/>
    <cellStyle name="Normal 2 4 14" xfId="4219" xr:uid="{00000000-0005-0000-0000-000075100000}"/>
    <cellStyle name="Normal 2 4 15" xfId="4220" xr:uid="{00000000-0005-0000-0000-000076100000}"/>
    <cellStyle name="Normal 2 4 16" xfId="4221" xr:uid="{00000000-0005-0000-0000-000077100000}"/>
    <cellStyle name="Normal 2 4 16 2" xfId="4222" xr:uid="{00000000-0005-0000-0000-000078100000}"/>
    <cellStyle name="Normal 2 4 17" xfId="4223" xr:uid="{00000000-0005-0000-0000-000079100000}"/>
    <cellStyle name="Normal 2 4 18" xfId="4224" xr:uid="{00000000-0005-0000-0000-00007A100000}"/>
    <cellStyle name="Normal 2 4 19" xfId="4225" xr:uid="{00000000-0005-0000-0000-00007B100000}"/>
    <cellStyle name="Normal 2 4 2" xfId="4226" xr:uid="{00000000-0005-0000-0000-00007C100000}"/>
    <cellStyle name="Normal 2 4 2 2" xfId="4227" xr:uid="{00000000-0005-0000-0000-00007D100000}"/>
    <cellStyle name="Normal 2 4 2 2 2" xfId="4228" xr:uid="{00000000-0005-0000-0000-00007E100000}"/>
    <cellStyle name="Normal 2 4 2 2 2 2" xfId="4229" xr:uid="{00000000-0005-0000-0000-00007F100000}"/>
    <cellStyle name="Normal 2 4 2 2 3" xfId="4230" xr:uid="{00000000-0005-0000-0000-000080100000}"/>
    <cellStyle name="Normal 2 4 2 2 4" xfId="4231" xr:uid="{00000000-0005-0000-0000-000081100000}"/>
    <cellStyle name="Normal 2 4 2 3" xfId="4232" xr:uid="{00000000-0005-0000-0000-000082100000}"/>
    <cellStyle name="Normal 2 4 2 3 2" xfId="4233" xr:uid="{00000000-0005-0000-0000-000083100000}"/>
    <cellStyle name="Normal 2 4 2 4" xfId="4234" xr:uid="{00000000-0005-0000-0000-000084100000}"/>
    <cellStyle name="Normal 2 4 2 5" xfId="4235" xr:uid="{00000000-0005-0000-0000-000085100000}"/>
    <cellStyle name="Normal 2 4 2 6" xfId="4236" xr:uid="{00000000-0005-0000-0000-000086100000}"/>
    <cellStyle name="Normal 2 4 20" xfId="4237" xr:uid="{00000000-0005-0000-0000-000087100000}"/>
    <cellStyle name="Normal 2 4 21" xfId="4238" xr:uid="{00000000-0005-0000-0000-000088100000}"/>
    <cellStyle name="Normal 2 4 22" xfId="4239" xr:uid="{00000000-0005-0000-0000-000089100000}"/>
    <cellStyle name="Normal 2 4 23" xfId="4240" xr:uid="{00000000-0005-0000-0000-00008A100000}"/>
    <cellStyle name="Normal 2 4 24" xfId="4241" xr:uid="{00000000-0005-0000-0000-00008B100000}"/>
    <cellStyle name="Normal 2 4 25" xfId="4242" xr:uid="{00000000-0005-0000-0000-00008C100000}"/>
    <cellStyle name="Normal 2 4 26" xfId="4243" xr:uid="{00000000-0005-0000-0000-00008D100000}"/>
    <cellStyle name="Normal 2 4 27" xfId="4244" xr:uid="{00000000-0005-0000-0000-00008E100000}"/>
    <cellStyle name="Normal 2 4 28" xfId="4245" xr:uid="{00000000-0005-0000-0000-00008F100000}"/>
    <cellStyle name="Normal 2 4 29" xfId="4246" xr:uid="{00000000-0005-0000-0000-000090100000}"/>
    <cellStyle name="Normal 2 4 3" xfId="4247" xr:uid="{00000000-0005-0000-0000-000091100000}"/>
    <cellStyle name="Normal 2 4 30" xfId="4248" xr:uid="{00000000-0005-0000-0000-000092100000}"/>
    <cellStyle name="Normal 2 4 31" xfId="4249" xr:uid="{00000000-0005-0000-0000-000093100000}"/>
    <cellStyle name="Normal 2 4 32" xfId="4250" xr:uid="{00000000-0005-0000-0000-000094100000}"/>
    <cellStyle name="Normal 2 4 33" xfId="4251" xr:uid="{00000000-0005-0000-0000-000095100000}"/>
    <cellStyle name="Normal 2 4 34" xfId="4252" xr:uid="{00000000-0005-0000-0000-000096100000}"/>
    <cellStyle name="Normal 2 4 35" xfId="4253" xr:uid="{00000000-0005-0000-0000-000097100000}"/>
    <cellStyle name="Normal 2 4 36" xfId="4254" xr:uid="{00000000-0005-0000-0000-000098100000}"/>
    <cellStyle name="Normal 2 4 37" xfId="4255" xr:uid="{00000000-0005-0000-0000-000099100000}"/>
    <cellStyle name="Normal 2 4 38" xfId="4256" xr:uid="{00000000-0005-0000-0000-00009A100000}"/>
    <cellStyle name="Normal 2 4 39" xfId="4257" xr:uid="{00000000-0005-0000-0000-00009B100000}"/>
    <cellStyle name="Normal 2 4 4" xfId="4258" xr:uid="{00000000-0005-0000-0000-00009C100000}"/>
    <cellStyle name="Normal 2 4 40" xfId="4259" xr:uid="{00000000-0005-0000-0000-00009D100000}"/>
    <cellStyle name="Normal 2 4 41" xfId="4260" xr:uid="{00000000-0005-0000-0000-00009E100000}"/>
    <cellStyle name="Normal 2 4 42" xfId="4261" xr:uid="{00000000-0005-0000-0000-00009F100000}"/>
    <cellStyle name="Normal 2 4 43" xfId="4262" xr:uid="{00000000-0005-0000-0000-0000A0100000}"/>
    <cellStyle name="Normal 2 4 44" xfId="4263" xr:uid="{00000000-0005-0000-0000-0000A1100000}"/>
    <cellStyle name="Normal 2 4 45" xfId="4264" xr:uid="{00000000-0005-0000-0000-0000A2100000}"/>
    <cellStyle name="Normal 2 4 46" xfId="4265" xr:uid="{00000000-0005-0000-0000-0000A3100000}"/>
    <cellStyle name="Normal 2 4 47" xfId="4266" xr:uid="{00000000-0005-0000-0000-0000A4100000}"/>
    <cellStyle name="Normal 2 4 48" xfId="4267" xr:uid="{00000000-0005-0000-0000-0000A5100000}"/>
    <cellStyle name="Normal 2 4 5" xfId="4268" xr:uid="{00000000-0005-0000-0000-0000A6100000}"/>
    <cellStyle name="Normal 2 4 6" xfId="4269" xr:uid="{00000000-0005-0000-0000-0000A7100000}"/>
    <cellStyle name="Normal 2 4 7" xfId="4270" xr:uid="{00000000-0005-0000-0000-0000A8100000}"/>
    <cellStyle name="Normal 2 4 8" xfId="4271" xr:uid="{00000000-0005-0000-0000-0000A9100000}"/>
    <cellStyle name="Normal 2 4 9" xfId="4272" xr:uid="{00000000-0005-0000-0000-0000AA100000}"/>
    <cellStyle name="Normal 2 4_LRDetil" xfId="4273" xr:uid="{00000000-0005-0000-0000-0000AB100000}"/>
    <cellStyle name="Normal 2 40" xfId="4274" xr:uid="{00000000-0005-0000-0000-0000AC100000}"/>
    <cellStyle name="Normal 2 41" xfId="4275" xr:uid="{00000000-0005-0000-0000-0000AD100000}"/>
    <cellStyle name="Normal 2 42" xfId="4276" xr:uid="{00000000-0005-0000-0000-0000AE100000}"/>
    <cellStyle name="Normal 2 43" xfId="4277" xr:uid="{00000000-0005-0000-0000-0000AF100000}"/>
    <cellStyle name="Normal 2 44" xfId="4278" xr:uid="{00000000-0005-0000-0000-0000B0100000}"/>
    <cellStyle name="Normal 2 45" xfId="4279" xr:uid="{00000000-0005-0000-0000-0000B1100000}"/>
    <cellStyle name="Normal 2 46" xfId="4280" xr:uid="{00000000-0005-0000-0000-0000B2100000}"/>
    <cellStyle name="Normal 2 47" xfId="4281" xr:uid="{00000000-0005-0000-0000-0000B3100000}"/>
    <cellStyle name="Normal 2 48" xfId="4282" xr:uid="{00000000-0005-0000-0000-0000B4100000}"/>
    <cellStyle name="Normal 2 49" xfId="4283" xr:uid="{00000000-0005-0000-0000-0000B5100000}"/>
    <cellStyle name="Normal 2 5" xfId="5" xr:uid="{00000000-0005-0000-0000-0000B6100000}"/>
    <cellStyle name="Normal 2 5 10" xfId="4284" xr:uid="{00000000-0005-0000-0000-0000B7100000}"/>
    <cellStyle name="Normal 2 5 11" xfId="4285" xr:uid="{00000000-0005-0000-0000-0000B8100000}"/>
    <cellStyle name="Normal 2 5 12" xfId="4286" xr:uid="{00000000-0005-0000-0000-0000B9100000}"/>
    <cellStyle name="Normal 2 5 13" xfId="4287" xr:uid="{00000000-0005-0000-0000-0000BA100000}"/>
    <cellStyle name="Normal 2 5 14" xfId="4288" xr:uid="{00000000-0005-0000-0000-0000BB100000}"/>
    <cellStyle name="Normal 2 5 15" xfId="4289" xr:uid="{00000000-0005-0000-0000-0000BC100000}"/>
    <cellStyle name="Normal 2 5 16" xfId="4290" xr:uid="{00000000-0005-0000-0000-0000BD100000}"/>
    <cellStyle name="Normal 2 5 17" xfId="4291" xr:uid="{00000000-0005-0000-0000-0000BE100000}"/>
    <cellStyle name="Normal 2 5 18" xfId="4292" xr:uid="{00000000-0005-0000-0000-0000BF100000}"/>
    <cellStyle name="Normal 2 5 19" xfId="4293" xr:uid="{00000000-0005-0000-0000-0000C0100000}"/>
    <cellStyle name="Normal 2 5 2" xfId="4294" xr:uid="{00000000-0005-0000-0000-0000C1100000}"/>
    <cellStyle name="Normal 2 5 2 2" xfId="4295" xr:uid="{00000000-0005-0000-0000-0000C2100000}"/>
    <cellStyle name="Normal 2 5 2 2 2" xfId="4296" xr:uid="{00000000-0005-0000-0000-0000C3100000}"/>
    <cellStyle name="Normal 2 5 2 2 2 2" xfId="4297" xr:uid="{00000000-0005-0000-0000-0000C4100000}"/>
    <cellStyle name="Normal 2 5 2 2 3" xfId="4298" xr:uid="{00000000-0005-0000-0000-0000C5100000}"/>
    <cellStyle name="Normal 2 5 2 2 4" xfId="4299" xr:uid="{00000000-0005-0000-0000-0000C6100000}"/>
    <cellStyle name="Normal 2 5 2 3" xfId="4300" xr:uid="{00000000-0005-0000-0000-0000C7100000}"/>
    <cellStyle name="Normal 2 5 2 3 2" xfId="4301" xr:uid="{00000000-0005-0000-0000-0000C8100000}"/>
    <cellStyle name="Normal 2 5 2 4" xfId="4302" xr:uid="{00000000-0005-0000-0000-0000C9100000}"/>
    <cellStyle name="Normal 2 5 20" xfId="4303" xr:uid="{00000000-0005-0000-0000-0000CA100000}"/>
    <cellStyle name="Normal 2 5 21" xfId="4304" xr:uid="{00000000-0005-0000-0000-0000CB100000}"/>
    <cellStyle name="Normal 2 5 22" xfId="4305" xr:uid="{00000000-0005-0000-0000-0000CC100000}"/>
    <cellStyle name="Normal 2 5 23" xfId="4306" xr:uid="{00000000-0005-0000-0000-0000CD100000}"/>
    <cellStyle name="Normal 2 5 24" xfId="4307" xr:uid="{00000000-0005-0000-0000-0000CE100000}"/>
    <cellStyle name="Normal 2 5 25" xfId="4308" xr:uid="{00000000-0005-0000-0000-0000CF100000}"/>
    <cellStyle name="Normal 2 5 26" xfId="4309" xr:uid="{00000000-0005-0000-0000-0000D0100000}"/>
    <cellStyle name="Normal 2 5 27" xfId="4310" xr:uid="{00000000-0005-0000-0000-0000D1100000}"/>
    <cellStyle name="Normal 2 5 28" xfId="4311" xr:uid="{00000000-0005-0000-0000-0000D2100000}"/>
    <cellStyle name="Normal 2 5 29" xfId="4312" xr:uid="{00000000-0005-0000-0000-0000D3100000}"/>
    <cellStyle name="Normal 2 5 3" xfId="4313" xr:uid="{00000000-0005-0000-0000-0000D4100000}"/>
    <cellStyle name="Normal 2 5 30" xfId="4314" xr:uid="{00000000-0005-0000-0000-0000D5100000}"/>
    <cellStyle name="Normal 2 5 31" xfId="4315" xr:uid="{00000000-0005-0000-0000-0000D6100000}"/>
    <cellStyle name="Normal 2 5 4" xfId="4316" xr:uid="{00000000-0005-0000-0000-0000D7100000}"/>
    <cellStyle name="Normal 2 5 5" xfId="4317" xr:uid="{00000000-0005-0000-0000-0000D8100000}"/>
    <cellStyle name="Normal 2 5 6" xfId="4318" xr:uid="{00000000-0005-0000-0000-0000D9100000}"/>
    <cellStyle name="Normal 2 5 7" xfId="4319" xr:uid="{00000000-0005-0000-0000-0000DA100000}"/>
    <cellStyle name="Normal 2 5 7 2" xfId="4320" xr:uid="{00000000-0005-0000-0000-0000DB100000}"/>
    <cellStyle name="Normal 2 5 8" xfId="4321" xr:uid="{00000000-0005-0000-0000-0000DC100000}"/>
    <cellStyle name="Normal 2 5 9" xfId="4322" xr:uid="{00000000-0005-0000-0000-0000DD100000}"/>
    <cellStyle name="Normal 2 50" xfId="4323" xr:uid="{00000000-0005-0000-0000-0000DE100000}"/>
    <cellStyle name="Normal 2 51" xfId="4324" xr:uid="{00000000-0005-0000-0000-0000DF100000}"/>
    <cellStyle name="Normal 2 52" xfId="4325" xr:uid="{00000000-0005-0000-0000-0000E0100000}"/>
    <cellStyle name="Normal 2 53" xfId="4326" xr:uid="{00000000-0005-0000-0000-0000E1100000}"/>
    <cellStyle name="Normal 2 54" xfId="4327" xr:uid="{00000000-0005-0000-0000-0000E2100000}"/>
    <cellStyle name="Normal 2 55" xfId="4328" xr:uid="{00000000-0005-0000-0000-0000E3100000}"/>
    <cellStyle name="Normal 2 56" xfId="4329" xr:uid="{00000000-0005-0000-0000-0000E4100000}"/>
    <cellStyle name="Normal 2 57" xfId="4330" xr:uid="{00000000-0005-0000-0000-0000E5100000}"/>
    <cellStyle name="Normal 2 58" xfId="4331" xr:uid="{00000000-0005-0000-0000-0000E6100000}"/>
    <cellStyle name="Normal 2 59" xfId="4332" xr:uid="{00000000-0005-0000-0000-0000E7100000}"/>
    <cellStyle name="Normal 2 6" xfId="6" xr:uid="{00000000-0005-0000-0000-0000E8100000}"/>
    <cellStyle name="Normal 2 6 2" xfId="4333" xr:uid="{00000000-0005-0000-0000-0000E9100000}"/>
    <cellStyle name="Normal 2 6 2 2" xfId="4334" xr:uid="{00000000-0005-0000-0000-0000EA100000}"/>
    <cellStyle name="Normal 2 6 2 2 2" xfId="4335" xr:uid="{00000000-0005-0000-0000-0000EB100000}"/>
    <cellStyle name="Normal 2 6 2 2 2 2" xfId="4336" xr:uid="{00000000-0005-0000-0000-0000EC100000}"/>
    <cellStyle name="Normal 2 6 2 2 3" xfId="4337" xr:uid="{00000000-0005-0000-0000-0000ED100000}"/>
    <cellStyle name="Normal 2 6 2 2 4" xfId="4338" xr:uid="{00000000-0005-0000-0000-0000EE100000}"/>
    <cellStyle name="Normal 2 6 2 3" xfId="4339" xr:uid="{00000000-0005-0000-0000-0000EF100000}"/>
    <cellStyle name="Normal 2 6 2 3 2" xfId="4340" xr:uid="{00000000-0005-0000-0000-0000F0100000}"/>
    <cellStyle name="Normal 2 6 2 4" xfId="4341" xr:uid="{00000000-0005-0000-0000-0000F1100000}"/>
    <cellStyle name="Normal 2 6 3" xfId="4342" xr:uid="{00000000-0005-0000-0000-0000F2100000}"/>
    <cellStyle name="Normal 2 6 4" xfId="4343" xr:uid="{00000000-0005-0000-0000-0000F3100000}"/>
    <cellStyle name="Normal 2 6 5" xfId="4344" xr:uid="{00000000-0005-0000-0000-0000F4100000}"/>
    <cellStyle name="Normal 2 6 6" xfId="4345" xr:uid="{00000000-0005-0000-0000-0000F5100000}"/>
    <cellStyle name="Normal 2 6 7" xfId="4346" xr:uid="{00000000-0005-0000-0000-0000F6100000}"/>
    <cellStyle name="Normal 2 6 7 2" xfId="4347" xr:uid="{00000000-0005-0000-0000-0000F7100000}"/>
    <cellStyle name="Normal 2 6 8" xfId="4348" xr:uid="{00000000-0005-0000-0000-0000F8100000}"/>
    <cellStyle name="Normal 2 6 9" xfId="4349" xr:uid="{00000000-0005-0000-0000-0000F9100000}"/>
    <cellStyle name="Normal 2 60" xfId="4350" xr:uid="{00000000-0005-0000-0000-0000FA100000}"/>
    <cellStyle name="Normal 2 61" xfId="4351" xr:uid="{00000000-0005-0000-0000-0000FB100000}"/>
    <cellStyle name="Normal 2 62" xfId="4352" xr:uid="{00000000-0005-0000-0000-0000FC100000}"/>
    <cellStyle name="Normal 2 63" xfId="4353" xr:uid="{00000000-0005-0000-0000-0000FD100000}"/>
    <cellStyle name="Normal 2 64" xfId="4354" xr:uid="{00000000-0005-0000-0000-0000FE100000}"/>
    <cellStyle name="Normal 2 65" xfId="4355" xr:uid="{00000000-0005-0000-0000-0000FF100000}"/>
    <cellStyle name="Normal 2 66" xfId="4356" xr:uid="{00000000-0005-0000-0000-000000110000}"/>
    <cellStyle name="Normal 2 67" xfId="4357" xr:uid="{00000000-0005-0000-0000-000001110000}"/>
    <cellStyle name="Normal 2 68" xfId="4358" xr:uid="{00000000-0005-0000-0000-000002110000}"/>
    <cellStyle name="Normal 2 69" xfId="4359" xr:uid="{00000000-0005-0000-0000-000003110000}"/>
    <cellStyle name="Normal 2 7" xfId="7" xr:uid="{00000000-0005-0000-0000-000004110000}"/>
    <cellStyle name="Normal 2 7 2" xfId="4360" xr:uid="{00000000-0005-0000-0000-000005110000}"/>
    <cellStyle name="Normal 2 7 2 2" xfId="4361" xr:uid="{00000000-0005-0000-0000-000006110000}"/>
    <cellStyle name="Normal 2 7 2 2 2" xfId="4362" xr:uid="{00000000-0005-0000-0000-000007110000}"/>
    <cellStyle name="Normal 2 7 2 2 2 2" xfId="4363" xr:uid="{00000000-0005-0000-0000-000008110000}"/>
    <cellStyle name="Normal 2 7 2 2 3" xfId="4364" xr:uid="{00000000-0005-0000-0000-000009110000}"/>
    <cellStyle name="Normal 2 7 2 2 4" xfId="4365" xr:uid="{00000000-0005-0000-0000-00000A110000}"/>
    <cellStyle name="Normal 2 7 2 3" xfId="4366" xr:uid="{00000000-0005-0000-0000-00000B110000}"/>
    <cellStyle name="Normal 2 7 2 3 2" xfId="4367" xr:uid="{00000000-0005-0000-0000-00000C110000}"/>
    <cellStyle name="Normal 2 7 2 4" xfId="4368" xr:uid="{00000000-0005-0000-0000-00000D110000}"/>
    <cellStyle name="Normal 2 7 3" xfId="4369" xr:uid="{00000000-0005-0000-0000-00000E110000}"/>
    <cellStyle name="Normal 2 7 4" xfId="4370" xr:uid="{00000000-0005-0000-0000-00000F110000}"/>
    <cellStyle name="Normal 2 7 5" xfId="4371" xr:uid="{00000000-0005-0000-0000-000010110000}"/>
    <cellStyle name="Normal 2 7 6" xfId="4372" xr:uid="{00000000-0005-0000-0000-000011110000}"/>
    <cellStyle name="Normal 2 7 7" xfId="4373" xr:uid="{00000000-0005-0000-0000-000012110000}"/>
    <cellStyle name="Normal 2 7 7 2" xfId="4374" xr:uid="{00000000-0005-0000-0000-000013110000}"/>
    <cellStyle name="Normal 2 7 8" xfId="4375" xr:uid="{00000000-0005-0000-0000-000014110000}"/>
    <cellStyle name="Normal 2 7 9" xfId="4376" xr:uid="{00000000-0005-0000-0000-000015110000}"/>
    <cellStyle name="Normal 2 70" xfId="4377" xr:uid="{00000000-0005-0000-0000-000016110000}"/>
    <cellStyle name="Normal 2 71" xfId="4378" xr:uid="{00000000-0005-0000-0000-000017110000}"/>
    <cellStyle name="Normal 2 72" xfId="4379" xr:uid="{00000000-0005-0000-0000-000018110000}"/>
    <cellStyle name="Normal 2 72 2" xfId="4380" xr:uid="{00000000-0005-0000-0000-000019110000}"/>
    <cellStyle name="Normal 2 72 3" xfId="4381" xr:uid="{00000000-0005-0000-0000-00001A110000}"/>
    <cellStyle name="Normal 2 8" xfId="8" xr:uid="{00000000-0005-0000-0000-00001B110000}"/>
    <cellStyle name="Normal 2 8 2" xfId="4382" xr:uid="{00000000-0005-0000-0000-00001C110000}"/>
    <cellStyle name="Normal 2 8 2 2" xfId="4383" xr:uid="{00000000-0005-0000-0000-00001D110000}"/>
    <cellStyle name="Normal 2 8 2 2 2" xfId="4384" xr:uid="{00000000-0005-0000-0000-00001E110000}"/>
    <cellStyle name="Normal 2 8 2 2 2 2" xfId="4385" xr:uid="{00000000-0005-0000-0000-00001F110000}"/>
    <cellStyle name="Normal 2 8 2 2 3" xfId="4386" xr:uid="{00000000-0005-0000-0000-000020110000}"/>
    <cellStyle name="Normal 2 8 2 2 4" xfId="4387" xr:uid="{00000000-0005-0000-0000-000021110000}"/>
    <cellStyle name="Normal 2 8 2 3" xfId="4388" xr:uid="{00000000-0005-0000-0000-000022110000}"/>
    <cellStyle name="Normal 2 8 2 3 2" xfId="4389" xr:uid="{00000000-0005-0000-0000-000023110000}"/>
    <cellStyle name="Normal 2 8 2 4" xfId="4390" xr:uid="{00000000-0005-0000-0000-000024110000}"/>
    <cellStyle name="Normal 2 8 3" xfId="4391" xr:uid="{00000000-0005-0000-0000-000025110000}"/>
    <cellStyle name="Normal 2 8 4" xfId="4392" xr:uid="{00000000-0005-0000-0000-000026110000}"/>
    <cellStyle name="Normal 2 8 5" xfId="4393" xr:uid="{00000000-0005-0000-0000-000027110000}"/>
    <cellStyle name="Normal 2 8 6" xfId="4394" xr:uid="{00000000-0005-0000-0000-000028110000}"/>
    <cellStyle name="Normal 2 8 7" xfId="4395" xr:uid="{00000000-0005-0000-0000-000029110000}"/>
    <cellStyle name="Normal 2 8 7 2" xfId="4396" xr:uid="{00000000-0005-0000-0000-00002A110000}"/>
    <cellStyle name="Normal 2 8 8" xfId="4397" xr:uid="{00000000-0005-0000-0000-00002B110000}"/>
    <cellStyle name="Normal 2 8 9" xfId="4398" xr:uid="{00000000-0005-0000-0000-00002C110000}"/>
    <cellStyle name="Normal 2 9" xfId="4399" xr:uid="{00000000-0005-0000-0000-00002D110000}"/>
    <cellStyle name="Normal 2 9 2" xfId="4400" xr:uid="{00000000-0005-0000-0000-00002E110000}"/>
    <cellStyle name="Normal 2 9 2 2" xfId="4401" xr:uid="{00000000-0005-0000-0000-00002F110000}"/>
    <cellStyle name="Normal 2 9 2 2 2" xfId="4402" xr:uid="{00000000-0005-0000-0000-000030110000}"/>
    <cellStyle name="Normal 2 9 2 2 2 2" xfId="4403" xr:uid="{00000000-0005-0000-0000-000031110000}"/>
    <cellStyle name="Normal 2 9 2 2 3" xfId="4404" xr:uid="{00000000-0005-0000-0000-000032110000}"/>
    <cellStyle name="Normal 2 9 2 2 4" xfId="4405" xr:uid="{00000000-0005-0000-0000-000033110000}"/>
    <cellStyle name="Normal 2 9 2 3" xfId="4406" xr:uid="{00000000-0005-0000-0000-000034110000}"/>
    <cellStyle name="Normal 2 9 2 3 2" xfId="4407" xr:uid="{00000000-0005-0000-0000-000035110000}"/>
    <cellStyle name="Normal 2 9 2 4" xfId="4408" xr:uid="{00000000-0005-0000-0000-000036110000}"/>
    <cellStyle name="Normal 2 9 3" xfId="4409" xr:uid="{00000000-0005-0000-0000-000037110000}"/>
    <cellStyle name="Normal 2 9 4" xfId="4410" xr:uid="{00000000-0005-0000-0000-000038110000}"/>
    <cellStyle name="Normal 2 9 5" xfId="4411" xr:uid="{00000000-0005-0000-0000-000039110000}"/>
    <cellStyle name="Normal 2 9 6" xfId="4412" xr:uid="{00000000-0005-0000-0000-00003A110000}"/>
    <cellStyle name="Normal 2 9 7" xfId="4413" xr:uid="{00000000-0005-0000-0000-00003B110000}"/>
    <cellStyle name="Normal 2 9 7 2" xfId="4414" xr:uid="{00000000-0005-0000-0000-00003C110000}"/>
    <cellStyle name="Normal 2 9 8" xfId="4415" xr:uid="{00000000-0005-0000-0000-00003D110000}"/>
    <cellStyle name="Normal 2 9 9" xfId="4416" xr:uid="{00000000-0005-0000-0000-00003E110000}"/>
    <cellStyle name="Normal 2_Copy of KPI Manajer VP Pelumas versi unit Pelumas Final" xfId="4417" xr:uid="{00000000-0005-0000-0000-00003F110000}"/>
    <cellStyle name="Normal 20" xfId="4418" xr:uid="{00000000-0005-0000-0000-000040110000}"/>
    <cellStyle name="Normal 20 2" xfId="4419" xr:uid="{00000000-0005-0000-0000-000041110000}"/>
    <cellStyle name="Normal 20 3" xfId="4420" xr:uid="{00000000-0005-0000-0000-000042110000}"/>
    <cellStyle name="Normal 20 4" xfId="4421" xr:uid="{00000000-0005-0000-0000-000043110000}"/>
    <cellStyle name="Normal 3" xfId="9" xr:uid="{00000000-0005-0000-0000-000044110000}"/>
    <cellStyle name="Normal 3 10" xfId="4422" xr:uid="{00000000-0005-0000-0000-000045110000}"/>
    <cellStyle name="Normal 3 11" xfId="4423" xr:uid="{00000000-0005-0000-0000-000046110000}"/>
    <cellStyle name="Normal 3 12" xfId="4424" xr:uid="{00000000-0005-0000-0000-000047110000}"/>
    <cellStyle name="Normal 3 13" xfId="4425" xr:uid="{00000000-0005-0000-0000-000048110000}"/>
    <cellStyle name="Normal 3 14" xfId="4426" xr:uid="{00000000-0005-0000-0000-000049110000}"/>
    <cellStyle name="Normal 3 2" xfId="4427" xr:uid="{00000000-0005-0000-0000-00004A110000}"/>
    <cellStyle name="Normal 3 2 2" xfId="4428" xr:uid="{00000000-0005-0000-0000-00004B110000}"/>
    <cellStyle name="Normal 3 2 2 2" xfId="4429" xr:uid="{00000000-0005-0000-0000-00004C110000}"/>
    <cellStyle name="Normal 3 2 2 3" xfId="4430" xr:uid="{00000000-0005-0000-0000-00004D110000}"/>
    <cellStyle name="Normal 3 2 3" xfId="4431" xr:uid="{00000000-0005-0000-0000-00004E110000}"/>
    <cellStyle name="Normal 3 2 4" xfId="4432" xr:uid="{00000000-0005-0000-0000-00004F110000}"/>
    <cellStyle name="Normal 3 2 5" xfId="4433" xr:uid="{00000000-0005-0000-0000-000050110000}"/>
    <cellStyle name="Normal 3 2 6" xfId="4434" xr:uid="{00000000-0005-0000-0000-000051110000}"/>
    <cellStyle name="Normal 3 2 7" xfId="4435" xr:uid="{00000000-0005-0000-0000-000052110000}"/>
    <cellStyle name="Normal 3 2 8" xfId="4436" xr:uid="{00000000-0005-0000-0000-000053110000}"/>
    <cellStyle name="Normal 3 2 9" xfId="4437" xr:uid="{00000000-0005-0000-0000-000054110000}"/>
    <cellStyle name="Normal 3 2_RKAP SRM 4" xfId="4438" xr:uid="{00000000-0005-0000-0000-000055110000}"/>
    <cellStyle name="Normal 3 3" xfId="4439" xr:uid="{00000000-0005-0000-0000-000056110000}"/>
    <cellStyle name="Normal 3 3 2" xfId="4440" xr:uid="{00000000-0005-0000-0000-000057110000}"/>
    <cellStyle name="Normal 3 3 2 2" xfId="4441" xr:uid="{00000000-0005-0000-0000-000058110000}"/>
    <cellStyle name="Normal 3 3 2 2 2" xfId="4442" xr:uid="{00000000-0005-0000-0000-000059110000}"/>
    <cellStyle name="Normal 3 3 2 3" xfId="4443" xr:uid="{00000000-0005-0000-0000-00005A110000}"/>
    <cellStyle name="Normal 3 3 2 4" xfId="4444" xr:uid="{00000000-0005-0000-0000-00005B110000}"/>
    <cellStyle name="Normal 3 3 3" xfId="4445" xr:uid="{00000000-0005-0000-0000-00005C110000}"/>
    <cellStyle name="Normal 3 3 3 2" xfId="4446" xr:uid="{00000000-0005-0000-0000-00005D110000}"/>
    <cellStyle name="Normal 3 3 4" xfId="4447" xr:uid="{00000000-0005-0000-0000-00005E110000}"/>
    <cellStyle name="Normal 3 3 5" xfId="4448" xr:uid="{00000000-0005-0000-0000-00005F110000}"/>
    <cellStyle name="Normal 3 3 6" xfId="4449" xr:uid="{00000000-0005-0000-0000-000060110000}"/>
    <cellStyle name="Normal 3 4" xfId="4450" xr:uid="{00000000-0005-0000-0000-000061110000}"/>
    <cellStyle name="Normal 3 4 2" xfId="4451" xr:uid="{00000000-0005-0000-0000-000062110000}"/>
    <cellStyle name="Normal 3 4 3" xfId="4452" xr:uid="{00000000-0005-0000-0000-000063110000}"/>
    <cellStyle name="Normal 3 4 4" xfId="4453" xr:uid="{00000000-0005-0000-0000-000064110000}"/>
    <cellStyle name="Normal 3 4 5" xfId="4454" xr:uid="{00000000-0005-0000-0000-000065110000}"/>
    <cellStyle name="Normal 3 4 6" xfId="4455" xr:uid="{00000000-0005-0000-0000-000066110000}"/>
    <cellStyle name="Normal 3 5" xfId="4456" xr:uid="{00000000-0005-0000-0000-000067110000}"/>
    <cellStyle name="Normal 3 5 2" xfId="4457" xr:uid="{00000000-0005-0000-0000-000068110000}"/>
    <cellStyle name="Normal 3 5 3" xfId="4458" xr:uid="{00000000-0005-0000-0000-000069110000}"/>
    <cellStyle name="Normal 3 5 4" xfId="4459" xr:uid="{00000000-0005-0000-0000-00006A110000}"/>
    <cellStyle name="Normal 3 5 5" xfId="4460" xr:uid="{00000000-0005-0000-0000-00006B110000}"/>
    <cellStyle name="Normal 3 5 6" xfId="4461" xr:uid="{00000000-0005-0000-0000-00006C110000}"/>
    <cellStyle name="Normal 3 6" xfId="4462" xr:uid="{00000000-0005-0000-0000-00006D110000}"/>
    <cellStyle name="Normal 3 7" xfId="4463" xr:uid="{00000000-0005-0000-0000-00006E110000}"/>
    <cellStyle name="Normal 3 8" xfId="4464" xr:uid="{00000000-0005-0000-0000-00006F110000}"/>
    <cellStyle name="Normal 3 9" xfId="4465" xr:uid="{00000000-0005-0000-0000-000070110000}"/>
    <cellStyle name="Normal 3 9 2" xfId="4466" xr:uid="{00000000-0005-0000-0000-000071110000}"/>
    <cellStyle name="Normal 3_20080729 ABI 2009 Pertagas edited" xfId="4467" xr:uid="{00000000-0005-0000-0000-000072110000}"/>
    <cellStyle name="Normal 31" xfId="4468" xr:uid="{00000000-0005-0000-0000-000073110000}"/>
    <cellStyle name="Normal 32" xfId="4469" xr:uid="{00000000-0005-0000-0000-000074110000}"/>
    <cellStyle name="Normal 33" xfId="4470" xr:uid="{00000000-0005-0000-0000-000075110000}"/>
    <cellStyle name="Normal 34" xfId="4471" xr:uid="{00000000-0005-0000-0000-000076110000}"/>
    <cellStyle name="Normal 35" xfId="4472" xr:uid="{00000000-0005-0000-0000-000077110000}"/>
    <cellStyle name="Normal 37" xfId="4473" xr:uid="{00000000-0005-0000-0000-000078110000}"/>
    <cellStyle name="Normal 38" xfId="4474" xr:uid="{00000000-0005-0000-0000-000079110000}"/>
    <cellStyle name="Normal 4" xfId="4475" xr:uid="{00000000-0005-0000-0000-00007A110000}"/>
    <cellStyle name="Normal 4 10" xfId="4476" xr:uid="{00000000-0005-0000-0000-00007B110000}"/>
    <cellStyle name="Normal 4 11" xfId="4477" xr:uid="{00000000-0005-0000-0000-00007C110000}"/>
    <cellStyle name="Normal 4 2" xfId="4478" xr:uid="{00000000-0005-0000-0000-00007D110000}"/>
    <cellStyle name="Normal 4 2 2" xfId="4479" xr:uid="{00000000-0005-0000-0000-00007E110000}"/>
    <cellStyle name="Normal 4 3" xfId="4480" xr:uid="{00000000-0005-0000-0000-00007F110000}"/>
    <cellStyle name="Normal 4 4" xfId="4481" xr:uid="{00000000-0005-0000-0000-000080110000}"/>
    <cellStyle name="Normal 4 5" xfId="4482" xr:uid="{00000000-0005-0000-0000-000081110000}"/>
    <cellStyle name="Normal 4 6" xfId="4483" xr:uid="{00000000-0005-0000-0000-000082110000}"/>
    <cellStyle name="Normal 4 7" xfId="4484" xr:uid="{00000000-0005-0000-0000-000083110000}"/>
    <cellStyle name="Normal 4 8" xfId="4485" xr:uid="{00000000-0005-0000-0000-000084110000}"/>
    <cellStyle name="Normal 4 9" xfId="4486" xr:uid="{00000000-0005-0000-0000-000085110000}"/>
    <cellStyle name="Normal 40" xfId="4487" xr:uid="{00000000-0005-0000-0000-000086110000}"/>
    <cellStyle name="Normal 43" xfId="4488" xr:uid="{00000000-0005-0000-0000-000087110000}"/>
    <cellStyle name="Normal 44" xfId="4489" xr:uid="{00000000-0005-0000-0000-000088110000}"/>
    <cellStyle name="Normal 45" xfId="4490" xr:uid="{00000000-0005-0000-0000-000089110000}"/>
    <cellStyle name="Normal 46" xfId="4491" xr:uid="{00000000-0005-0000-0000-00008A110000}"/>
    <cellStyle name="Normal 47" xfId="4492" xr:uid="{00000000-0005-0000-0000-00008B110000}"/>
    <cellStyle name="Normal 48" xfId="4493" xr:uid="{00000000-0005-0000-0000-00008C110000}"/>
    <cellStyle name="Normal 5" xfId="4494" xr:uid="{00000000-0005-0000-0000-00008D110000}"/>
    <cellStyle name="Normal 5 10" xfId="4495" xr:uid="{00000000-0005-0000-0000-00008E110000}"/>
    <cellStyle name="Normal 5 2" xfId="4496" xr:uid="{00000000-0005-0000-0000-00008F110000}"/>
    <cellStyle name="Normal 5 2 10" xfId="4497" xr:uid="{00000000-0005-0000-0000-000090110000}"/>
    <cellStyle name="Normal 5 2 11" xfId="4498" xr:uid="{00000000-0005-0000-0000-000091110000}"/>
    <cellStyle name="Normal 5 2 12" xfId="4499" xr:uid="{00000000-0005-0000-0000-000092110000}"/>
    <cellStyle name="Normal 5 2 13" xfId="4500" xr:uid="{00000000-0005-0000-0000-000093110000}"/>
    <cellStyle name="Normal 5 2 14" xfId="4501" xr:uid="{00000000-0005-0000-0000-000094110000}"/>
    <cellStyle name="Normal 5 2 15" xfId="4502" xr:uid="{00000000-0005-0000-0000-000095110000}"/>
    <cellStyle name="Normal 5 2 16" xfId="4503" xr:uid="{00000000-0005-0000-0000-000096110000}"/>
    <cellStyle name="Normal 5 2 16 2" xfId="4504" xr:uid="{00000000-0005-0000-0000-000097110000}"/>
    <cellStyle name="Normal 5 2 17" xfId="4505" xr:uid="{00000000-0005-0000-0000-000098110000}"/>
    <cellStyle name="Normal 5 2 18" xfId="4506" xr:uid="{00000000-0005-0000-0000-000099110000}"/>
    <cellStyle name="Normal 5 2 2" xfId="4507" xr:uid="{00000000-0005-0000-0000-00009A110000}"/>
    <cellStyle name="Normal 5 2 2 2" xfId="4508" xr:uid="{00000000-0005-0000-0000-00009B110000}"/>
    <cellStyle name="Normal 5 2 3" xfId="4509" xr:uid="{00000000-0005-0000-0000-00009C110000}"/>
    <cellStyle name="Normal 5 2 4" xfId="4510" xr:uid="{00000000-0005-0000-0000-00009D110000}"/>
    <cellStyle name="Normal 5 2 5" xfId="4511" xr:uid="{00000000-0005-0000-0000-00009E110000}"/>
    <cellStyle name="Normal 5 2 6" xfId="4512" xr:uid="{00000000-0005-0000-0000-00009F110000}"/>
    <cellStyle name="Normal 5 2 6 2" xfId="4513" xr:uid="{00000000-0005-0000-0000-0000A0110000}"/>
    <cellStyle name="Normal 5 2 6 2 2" xfId="4514" xr:uid="{00000000-0005-0000-0000-0000A1110000}"/>
    <cellStyle name="Normal 5 2 6 2 2 2" xfId="4515" xr:uid="{00000000-0005-0000-0000-0000A2110000}"/>
    <cellStyle name="Normal 5 2 6 2 3" xfId="4516" xr:uid="{00000000-0005-0000-0000-0000A3110000}"/>
    <cellStyle name="Normal 5 2 6 2 4" xfId="4517" xr:uid="{00000000-0005-0000-0000-0000A4110000}"/>
    <cellStyle name="Normal 5 2 6 3" xfId="4518" xr:uid="{00000000-0005-0000-0000-0000A5110000}"/>
    <cellStyle name="Normal 5 2 6 3 2" xfId="4519" xr:uid="{00000000-0005-0000-0000-0000A6110000}"/>
    <cellStyle name="Normal 5 2 6 4" xfId="4520" xr:uid="{00000000-0005-0000-0000-0000A7110000}"/>
    <cellStyle name="Normal 5 2 7" xfId="4521" xr:uid="{00000000-0005-0000-0000-0000A8110000}"/>
    <cellStyle name="Normal 5 2 8" xfId="4522" xr:uid="{00000000-0005-0000-0000-0000A9110000}"/>
    <cellStyle name="Normal 5 2 9" xfId="4523" xr:uid="{00000000-0005-0000-0000-0000AA110000}"/>
    <cellStyle name="Normal 5 2_KERTAS_KERJA_ABI_PGE_2009_090109Kurs 11rb" xfId="4524" xr:uid="{00000000-0005-0000-0000-0000AB110000}"/>
    <cellStyle name="Normal 5 3" xfId="4525" xr:uid="{00000000-0005-0000-0000-0000AC110000}"/>
    <cellStyle name="Normal 5 3 2" xfId="4526" xr:uid="{00000000-0005-0000-0000-0000AD110000}"/>
    <cellStyle name="Normal 5 3 2 2" xfId="4527" xr:uid="{00000000-0005-0000-0000-0000AE110000}"/>
    <cellStyle name="Normal 5 3 2 2 2" xfId="4528" xr:uid="{00000000-0005-0000-0000-0000AF110000}"/>
    <cellStyle name="Normal 5 3 2 2 2 2" xfId="4529" xr:uid="{00000000-0005-0000-0000-0000B0110000}"/>
    <cellStyle name="Normal 5 3 2 2 3" xfId="4530" xr:uid="{00000000-0005-0000-0000-0000B1110000}"/>
    <cellStyle name="Normal 5 3 2 2 4" xfId="4531" xr:uid="{00000000-0005-0000-0000-0000B2110000}"/>
    <cellStyle name="Normal 5 3 2 3" xfId="4532" xr:uid="{00000000-0005-0000-0000-0000B3110000}"/>
    <cellStyle name="Normal 5 3 2 3 2" xfId="4533" xr:uid="{00000000-0005-0000-0000-0000B4110000}"/>
    <cellStyle name="Normal 5 3 2 4" xfId="4534" xr:uid="{00000000-0005-0000-0000-0000B5110000}"/>
    <cellStyle name="Normal 5 3 3" xfId="4535" xr:uid="{00000000-0005-0000-0000-0000B6110000}"/>
    <cellStyle name="Normal 5 3 4" xfId="4536" xr:uid="{00000000-0005-0000-0000-0000B7110000}"/>
    <cellStyle name="Normal 5 3 5" xfId="4537" xr:uid="{00000000-0005-0000-0000-0000B8110000}"/>
    <cellStyle name="Normal 5 3 6" xfId="4538" xr:uid="{00000000-0005-0000-0000-0000B9110000}"/>
    <cellStyle name="Normal 5 3 7" xfId="4539" xr:uid="{00000000-0005-0000-0000-0000BA110000}"/>
    <cellStyle name="Normal 5 3 7 2" xfId="4540" xr:uid="{00000000-0005-0000-0000-0000BB110000}"/>
    <cellStyle name="Normal 5 3 8" xfId="4541" xr:uid="{00000000-0005-0000-0000-0000BC110000}"/>
    <cellStyle name="Normal 5 3 9" xfId="4542" xr:uid="{00000000-0005-0000-0000-0000BD110000}"/>
    <cellStyle name="Normal 5 4" xfId="4543" xr:uid="{00000000-0005-0000-0000-0000BE110000}"/>
    <cellStyle name="Normal 5 4 2" xfId="4544" xr:uid="{00000000-0005-0000-0000-0000BF110000}"/>
    <cellStyle name="Normal 5 4 2 2" xfId="4545" xr:uid="{00000000-0005-0000-0000-0000C0110000}"/>
    <cellStyle name="Normal 5 4 2 2 2" xfId="4546" xr:uid="{00000000-0005-0000-0000-0000C1110000}"/>
    <cellStyle name="Normal 5 4 2 2 2 2" xfId="4547" xr:uid="{00000000-0005-0000-0000-0000C2110000}"/>
    <cellStyle name="Normal 5 4 2 2 3" xfId="4548" xr:uid="{00000000-0005-0000-0000-0000C3110000}"/>
    <cellStyle name="Normal 5 4 2 2 4" xfId="4549" xr:uid="{00000000-0005-0000-0000-0000C4110000}"/>
    <cellStyle name="Normal 5 4 2 3" xfId="4550" xr:uid="{00000000-0005-0000-0000-0000C5110000}"/>
    <cellStyle name="Normal 5 4 2 3 2" xfId="4551" xr:uid="{00000000-0005-0000-0000-0000C6110000}"/>
    <cellStyle name="Normal 5 4 2 4" xfId="4552" xr:uid="{00000000-0005-0000-0000-0000C7110000}"/>
    <cellStyle name="Normal 5 4 3" xfId="4553" xr:uid="{00000000-0005-0000-0000-0000C8110000}"/>
    <cellStyle name="Normal 5 4 4" xfId="4554" xr:uid="{00000000-0005-0000-0000-0000C9110000}"/>
    <cellStyle name="Normal 5 4 5" xfId="4555" xr:uid="{00000000-0005-0000-0000-0000CA110000}"/>
    <cellStyle name="Normal 5 4 6" xfId="4556" xr:uid="{00000000-0005-0000-0000-0000CB110000}"/>
    <cellStyle name="Normal 5 4 7" xfId="4557" xr:uid="{00000000-0005-0000-0000-0000CC110000}"/>
    <cellStyle name="Normal 5 4 7 2" xfId="4558" xr:uid="{00000000-0005-0000-0000-0000CD110000}"/>
    <cellStyle name="Normal 5 4 8" xfId="4559" xr:uid="{00000000-0005-0000-0000-0000CE110000}"/>
    <cellStyle name="Normal 5 4 9" xfId="4560" xr:uid="{00000000-0005-0000-0000-0000CF110000}"/>
    <cellStyle name="Normal 5 5" xfId="4561" xr:uid="{00000000-0005-0000-0000-0000D0110000}"/>
    <cellStyle name="Normal 5 5 2" xfId="4562" xr:uid="{00000000-0005-0000-0000-0000D1110000}"/>
    <cellStyle name="Normal 5 5 2 2" xfId="4563" xr:uid="{00000000-0005-0000-0000-0000D2110000}"/>
    <cellStyle name="Normal 5 5 2 2 2" xfId="4564" xr:uid="{00000000-0005-0000-0000-0000D3110000}"/>
    <cellStyle name="Normal 5 5 2 2 2 2" xfId="4565" xr:uid="{00000000-0005-0000-0000-0000D4110000}"/>
    <cellStyle name="Normal 5 5 2 2 3" xfId="4566" xr:uid="{00000000-0005-0000-0000-0000D5110000}"/>
    <cellStyle name="Normal 5 5 2 2 4" xfId="4567" xr:uid="{00000000-0005-0000-0000-0000D6110000}"/>
    <cellStyle name="Normal 5 5 2 3" xfId="4568" xr:uid="{00000000-0005-0000-0000-0000D7110000}"/>
    <cellStyle name="Normal 5 5 2 3 2" xfId="4569" xr:uid="{00000000-0005-0000-0000-0000D8110000}"/>
    <cellStyle name="Normal 5 5 2 4" xfId="4570" xr:uid="{00000000-0005-0000-0000-0000D9110000}"/>
    <cellStyle name="Normal 5 5 3" xfId="4571" xr:uid="{00000000-0005-0000-0000-0000DA110000}"/>
    <cellStyle name="Normal 5 5 4" xfId="4572" xr:uid="{00000000-0005-0000-0000-0000DB110000}"/>
    <cellStyle name="Normal 5 5 5" xfId="4573" xr:uid="{00000000-0005-0000-0000-0000DC110000}"/>
    <cellStyle name="Normal 5 5 6" xfId="4574" xr:uid="{00000000-0005-0000-0000-0000DD110000}"/>
    <cellStyle name="Normal 5 5 7" xfId="4575" xr:uid="{00000000-0005-0000-0000-0000DE110000}"/>
    <cellStyle name="Normal 5 5 7 2" xfId="4576" xr:uid="{00000000-0005-0000-0000-0000DF110000}"/>
    <cellStyle name="Normal 5 5 8" xfId="4577" xr:uid="{00000000-0005-0000-0000-0000E0110000}"/>
    <cellStyle name="Normal 5 5 9" xfId="4578" xr:uid="{00000000-0005-0000-0000-0000E1110000}"/>
    <cellStyle name="Normal 5 6" xfId="4579" xr:uid="{00000000-0005-0000-0000-0000E2110000}"/>
    <cellStyle name="Normal 5 6 2" xfId="4580" xr:uid="{00000000-0005-0000-0000-0000E3110000}"/>
    <cellStyle name="Normal 5 6 2 2" xfId="4581" xr:uid="{00000000-0005-0000-0000-0000E4110000}"/>
    <cellStyle name="Normal 5 6 2 2 2" xfId="4582" xr:uid="{00000000-0005-0000-0000-0000E5110000}"/>
    <cellStyle name="Normal 5 6 2 2 2 2" xfId="4583" xr:uid="{00000000-0005-0000-0000-0000E6110000}"/>
    <cellStyle name="Normal 5 6 2 2 3" xfId="4584" xr:uid="{00000000-0005-0000-0000-0000E7110000}"/>
    <cellStyle name="Normal 5 6 2 2 4" xfId="4585" xr:uid="{00000000-0005-0000-0000-0000E8110000}"/>
    <cellStyle name="Normal 5 6 2 3" xfId="4586" xr:uid="{00000000-0005-0000-0000-0000E9110000}"/>
    <cellStyle name="Normal 5 6 2 3 2" xfId="4587" xr:uid="{00000000-0005-0000-0000-0000EA110000}"/>
    <cellStyle name="Normal 5 6 2 4" xfId="4588" xr:uid="{00000000-0005-0000-0000-0000EB110000}"/>
    <cellStyle name="Normal 5 6 3" xfId="4589" xr:uid="{00000000-0005-0000-0000-0000EC110000}"/>
    <cellStyle name="Normal 5 6 4" xfId="4590" xr:uid="{00000000-0005-0000-0000-0000ED110000}"/>
    <cellStyle name="Normal 5 6 5" xfId="4591" xr:uid="{00000000-0005-0000-0000-0000EE110000}"/>
    <cellStyle name="Normal 5 6 6" xfId="4592" xr:uid="{00000000-0005-0000-0000-0000EF110000}"/>
    <cellStyle name="Normal 5 6 7" xfId="4593" xr:uid="{00000000-0005-0000-0000-0000F0110000}"/>
    <cellStyle name="Normal 5 6 7 2" xfId="4594" xr:uid="{00000000-0005-0000-0000-0000F1110000}"/>
    <cellStyle name="Normal 5 6 8" xfId="4595" xr:uid="{00000000-0005-0000-0000-0000F2110000}"/>
    <cellStyle name="Normal 5 6 9" xfId="4596" xr:uid="{00000000-0005-0000-0000-0000F3110000}"/>
    <cellStyle name="Normal 5 7" xfId="4597" xr:uid="{00000000-0005-0000-0000-0000F4110000}"/>
    <cellStyle name="Normal 5 8" xfId="4598" xr:uid="{00000000-0005-0000-0000-0000F5110000}"/>
    <cellStyle name="Normal 5 9" xfId="4599" xr:uid="{00000000-0005-0000-0000-0000F6110000}"/>
    <cellStyle name="Normal 5_RKAP_2009_PELUMAS_170908" xfId="4600" xr:uid="{00000000-0005-0000-0000-0000F7110000}"/>
    <cellStyle name="Normal 51" xfId="4601" xr:uid="{00000000-0005-0000-0000-0000F8110000}"/>
    <cellStyle name="Normal 52" xfId="4602" xr:uid="{00000000-0005-0000-0000-0000F9110000}"/>
    <cellStyle name="Normal 53" xfId="4603" xr:uid="{00000000-0005-0000-0000-0000FA110000}"/>
    <cellStyle name="Normal 54" xfId="4604" xr:uid="{00000000-0005-0000-0000-0000FB110000}"/>
    <cellStyle name="Normal 55" xfId="4605" xr:uid="{00000000-0005-0000-0000-0000FC110000}"/>
    <cellStyle name="Normal 56" xfId="4606" xr:uid="{00000000-0005-0000-0000-0000FD110000}"/>
    <cellStyle name="Normal 6" xfId="4607" xr:uid="{00000000-0005-0000-0000-0000FE110000}"/>
    <cellStyle name="Normal 6 10" xfId="4608" xr:uid="{00000000-0005-0000-0000-0000FF110000}"/>
    <cellStyle name="Normal 6 11" xfId="4609" xr:uid="{00000000-0005-0000-0000-000000120000}"/>
    <cellStyle name="Normal 6 12" xfId="4610" xr:uid="{00000000-0005-0000-0000-000001120000}"/>
    <cellStyle name="Normal 6 13" xfId="4611" xr:uid="{00000000-0005-0000-0000-000002120000}"/>
    <cellStyle name="Normal 6 14" xfId="4612" xr:uid="{00000000-0005-0000-0000-000003120000}"/>
    <cellStyle name="Normal 6 15" xfId="4613" xr:uid="{00000000-0005-0000-0000-000004120000}"/>
    <cellStyle name="Normal 6 16" xfId="4614" xr:uid="{00000000-0005-0000-0000-000005120000}"/>
    <cellStyle name="Normal 6 16 2" xfId="4615" xr:uid="{00000000-0005-0000-0000-000006120000}"/>
    <cellStyle name="Normal 6 17" xfId="4616" xr:uid="{00000000-0005-0000-0000-000007120000}"/>
    <cellStyle name="Normal 6 18" xfId="4617" xr:uid="{00000000-0005-0000-0000-000008120000}"/>
    <cellStyle name="Normal 6 2" xfId="4618" xr:uid="{00000000-0005-0000-0000-000009120000}"/>
    <cellStyle name="Normal 6 2 2" xfId="4619" xr:uid="{00000000-0005-0000-0000-00000A120000}"/>
    <cellStyle name="Normal 6 2 2 2" xfId="4620" xr:uid="{00000000-0005-0000-0000-00000B120000}"/>
    <cellStyle name="Normal 6 2 2 2 2" xfId="4621" xr:uid="{00000000-0005-0000-0000-00000C120000}"/>
    <cellStyle name="Normal 6 2 2 3" xfId="4622" xr:uid="{00000000-0005-0000-0000-00000D120000}"/>
    <cellStyle name="Normal 6 2 2 4" xfId="4623" xr:uid="{00000000-0005-0000-0000-00000E120000}"/>
    <cellStyle name="Normal 6 2 3" xfId="4624" xr:uid="{00000000-0005-0000-0000-00000F120000}"/>
    <cellStyle name="Normal 6 2 3 2" xfId="4625" xr:uid="{00000000-0005-0000-0000-000010120000}"/>
    <cellStyle name="Normal 6 2 4" xfId="4626" xr:uid="{00000000-0005-0000-0000-000011120000}"/>
    <cellStyle name="Normal 6 3" xfId="4627" xr:uid="{00000000-0005-0000-0000-000012120000}"/>
    <cellStyle name="Normal 6 4" xfId="4628" xr:uid="{00000000-0005-0000-0000-000013120000}"/>
    <cellStyle name="Normal 6 5" xfId="4629" xr:uid="{00000000-0005-0000-0000-000014120000}"/>
    <cellStyle name="Normal 6 6" xfId="4630" xr:uid="{00000000-0005-0000-0000-000015120000}"/>
    <cellStyle name="Normal 6 7" xfId="4631" xr:uid="{00000000-0005-0000-0000-000016120000}"/>
    <cellStyle name="Normal 6 8" xfId="4632" xr:uid="{00000000-0005-0000-0000-000017120000}"/>
    <cellStyle name="Normal 6 9" xfId="4633" xr:uid="{00000000-0005-0000-0000-000018120000}"/>
    <cellStyle name="Normal 7" xfId="4634" xr:uid="{00000000-0005-0000-0000-000019120000}"/>
    <cellStyle name="Normal 7 2" xfId="4635" xr:uid="{00000000-0005-0000-0000-00001A120000}"/>
    <cellStyle name="Normal 7 3" xfId="4636" xr:uid="{00000000-0005-0000-0000-00001B120000}"/>
    <cellStyle name="Normal 7 4" xfId="4637" xr:uid="{00000000-0005-0000-0000-00001C120000}"/>
    <cellStyle name="Normal 8" xfId="4638" xr:uid="{00000000-0005-0000-0000-00001D120000}"/>
    <cellStyle name="Normal 8 10" xfId="4639" xr:uid="{00000000-0005-0000-0000-00001E120000}"/>
    <cellStyle name="Normal 8 11" xfId="4640" xr:uid="{00000000-0005-0000-0000-00001F120000}"/>
    <cellStyle name="Normal 8 12" xfId="4641" xr:uid="{00000000-0005-0000-0000-000020120000}"/>
    <cellStyle name="Normal 8 13" xfId="4642" xr:uid="{00000000-0005-0000-0000-000021120000}"/>
    <cellStyle name="Normal 8 14" xfId="4643" xr:uid="{00000000-0005-0000-0000-000022120000}"/>
    <cellStyle name="Normal 8 15" xfId="4644" xr:uid="{00000000-0005-0000-0000-000023120000}"/>
    <cellStyle name="Normal 8 16" xfId="4645" xr:uid="{00000000-0005-0000-0000-000024120000}"/>
    <cellStyle name="Normal 8 17" xfId="4646" xr:uid="{00000000-0005-0000-0000-000025120000}"/>
    <cellStyle name="Normal 8 18" xfId="4647" xr:uid="{00000000-0005-0000-0000-000026120000}"/>
    <cellStyle name="Normal 8 2" xfId="4648" xr:uid="{00000000-0005-0000-0000-000027120000}"/>
    <cellStyle name="Normal 8 3" xfId="4649" xr:uid="{00000000-0005-0000-0000-000028120000}"/>
    <cellStyle name="Normal 8 4" xfId="4650" xr:uid="{00000000-0005-0000-0000-000029120000}"/>
    <cellStyle name="Normal 8 5" xfId="4651" xr:uid="{00000000-0005-0000-0000-00002A120000}"/>
    <cellStyle name="Normal 8 6" xfId="4652" xr:uid="{00000000-0005-0000-0000-00002B120000}"/>
    <cellStyle name="Normal 8 7" xfId="4653" xr:uid="{00000000-0005-0000-0000-00002C120000}"/>
    <cellStyle name="Normal 8 8" xfId="4654" xr:uid="{00000000-0005-0000-0000-00002D120000}"/>
    <cellStyle name="Normal 8 9" xfId="4655" xr:uid="{00000000-0005-0000-0000-00002E120000}"/>
    <cellStyle name="Normal 9" xfId="4656" xr:uid="{00000000-0005-0000-0000-00002F120000}"/>
    <cellStyle name="Normal 9 10" xfId="4657" xr:uid="{00000000-0005-0000-0000-000030120000}"/>
    <cellStyle name="Normal 9 11" xfId="4658" xr:uid="{00000000-0005-0000-0000-000031120000}"/>
    <cellStyle name="Normal 9 12" xfId="4659" xr:uid="{00000000-0005-0000-0000-000032120000}"/>
    <cellStyle name="Normal 9 13" xfId="4660" xr:uid="{00000000-0005-0000-0000-000033120000}"/>
    <cellStyle name="Normal 9 14" xfId="4661" xr:uid="{00000000-0005-0000-0000-000034120000}"/>
    <cellStyle name="Normal 9 15" xfId="4662" xr:uid="{00000000-0005-0000-0000-000035120000}"/>
    <cellStyle name="Normal 9 16" xfId="4663" xr:uid="{00000000-0005-0000-0000-000036120000}"/>
    <cellStyle name="Normal 9 17" xfId="4664" xr:uid="{00000000-0005-0000-0000-000037120000}"/>
    <cellStyle name="Normal 9 18" xfId="4665" xr:uid="{00000000-0005-0000-0000-000038120000}"/>
    <cellStyle name="Normal 9 2" xfId="4666" xr:uid="{00000000-0005-0000-0000-000039120000}"/>
    <cellStyle name="Normal 9 3" xfId="4667" xr:uid="{00000000-0005-0000-0000-00003A120000}"/>
    <cellStyle name="Normal 9 4" xfId="4668" xr:uid="{00000000-0005-0000-0000-00003B120000}"/>
    <cellStyle name="Normal 9 5" xfId="4669" xr:uid="{00000000-0005-0000-0000-00003C120000}"/>
    <cellStyle name="Normal 9 6" xfId="4670" xr:uid="{00000000-0005-0000-0000-00003D120000}"/>
    <cellStyle name="Normal 9 7" xfId="4671" xr:uid="{00000000-0005-0000-0000-00003E120000}"/>
    <cellStyle name="Normal 9 8" xfId="4672" xr:uid="{00000000-0005-0000-0000-00003F120000}"/>
    <cellStyle name="Normal 9 9" xfId="4673" xr:uid="{00000000-0005-0000-0000-000040120000}"/>
    <cellStyle name="Normal Bold" xfId="4674" xr:uid="{00000000-0005-0000-0000-000041120000}"/>
    <cellStyle name="Normal Title Blue" xfId="4675" xr:uid="{00000000-0005-0000-0000-000042120000}"/>
    <cellStyle name="NormalBlue" xfId="4676" xr:uid="{00000000-0005-0000-0000-000043120000}"/>
    <cellStyle name="NormalBold" xfId="4677" xr:uid="{00000000-0005-0000-0000-000044120000}"/>
    <cellStyle name="Note 10" xfId="4678" xr:uid="{00000000-0005-0000-0000-000045120000}"/>
    <cellStyle name="Note 10 10" xfId="4679" xr:uid="{00000000-0005-0000-0000-000046120000}"/>
    <cellStyle name="Note 10 11" xfId="4680" xr:uid="{00000000-0005-0000-0000-000047120000}"/>
    <cellStyle name="Note 10 12" xfId="4681" xr:uid="{00000000-0005-0000-0000-000048120000}"/>
    <cellStyle name="Note 10 13" xfId="4682" xr:uid="{00000000-0005-0000-0000-000049120000}"/>
    <cellStyle name="Note 10 14" xfId="4683" xr:uid="{00000000-0005-0000-0000-00004A120000}"/>
    <cellStyle name="Note 10 15" xfId="4684" xr:uid="{00000000-0005-0000-0000-00004B120000}"/>
    <cellStyle name="Note 10 16" xfId="4685" xr:uid="{00000000-0005-0000-0000-00004C120000}"/>
    <cellStyle name="Note 10 17" xfId="4686" xr:uid="{00000000-0005-0000-0000-00004D120000}"/>
    <cellStyle name="Note 10 18" xfId="4687" xr:uid="{00000000-0005-0000-0000-00004E120000}"/>
    <cellStyle name="Note 10 19" xfId="4688" xr:uid="{00000000-0005-0000-0000-00004F120000}"/>
    <cellStyle name="Note 10 2" xfId="4689" xr:uid="{00000000-0005-0000-0000-000050120000}"/>
    <cellStyle name="Note 10 20" xfId="4690" xr:uid="{00000000-0005-0000-0000-000051120000}"/>
    <cellStyle name="Note 10 21" xfId="4691" xr:uid="{00000000-0005-0000-0000-000052120000}"/>
    <cellStyle name="Note 10 22" xfId="4692" xr:uid="{00000000-0005-0000-0000-000053120000}"/>
    <cellStyle name="Note 10 23" xfId="4693" xr:uid="{00000000-0005-0000-0000-000054120000}"/>
    <cellStyle name="Note 10 24" xfId="4694" xr:uid="{00000000-0005-0000-0000-000055120000}"/>
    <cellStyle name="Note 10 25" xfId="4695" xr:uid="{00000000-0005-0000-0000-000056120000}"/>
    <cellStyle name="Note 10 26" xfId="4696" xr:uid="{00000000-0005-0000-0000-000057120000}"/>
    <cellStyle name="Note 10 27" xfId="4697" xr:uid="{00000000-0005-0000-0000-000058120000}"/>
    <cellStyle name="Note 10 28" xfId="4698" xr:uid="{00000000-0005-0000-0000-000059120000}"/>
    <cellStyle name="Note 10 29" xfId="4699" xr:uid="{00000000-0005-0000-0000-00005A120000}"/>
    <cellStyle name="Note 10 3" xfId="4700" xr:uid="{00000000-0005-0000-0000-00005B120000}"/>
    <cellStyle name="Note 10 30" xfId="4701" xr:uid="{00000000-0005-0000-0000-00005C120000}"/>
    <cellStyle name="Note 10 31" xfId="4702" xr:uid="{00000000-0005-0000-0000-00005D120000}"/>
    <cellStyle name="Note 10 32" xfId="4703" xr:uid="{00000000-0005-0000-0000-00005E120000}"/>
    <cellStyle name="Note 10 33" xfId="4704" xr:uid="{00000000-0005-0000-0000-00005F120000}"/>
    <cellStyle name="Note 10 4" xfId="4705" xr:uid="{00000000-0005-0000-0000-000060120000}"/>
    <cellStyle name="Note 10 5" xfId="4706" xr:uid="{00000000-0005-0000-0000-000061120000}"/>
    <cellStyle name="Note 10 6" xfId="4707" xr:uid="{00000000-0005-0000-0000-000062120000}"/>
    <cellStyle name="Note 10 7" xfId="4708" xr:uid="{00000000-0005-0000-0000-000063120000}"/>
    <cellStyle name="Note 10 8" xfId="4709" xr:uid="{00000000-0005-0000-0000-000064120000}"/>
    <cellStyle name="Note 10 9" xfId="4710" xr:uid="{00000000-0005-0000-0000-000065120000}"/>
    <cellStyle name="Note 2" xfId="4711" xr:uid="{00000000-0005-0000-0000-000066120000}"/>
    <cellStyle name="Note 2 10" xfId="4712" xr:uid="{00000000-0005-0000-0000-000067120000}"/>
    <cellStyle name="Note 2 11" xfId="4713" xr:uid="{00000000-0005-0000-0000-000068120000}"/>
    <cellStyle name="Note 2 12" xfId="4714" xr:uid="{00000000-0005-0000-0000-000069120000}"/>
    <cellStyle name="Note 2 13" xfId="4715" xr:uid="{00000000-0005-0000-0000-00006A120000}"/>
    <cellStyle name="Note 2 14" xfId="4716" xr:uid="{00000000-0005-0000-0000-00006B120000}"/>
    <cellStyle name="Note 2 15" xfId="4717" xr:uid="{00000000-0005-0000-0000-00006C120000}"/>
    <cellStyle name="Note 2 16" xfId="4718" xr:uid="{00000000-0005-0000-0000-00006D120000}"/>
    <cellStyle name="Note 2 17" xfId="4719" xr:uid="{00000000-0005-0000-0000-00006E120000}"/>
    <cellStyle name="Note 2 18" xfId="4720" xr:uid="{00000000-0005-0000-0000-00006F120000}"/>
    <cellStyle name="Note 2 19" xfId="4721" xr:uid="{00000000-0005-0000-0000-000070120000}"/>
    <cellStyle name="Note 2 2" xfId="4722" xr:uid="{00000000-0005-0000-0000-000071120000}"/>
    <cellStyle name="Note 2 2 10" xfId="4723" xr:uid="{00000000-0005-0000-0000-000072120000}"/>
    <cellStyle name="Note 2 2 11" xfId="4724" xr:uid="{00000000-0005-0000-0000-000073120000}"/>
    <cellStyle name="Note 2 2 12" xfId="4725" xr:uid="{00000000-0005-0000-0000-000074120000}"/>
    <cellStyle name="Note 2 2 13" xfId="4726" xr:uid="{00000000-0005-0000-0000-000075120000}"/>
    <cellStyle name="Note 2 2 14" xfId="4727" xr:uid="{00000000-0005-0000-0000-000076120000}"/>
    <cellStyle name="Note 2 2 15" xfId="4728" xr:uid="{00000000-0005-0000-0000-000077120000}"/>
    <cellStyle name="Note 2 2 16" xfId="4729" xr:uid="{00000000-0005-0000-0000-000078120000}"/>
    <cellStyle name="Note 2 2 17" xfId="4730" xr:uid="{00000000-0005-0000-0000-000079120000}"/>
    <cellStyle name="Note 2 2 18" xfId="4731" xr:uid="{00000000-0005-0000-0000-00007A120000}"/>
    <cellStyle name="Note 2 2 19" xfId="4732" xr:uid="{00000000-0005-0000-0000-00007B120000}"/>
    <cellStyle name="Note 2 2 2" xfId="4733" xr:uid="{00000000-0005-0000-0000-00007C120000}"/>
    <cellStyle name="Note 2 2 20" xfId="4734" xr:uid="{00000000-0005-0000-0000-00007D120000}"/>
    <cellStyle name="Note 2 2 21" xfId="4735" xr:uid="{00000000-0005-0000-0000-00007E120000}"/>
    <cellStyle name="Note 2 2 22" xfId="4736" xr:uid="{00000000-0005-0000-0000-00007F120000}"/>
    <cellStyle name="Note 2 2 23" xfId="4737" xr:uid="{00000000-0005-0000-0000-000080120000}"/>
    <cellStyle name="Note 2 2 24" xfId="4738" xr:uid="{00000000-0005-0000-0000-000081120000}"/>
    <cellStyle name="Note 2 2 25" xfId="4739" xr:uid="{00000000-0005-0000-0000-000082120000}"/>
    <cellStyle name="Note 2 2 26" xfId="4740" xr:uid="{00000000-0005-0000-0000-000083120000}"/>
    <cellStyle name="Note 2 2 27" xfId="4741" xr:uid="{00000000-0005-0000-0000-000084120000}"/>
    <cellStyle name="Note 2 2 28" xfId="4742" xr:uid="{00000000-0005-0000-0000-000085120000}"/>
    <cellStyle name="Note 2 2 29" xfId="4743" xr:uid="{00000000-0005-0000-0000-000086120000}"/>
    <cellStyle name="Note 2 2 3" xfId="4744" xr:uid="{00000000-0005-0000-0000-000087120000}"/>
    <cellStyle name="Note 2 2 30" xfId="4745" xr:uid="{00000000-0005-0000-0000-000088120000}"/>
    <cellStyle name="Note 2 2 31" xfId="4746" xr:uid="{00000000-0005-0000-0000-000089120000}"/>
    <cellStyle name="Note 2 2 32" xfId="4747" xr:uid="{00000000-0005-0000-0000-00008A120000}"/>
    <cellStyle name="Note 2 2 33" xfId="4748" xr:uid="{00000000-0005-0000-0000-00008B120000}"/>
    <cellStyle name="Note 2 2 4" xfId="4749" xr:uid="{00000000-0005-0000-0000-00008C120000}"/>
    <cellStyle name="Note 2 2 5" xfId="4750" xr:uid="{00000000-0005-0000-0000-00008D120000}"/>
    <cellStyle name="Note 2 2 6" xfId="4751" xr:uid="{00000000-0005-0000-0000-00008E120000}"/>
    <cellStyle name="Note 2 2 7" xfId="4752" xr:uid="{00000000-0005-0000-0000-00008F120000}"/>
    <cellStyle name="Note 2 2 8" xfId="4753" xr:uid="{00000000-0005-0000-0000-000090120000}"/>
    <cellStyle name="Note 2 2 9" xfId="4754" xr:uid="{00000000-0005-0000-0000-000091120000}"/>
    <cellStyle name="Note 2 20" xfId="4755" xr:uid="{00000000-0005-0000-0000-000092120000}"/>
    <cellStyle name="Note 2 21" xfId="4756" xr:uid="{00000000-0005-0000-0000-000093120000}"/>
    <cellStyle name="Note 2 22" xfId="4757" xr:uid="{00000000-0005-0000-0000-000094120000}"/>
    <cellStyle name="Note 2 23" xfId="4758" xr:uid="{00000000-0005-0000-0000-000095120000}"/>
    <cellStyle name="Note 2 24" xfId="4759" xr:uid="{00000000-0005-0000-0000-000096120000}"/>
    <cellStyle name="Note 2 25" xfId="4760" xr:uid="{00000000-0005-0000-0000-000097120000}"/>
    <cellStyle name="Note 2 26" xfId="4761" xr:uid="{00000000-0005-0000-0000-000098120000}"/>
    <cellStyle name="Note 2 27" xfId="4762" xr:uid="{00000000-0005-0000-0000-000099120000}"/>
    <cellStyle name="Note 2 28" xfId="4763" xr:uid="{00000000-0005-0000-0000-00009A120000}"/>
    <cellStyle name="Note 2 29" xfId="4764" xr:uid="{00000000-0005-0000-0000-00009B120000}"/>
    <cellStyle name="Note 2 3" xfId="4765" xr:uid="{00000000-0005-0000-0000-00009C120000}"/>
    <cellStyle name="Note 2 3 10" xfId="4766" xr:uid="{00000000-0005-0000-0000-00009D120000}"/>
    <cellStyle name="Note 2 3 11" xfId="4767" xr:uid="{00000000-0005-0000-0000-00009E120000}"/>
    <cellStyle name="Note 2 3 12" xfId="4768" xr:uid="{00000000-0005-0000-0000-00009F120000}"/>
    <cellStyle name="Note 2 3 13" xfId="4769" xr:uid="{00000000-0005-0000-0000-0000A0120000}"/>
    <cellStyle name="Note 2 3 14" xfId="4770" xr:uid="{00000000-0005-0000-0000-0000A1120000}"/>
    <cellStyle name="Note 2 3 15" xfId="4771" xr:uid="{00000000-0005-0000-0000-0000A2120000}"/>
    <cellStyle name="Note 2 3 16" xfId="4772" xr:uid="{00000000-0005-0000-0000-0000A3120000}"/>
    <cellStyle name="Note 2 3 17" xfId="4773" xr:uid="{00000000-0005-0000-0000-0000A4120000}"/>
    <cellStyle name="Note 2 3 18" xfId="4774" xr:uid="{00000000-0005-0000-0000-0000A5120000}"/>
    <cellStyle name="Note 2 3 19" xfId="4775" xr:uid="{00000000-0005-0000-0000-0000A6120000}"/>
    <cellStyle name="Note 2 3 2" xfId="4776" xr:uid="{00000000-0005-0000-0000-0000A7120000}"/>
    <cellStyle name="Note 2 3 20" xfId="4777" xr:uid="{00000000-0005-0000-0000-0000A8120000}"/>
    <cellStyle name="Note 2 3 21" xfId="4778" xr:uid="{00000000-0005-0000-0000-0000A9120000}"/>
    <cellStyle name="Note 2 3 22" xfId="4779" xr:uid="{00000000-0005-0000-0000-0000AA120000}"/>
    <cellStyle name="Note 2 3 23" xfId="4780" xr:uid="{00000000-0005-0000-0000-0000AB120000}"/>
    <cellStyle name="Note 2 3 24" xfId="4781" xr:uid="{00000000-0005-0000-0000-0000AC120000}"/>
    <cellStyle name="Note 2 3 25" xfId="4782" xr:uid="{00000000-0005-0000-0000-0000AD120000}"/>
    <cellStyle name="Note 2 3 26" xfId="4783" xr:uid="{00000000-0005-0000-0000-0000AE120000}"/>
    <cellStyle name="Note 2 3 27" xfId="4784" xr:uid="{00000000-0005-0000-0000-0000AF120000}"/>
    <cellStyle name="Note 2 3 28" xfId="4785" xr:uid="{00000000-0005-0000-0000-0000B0120000}"/>
    <cellStyle name="Note 2 3 29" xfId="4786" xr:uid="{00000000-0005-0000-0000-0000B1120000}"/>
    <cellStyle name="Note 2 3 3" xfId="4787" xr:uid="{00000000-0005-0000-0000-0000B2120000}"/>
    <cellStyle name="Note 2 3 30" xfId="4788" xr:uid="{00000000-0005-0000-0000-0000B3120000}"/>
    <cellStyle name="Note 2 3 31" xfId="4789" xr:uid="{00000000-0005-0000-0000-0000B4120000}"/>
    <cellStyle name="Note 2 3 32" xfId="4790" xr:uid="{00000000-0005-0000-0000-0000B5120000}"/>
    <cellStyle name="Note 2 3 33" xfId="4791" xr:uid="{00000000-0005-0000-0000-0000B6120000}"/>
    <cellStyle name="Note 2 3 4" xfId="4792" xr:uid="{00000000-0005-0000-0000-0000B7120000}"/>
    <cellStyle name="Note 2 3 5" xfId="4793" xr:uid="{00000000-0005-0000-0000-0000B8120000}"/>
    <cellStyle name="Note 2 3 6" xfId="4794" xr:uid="{00000000-0005-0000-0000-0000B9120000}"/>
    <cellStyle name="Note 2 3 7" xfId="4795" xr:uid="{00000000-0005-0000-0000-0000BA120000}"/>
    <cellStyle name="Note 2 3 8" xfId="4796" xr:uid="{00000000-0005-0000-0000-0000BB120000}"/>
    <cellStyle name="Note 2 3 9" xfId="4797" xr:uid="{00000000-0005-0000-0000-0000BC120000}"/>
    <cellStyle name="Note 2 30" xfId="4798" xr:uid="{00000000-0005-0000-0000-0000BD120000}"/>
    <cellStyle name="Note 2 31" xfId="4799" xr:uid="{00000000-0005-0000-0000-0000BE120000}"/>
    <cellStyle name="Note 2 32" xfId="4800" xr:uid="{00000000-0005-0000-0000-0000BF120000}"/>
    <cellStyle name="Note 2 33" xfId="4801" xr:uid="{00000000-0005-0000-0000-0000C0120000}"/>
    <cellStyle name="Note 2 34" xfId="4802" xr:uid="{00000000-0005-0000-0000-0000C1120000}"/>
    <cellStyle name="Note 2 35" xfId="4803" xr:uid="{00000000-0005-0000-0000-0000C2120000}"/>
    <cellStyle name="Note 2 36" xfId="4804" xr:uid="{00000000-0005-0000-0000-0000C3120000}"/>
    <cellStyle name="Note 2 37" xfId="4805" xr:uid="{00000000-0005-0000-0000-0000C4120000}"/>
    <cellStyle name="Note 2 4" xfId="4806" xr:uid="{00000000-0005-0000-0000-0000C5120000}"/>
    <cellStyle name="Note 2 4 10" xfId="4807" xr:uid="{00000000-0005-0000-0000-0000C6120000}"/>
    <cellStyle name="Note 2 4 11" xfId="4808" xr:uid="{00000000-0005-0000-0000-0000C7120000}"/>
    <cellStyle name="Note 2 4 12" xfId="4809" xr:uid="{00000000-0005-0000-0000-0000C8120000}"/>
    <cellStyle name="Note 2 4 13" xfId="4810" xr:uid="{00000000-0005-0000-0000-0000C9120000}"/>
    <cellStyle name="Note 2 4 14" xfId="4811" xr:uid="{00000000-0005-0000-0000-0000CA120000}"/>
    <cellStyle name="Note 2 4 15" xfId="4812" xr:uid="{00000000-0005-0000-0000-0000CB120000}"/>
    <cellStyle name="Note 2 4 16" xfId="4813" xr:uid="{00000000-0005-0000-0000-0000CC120000}"/>
    <cellStyle name="Note 2 4 17" xfId="4814" xr:uid="{00000000-0005-0000-0000-0000CD120000}"/>
    <cellStyle name="Note 2 4 18" xfId="4815" xr:uid="{00000000-0005-0000-0000-0000CE120000}"/>
    <cellStyle name="Note 2 4 19" xfId="4816" xr:uid="{00000000-0005-0000-0000-0000CF120000}"/>
    <cellStyle name="Note 2 4 2" xfId="4817" xr:uid="{00000000-0005-0000-0000-0000D0120000}"/>
    <cellStyle name="Note 2 4 20" xfId="4818" xr:uid="{00000000-0005-0000-0000-0000D1120000}"/>
    <cellStyle name="Note 2 4 21" xfId="4819" xr:uid="{00000000-0005-0000-0000-0000D2120000}"/>
    <cellStyle name="Note 2 4 22" xfId="4820" xr:uid="{00000000-0005-0000-0000-0000D3120000}"/>
    <cellStyle name="Note 2 4 23" xfId="4821" xr:uid="{00000000-0005-0000-0000-0000D4120000}"/>
    <cellStyle name="Note 2 4 24" xfId="4822" xr:uid="{00000000-0005-0000-0000-0000D5120000}"/>
    <cellStyle name="Note 2 4 25" xfId="4823" xr:uid="{00000000-0005-0000-0000-0000D6120000}"/>
    <cellStyle name="Note 2 4 26" xfId="4824" xr:uid="{00000000-0005-0000-0000-0000D7120000}"/>
    <cellStyle name="Note 2 4 27" xfId="4825" xr:uid="{00000000-0005-0000-0000-0000D8120000}"/>
    <cellStyle name="Note 2 4 28" xfId="4826" xr:uid="{00000000-0005-0000-0000-0000D9120000}"/>
    <cellStyle name="Note 2 4 29" xfId="4827" xr:uid="{00000000-0005-0000-0000-0000DA120000}"/>
    <cellStyle name="Note 2 4 3" xfId="4828" xr:uid="{00000000-0005-0000-0000-0000DB120000}"/>
    <cellStyle name="Note 2 4 30" xfId="4829" xr:uid="{00000000-0005-0000-0000-0000DC120000}"/>
    <cellStyle name="Note 2 4 31" xfId="4830" xr:uid="{00000000-0005-0000-0000-0000DD120000}"/>
    <cellStyle name="Note 2 4 32" xfId="4831" xr:uid="{00000000-0005-0000-0000-0000DE120000}"/>
    <cellStyle name="Note 2 4 33" xfId="4832" xr:uid="{00000000-0005-0000-0000-0000DF120000}"/>
    <cellStyle name="Note 2 4 4" xfId="4833" xr:uid="{00000000-0005-0000-0000-0000E0120000}"/>
    <cellStyle name="Note 2 4 5" xfId="4834" xr:uid="{00000000-0005-0000-0000-0000E1120000}"/>
    <cellStyle name="Note 2 4 6" xfId="4835" xr:uid="{00000000-0005-0000-0000-0000E2120000}"/>
    <cellStyle name="Note 2 4 7" xfId="4836" xr:uid="{00000000-0005-0000-0000-0000E3120000}"/>
    <cellStyle name="Note 2 4 8" xfId="4837" xr:uid="{00000000-0005-0000-0000-0000E4120000}"/>
    <cellStyle name="Note 2 4 9" xfId="4838" xr:uid="{00000000-0005-0000-0000-0000E5120000}"/>
    <cellStyle name="Note 2 5" xfId="4839" xr:uid="{00000000-0005-0000-0000-0000E6120000}"/>
    <cellStyle name="Note 2 5 10" xfId="4840" xr:uid="{00000000-0005-0000-0000-0000E7120000}"/>
    <cellStyle name="Note 2 5 11" xfId="4841" xr:uid="{00000000-0005-0000-0000-0000E8120000}"/>
    <cellStyle name="Note 2 5 12" xfId="4842" xr:uid="{00000000-0005-0000-0000-0000E9120000}"/>
    <cellStyle name="Note 2 5 13" xfId="4843" xr:uid="{00000000-0005-0000-0000-0000EA120000}"/>
    <cellStyle name="Note 2 5 14" xfId="4844" xr:uid="{00000000-0005-0000-0000-0000EB120000}"/>
    <cellStyle name="Note 2 5 15" xfId="4845" xr:uid="{00000000-0005-0000-0000-0000EC120000}"/>
    <cellStyle name="Note 2 5 16" xfId="4846" xr:uid="{00000000-0005-0000-0000-0000ED120000}"/>
    <cellStyle name="Note 2 5 17" xfId="4847" xr:uid="{00000000-0005-0000-0000-0000EE120000}"/>
    <cellStyle name="Note 2 5 18" xfId="4848" xr:uid="{00000000-0005-0000-0000-0000EF120000}"/>
    <cellStyle name="Note 2 5 19" xfId="4849" xr:uid="{00000000-0005-0000-0000-0000F0120000}"/>
    <cellStyle name="Note 2 5 2" xfId="4850" xr:uid="{00000000-0005-0000-0000-0000F1120000}"/>
    <cellStyle name="Note 2 5 20" xfId="4851" xr:uid="{00000000-0005-0000-0000-0000F2120000}"/>
    <cellStyle name="Note 2 5 21" xfId="4852" xr:uid="{00000000-0005-0000-0000-0000F3120000}"/>
    <cellStyle name="Note 2 5 22" xfId="4853" xr:uid="{00000000-0005-0000-0000-0000F4120000}"/>
    <cellStyle name="Note 2 5 23" xfId="4854" xr:uid="{00000000-0005-0000-0000-0000F5120000}"/>
    <cellStyle name="Note 2 5 24" xfId="4855" xr:uid="{00000000-0005-0000-0000-0000F6120000}"/>
    <cellStyle name="Note 2 5 25" xfId="4856" xr:uid="{00000000-0005-0000-0000-0000F7120000}"/>
    <cellStyle name="Note 2 5 26" xfId="4857" xr:uid="{00000000-0005-0000-0000-0000F8120000}"/>
    <cellStyle name="Note 2 5 27" xfId="4858" xr:uid="{00000000-0005-0000-0000-0000F9120000}"/>
    <cellStyle name="Note 2 5 28" xfId="4859" xr:uid="{00000000-0005-0000-0000-0000FA120000}"/>
    <cellStyle name="Note 2 5 29" xfId="4860" xr:uid="{00000000-0005-0000-0000-0000FB120000}"/>
    <cellStyle name="Note 2 5 3" xfId="4861" xr:uid="{00000000-0005-0000-0000-0000FC120000}"/>
    <cellStyle name="Note 2 5 30" xfId="4862" xr:uid="{00000000-0005-0000-0000-0000FD120000}"/>
    <cellStyle name="Note 2 5 31" xfId="4863" xr:uid="{00000000-0005-0000-0000-0000FE120000}"/>
    <cellStyle name="Note 2 5 32" xfId="4864" xr:uid="{00000000-0005-0000-0000-0000FF120000}"/>
    <cellStyle name="Note 2 5 33" xfId="4865" xr:uid="{00000000-0005-0000-0000-000000130000}"/>
    <cellStyle name="Note 2 5 4" xfId="4866" xr:uid="{00000000-0005-0000-0000-000001130000}"/>
    <cellStyle name="Note 2 5 5" xfId="4867" xr:uid="{00000000-0005-0000-0000-000002130000}"/>
    <cellStyle name="Note 2 5 6" xfId="4868" xr:uid="{00000000-0005-0000-0000-000003130000}"/>
    <cellStyle name="Note 2 5 7" xfId="4869" xr:uid="{00000000-0005-0000-0000-000004130000}"/>
    <cellStyle name="Note 2 5 8" xfId="4870" xr:uid="{00000000-0005-0000-0000-000005130000}"/>
    <cellStyle name="Note 2 5 9" xfId="4871" xr:uid="{00000000-0005-0000-0000-000006130000}"/>
    <cellStyle name="Note 2 6" xfId="4872" xr:uid="{00000000-0005-0000-0000-000007130000}"/>
    <cellStyle name="Note 2 7" xfId="4873" xr:uid="{00000000-0005-0000-0000-000008130000}"/>
    <cellStyle name="Note 2 8" xfId="4874" xr:uid="{00000000-0005-0000-0000-000009130000}"/>
    <cellStyle name="Note 2 9" xfId="4875" xr:uid="{00000000-0005-0000-0000-00000A130000}"/>
    <cellStyle name="Note 3" xfId="4876" xr:uid="{00000000-0005-0000-0000-00000B130000}"/>
    <cellStyle name="Note 3 10" xfId="4877" xr:uid="{00000000-0005-0000-0000-00000C130000}"/>
    <cellStyle name="Note 3 11" xfId="4878" xr:uid="{00000000-0005-0000-0000-00000D130000}"/>
    <cellStyle name="Note 3 12" xfId="4879" xr:uid="{00000000-0005-0000-0000-00000E130000}"/>
    <cellStyle name="Note 3 13" xfId="4880" xr:uid="{00000000-0005-0000-0000-00000F130000}"/>
    <cellStyle name="Note 3 14" xfId="4881" xr:uid="{00000000-0005-0000-0000-000010130000}"/>
    <cellStyle name="Note 3 15" xfId="4882" xr:uid="{00000000-0005-0000-0000-000011130000}"/>
    <cellStyle name="Note 3 16" xfId="4883" xr:uid="{00000000-0005-0000-0000-000012130000}"/>
    <cellStyle name="Note 3 17" xfId="4884" xr:uid="{00000000-0005-0000-0000-000013130000}"/>
    <cellStyle name="Note 3 18" xfId="4885" xr:uid="{00000000-0005-0000-0000-000014130000}"/>
    <cellStyle name="Note 3 19" xfId="4886" xr:uid="{00000000-0005-0000-0000-000015130000}"/>
    <cellStyle name="Note 3 2" xfId="4887" xr:uid="{00000000-0005-0000-0000-000016130000}"/>
    <cellStyle name="Note 3 2 10" xfId="4888" xr:uid="{00000000-0005-0000-0000-000017130000}"/>
    <cellStyle name="Note 3 2 11" xfId="4889" xr:uid="{00000000-0005-0000-0000-000018130000}"/>
    <cellStyle name="Note 3 2 12" xfId="4890" xr:uid="{00000000-0005-0000-0000-000019130000}"/>
    <cellStyle name="Note 3 2 13" xfId="4891" xr:uid="{00000000-0005-0000-0000-00001A130000}"/>
    <cellStyle name="Note 3 2 14" xfId="4892" xr:uid="{00000000-0005-0000-0000-00001B130000}"/>
    <cellStyle name="Note 3 2 15" xfId="4893" xr:uid="{00000000-0005-0000-0000-00001C130000}"/>
    <cellStyle name="Note 3 2 16" xfId="4894" xr:uid="{00000000-0005-0000-0000-00001D130000}"/>
    <cellStyle name="Note 3 2 17" xfId="4895" xr:uid="{00000000-0005-0000-0000-00001E130000}"/>
    <cellStyle name="Note 3 2 18" xfId="4896" xr:uid="{00000000-0005-0000-0000-00001F130000}"/>
    <cellStyle name="Note 3 2 19" xfId="4897" xr:uid="{00000000-0005-0000-0000-000020130000}"/>
    <cellStyle name="Note 3 2 2" xfId="4898" xr:uid="{00000000-0005-0000-0000-000021130000}"/>
    <cellStyle name="Note 3 2 20" xfId="4899" xr:uid="{00000000-0005-0000-0000-000022130000}"/>
    <cellStyle name="Note 3 2 21" xfId="4900" xr:uid="{00000000-0005-0000-0000-000023130000}"/>
    <cellStyle name="Note 3 2 22" xfId="4901" xr:uid="{00000000-0005-0000-0000-000024130000}"/>
    <cellStyle name="Note 3 2 23" xfId="4902" xr:uid="{00000000-0005-0000-0000-000025130000}"/>
    <cellStyle name="Note 3 2 24" xfId="4903" xr:uid="{00000000-0005-0000-0000-000026130000}"/>
    <cellStyle name="Note 3 2 25" xfId="4904" xr:uid="{00000000-0005-0000-0000-000027130000}"/>
    <cellStyle name="Note 3 2 26" xfId="4905" xr:uid="{00000000-0005-0000-0000-000028130000}"/>
    <cellStyle name="Note 3 2 27" xfId="4906" xr:uid="{00000000-0005-0000-0000-000029130000}"/>
    <cellStyle name="Note 3 2 28" xfId="4907" xr:uid="{00000000-0005-0000-0000-00002A130000}"/>
    <cellStyle name="Note 3 2 29" xfId="4908" xr:uid="{00000000-0005-0000-0000-00002B130000}"/>
    <cellStyle name="Note 3 2 3" xfId="4909" xr:uid="{00000000-0005-0000-0000-00002C130000}"/>
    <cellStyle name="Note 3 2 30" xfId="4910" xr:uid="{00000000-0005-0000-0000-00002D130000}"/>
    <cellStyle name="Note 3 2 31" xfId="4911" xr:uid="{00000000-0005-0000-0000-00002E130000}"/>
    <cellStyle name="Note 3 2 32" xfId="4912" xr:uid="{00000000-0005-0000-0000-00002F130000}"/>
    <cellStyle name="Note 3 2 33" xfId="4913" xr:uid="{00000000-0005-0000-0000-000030130000}"/>
    <cellStyle name="Note 3 2 4" xfId="4914" xr:uid="{00000000-0005-0000-0000-000031130000}"/>
    <cellStyle name="Note 3 2 5" xfId="4915" xr:uid="{00000000-0005-0000-0000-000032130000}"/>
    <cellStyle name="Note 3 2 6" xfId="4916" xr:uid="{00000000-0005-0000-0000-000033130000}"/>
    <cellStyle name="Note 3 2 7" xfId="4917" xr:uid="{00000000-0005-0000-0000-000034130000}"/>
    <cellStyle name="Note 3 2 8" xfId="4918" xr:uid="{00000000-0005-0000-0000-000035130000}"/>
    <cellStyle name="Note 3 2 9" xfId="4919" xr:uid="{00000000-0005-0000-0000-000036130000}"/>
    <cellStyle name="Note 3 20" xfId="4920" xr:uid="{00000000-0005-0000-0000-000037130000}"/>
    <cellStyle name="Note 3 21" xfId="4921" xr:uid="{00000000-0005-0000-0000-000038130000}"/>
    <cellStyle name="Note 3 22" xfId="4922" xr:uid="{00000000-0005-0000-0000-000039130000}"/>
    <cellStyle name="Note 3 23" xfId="4923" xr:uid="{00000000-0005-0000-0000-00003A130000}"/>
    <cellStyle name="Note 3 24" xfId="4924" xr:uid="{00000000-0005-0000-0000-00003B130000}"/>
    <cellStyle name="Note 3 25" xfId="4925" xr:uid="{00000000-0005-0000-0000-00003C130000}"/>
    <cellStyle name="Note 3 26" xfId="4926" xr:uid="{00000000-0005-0000-0000-00003D130000}"/>
    <cellStyle name="Note 3 27" xfId="4927" xr:uid="{00000000-0005-0000-0000-00003E130000}"/>
    <cellStyle name="Note 3 28" xfId="4928" xr:uid="{00000000-0005-0000-0000-00003F130000}"/>
    <cellStyle name="Note 3 29" xfId="4929" xr:uid="{00000000-0005-0000-0000-000040130000}"/>
    <cellStyle name="Note 3 3" xfId="4930" xr:uid="{00000000-0005-0000-0000-000041130000}"/>
    <cellStyle name="Note 3 3 10" xfId="4931" xr:uid="{00000000-0005-0000-0000-000042130000}"/>
    <cellStyle name="Note 3 3 11" xfId="4932" xr:uid="{00000000-0005-0000-0000-000043130000}"/>
    <cellStyle name="Note 3 3 12" xfId="4933" xr:uid="{00000000-0005-0000-0000-000044130000}"/>
    <cellStyle name="Note 3 3 13" xfId="4934" xr:uid="{00000000-0005-0000-0000-000045130000}"/>
    <cellStyle name="Note 3 3 14" xfId="4935" xr:uid="{00000000-0005-0000-0000-000046130000}"/>
    <cellStyle name="Note 3 3 15" xfId="4936" xr:uid="{00000000-0005-0000-0000-000047130000}"/>
    <cellStyle name="Note 3 3 16" xfId="4937" xr:uid="{00000000-0005-0000-0000-000048130000}"/>
    <cellStyle name="Note 3 3 17" xfId="4938" xr:uid="{00000000-0005-0000-0000-000049130000}"/>
    <cellStyle name="Note 3 3 18" xfId="4939" xr:uid="{00000000-0005-0000-0000-00004A130000}"/>
    <cellStyle name="Note 3 3 19" xfId="4940" xr:uid="{00000000-0005-0000-0000-00004B130000}"/>
    <cellStyle name="Note 3 3 2" xfId="4941" xr:uid="{00000000-0005-0000-0000-00004C130000}"/>
    <cellStyle name="Note 3 3 20" xfId="4942" xr:uid="{00000000-0005-0000-0000-00004D130000}"/>
    <cellStyle name="Note 3 3 21" xfId="4943" xr:uid="{00000000-0005-0000-0000-00004E130000}"/>
    <cellStyle name="Note 3 3 22" xfId="4944" xr:uid="{00000000-0005-0000-0000-00004F130000}"/>
    <cellStyle name="Note 3 3 23" xfId="4945" xr:uid="{00000000-0005-0000-0000-000050130000}"/>
    <cellStyle name="Note 3 3 24" xfId="4946" xr:uid="{00000000-0005-0000-0000-000051130000}"/>
    <cellStyle name="Note 3 3 25" xfId="4947" xr:uid="{00000000-0005-0000-0000-000052130000}"/>
    <cellStyle name="Note 3 3 26" xfId="4948" xr:uid="{00000000-0005-0000-0000-000053130000}"/>
    <cellStyle name="Note 3 3 27" xfId="4949" xr:uid="{00000000-0005-0000-0000-000054130000}"/>
    <cellStyle name="Note 3 3 28" xfId="4950" xr:uid="{00000000-0005-0000-0000-000055130000}"/>
    <cellStyle name="Note 3 3 29" xfId="4951" xr:uid="{00000000-0005-0000-0000-000056130000}"/>
    <cellStyle name="Note 3 3 3" xfId="4952" xr:uid="{00000000-0005-0000-0000-000057130000}"/>
    <cellStyle name="Note 3 3 30" xfId="4953" xr:uid="{00000000-0005-0000-0000-000058130000}"/>
    <cellStyle name="Note 3 3 31" xfId="4954" xr:uid="{00000000-0005-0000-0000-000059130000}"/>
    <cellStyle name="Note 3 3 32" xfId="4955" xr:uid="{00000000-0005-0000-0000-00005A130000}"/>
    <cellStyle name="Note 3 3 33" xfId="4956" xr:uid="{00000000-0005-0000-0000-00005B130000}"/>
    <cellStyle name="Note 3 3 4" xfId="4957" xr:uid="{00000000-0005-0000-0000-00005C130000}"/>
    <cellStyle name="Note 3 3 5" xfId="4958" xr:uid="{00000000-0005-0000-0000-00005D130000}"/>
    <cellStyle name="Note 3 3 6" xfId="4959" xr:uid="{00000000-0005-0000-0000-00005E130000}"/>
    <cellStyle name="Note 3 3 7" xfId="4960" xr:uid="{00000000-0005-0000-0000-00005F130000}"/>
    <cellStyle name="Note 3 3 8" xfId="4961" xr:uid="{00000000-0005-0000-0000-000060130000}"/>
    <cellStyle name="Note 3 3 9" xfId="4962" xr:uid="{00000000-0005-0000-0000-000061130000}"/>
    <cellStyle name="Note 3 30" xfId="4963" xr:uid="{00000000-0005-0000-0000-000062130000}"/>
    <cellStyle name="Note 3 31" xfId="4964" xr:uid="{00000000-0005-0000-0000-000063130000}"/>
    <cellStyle name="Note 3 32" xfId="4965" xr:uid="{00000000-0005-0000-0000-000064130000}"/>
    <cellStyle name="Note 3 33" xfId="4966" xr:uid="{00000000-0005-0000-0000-000065130000}"/>
    <cellStyle name="Note 3 34" xfId="4967" xr:uid="{00000000-0005-0000-0000-000066130000}"/>
    <cellStyle name="Note 3 35" xfId="4968" xr:uid="{00000000-0005-0000-0000-000067130000}"/>
    <cellStyle name="Note 3 36" xfId="4969" xr:uid="{00000000-0005-0000-0000-000068130000}"/>
    <cellStyle name="Note 3 4" xfId="4970" xr:uid="{00000000-0005-0000-0000-000069130000}"/>
    <cellStyle name="Note 3 4 10" xfId="4971" xr:uid="{00000000-0005-0000-0000-00006A130000}"/>
    <cellStyle name="Note 3 4 11" xfId="4972" xr:uid="{00000000-0005-0000-0000-00006B130000}"/>
    <cellStyle name="Note 3 4 12" xfId="4973" xr:uid="{00000000-0005-0000-0000-00006C130000}"/>
    <cellStyle name="Note 3 4 13" xfId="4974" xr:uid="{00000000-0005-0000-0000-00006D130000}"/>
    <cellStyle name="Note 3 4 14" xfId="4975" xr:uid="{00000000-0005-0000-0000-00006E130000}"/>
    <cellStyle name="Note 3 4 15" xfId="4976" xr:uid="{00000000-0005-0000-0000-00006F130000}"/>
    <cellStyle name="Note 3 4 16" xfId="4977" xr:uid="{00000000-0005-0000-0000-000070130000}"/>
    <cellStyle name="Note 3 4 17" xfId="4978" xr:uid="{00000000-0005-0000-0000-000071130000}"/>
    <cellStyle name="Note 3 4 18" xfId="4979" xr:uid="{00000000-0005-0000-0000-000072130000}"/>
    <cellStyle name="Note 3 4 19" xfId="4980" xr:uid="{00000000-0005-0000-0000-000073130000}"/>
    <cellStyle name="Note 3 4 2" xfId="4981" xr:uid="{00000000-0005-0000-0000-000074130000}"/>
    <cellStyle name="Note 3 4 20" xfId="4982" xr:uid="{00000000-0005-0000-0000-000075130000}"/>
    <cellStyle name="Note 3 4 21" xfId="4983" xr:uid="{00000000-0005-0000-0000-000076130000}"/>
    <cellStyle name="Note 3 4 22" xfId="4984" xr:uid="{00000000-0005-0000-0000-000077130000}"/>
    <cellStyle name="Note 3 4 23" xfId="4985" xr:uid="{00000000-0005-0000-0000-000078130000}"/>
    <cellStyle name="Note 3 4 24" xfId="4986" xr:uid="{00000000-0005-0000-0000-000079130000}"/>
    <cellStyle name="Note 3 4 25" xfId="4987" xr:uid="{00000000-0005-0000-0000-00007A130000}"/>
    <cellStyle name="Note 3 4 26" xfId="4988" xr:uid="{00000000-0005-0000-0000-00007B130000}"/>
    <cellStyle name="Note 3 4 27" xfId="4989" xr:uid="{00000000-0005-0000-0000-00007C130000}"/>
    <cellStyle name="Note 3 4 28" xfId="4990" xr:uid="{00000000-0005-0000-0000-00007D130000}"/>
    <cellStyle name="Note 3 4 29" xfId="4991" xr:uid="{00000000-0005-0000-0000-00007E130000}"/>
    <cellStyle name="Note 3 4 3" xfId="4992" xr:uid="{00000000-0005-0000-0000-00007F130000}"/>
    <cellStyle name="Note 3 4 30" xfId="4993" xr:uid="{00000000-0005-0000-0000-000080130000}"/>
    <cellStyle name="Note 3 4 31" xfId="4994" xr:uid="{00000000-0005-0000-0000-000081130000}"/>
    <cellStyle name="Note 3 4 32" xfId="4995" xr:uid="{00000000-0005-0000-0000-000082130000}"/>
    <cellStyle name="Note 3 4 33" xfId="4996" xr:uid="{00000000-0005-0000-0000-000083130000}"/>
    <cellStyle name="Note 3 4 4" xfId="4997" xr:uid="{00000000-0005-0000-0000-000084130000}"/>
    <cellStyle name="Note 3 4 5" xfId="4998" xr:uid="{00000000-0005-0000-0000-000085130000}"/>
    <cellStyle name="Note 3 4 6" xfId="4999" xr:uid="{00000000-0005-0000-0000-000086130000}"/>
    <cellStyle name="Note 3 4 7" xfId="5000" xr:uid="{00000000-0005-0000-0000-000087130000}"/>
    <cellStyle name="Note 3 4 8" xfId="5001" xr:uid="{00000000-0005-0000-0000-000088130000}"/>
    <cellStyle name="Note 3 4 9" xfId="5002" xr:uid="{00000000-0005-0000-0000-000089130000}"/>
    <cellStyle name="Note 3 5" xfId="5003" xr:uid="{00000000-0005-0000-0000-00008A130000}"/>
    <cellStyle name="Note 3 6" xfId="5004" xr:uid="{00000000-0005-0000-0000-00008B130000}"/>
    <cellStyle name="Note 3 7" xfId="5005" xr:uid="{00000000-0005-0000-0000-00008C130000}"/>
    <cellStyle name="Note 3 8" xfId="5006" xr:uid="{00000000-0005-0000-0000-00008D130000}"/>
    <cellStyle name="Note 3 9" xfId="5007" xr:uid="{00000000-0005-0000-0000-00008E130000}"/>
    <cellStyle name="Note 4" xfId="5008" xr:uid="{00000000-0005-0000-0000-00008F130000}"/>
    <cellStyle name="Note 4 10" xfId="5009" xr:uid="{00000000-0005-0000-0000-000090130000}"/>
    <cellStyle name="Note 4 11" xfId="5010" xr:uid="{00000000-0005-0000-0000-000091130000}"/>
    <cellStyle name="Note 4 12" xfId="5011" xr:uid="{00000000-0005-0000-0000-000092130000}"/>
    <cellStyle name="Note 4 13" xfId="5012" xr:uid="{00000000-0005-0000-0000-000093130000}"/>
    <cellStyle name="Note 4 14" xfId="5013" xr:uid="{00000000-0005-0000-0000-000094130000}"/>
    <cellStyle name="Note 4 15" xfId="5014" xr:uid="{00000000-0005-0000-0000-000095130000}"/>
    <cellStyle name="Note 4 16" xfId="5015" xr:uid="{00000000-0005-0000-0000-000096130000}"/>
    <cellStyle name="Note 4 17" xfId="5016" xr:uid="{00000000-0005-0000-0000-000097130000}"/>
    <cellStyle name="Note 4 18" xfId="5017" xr:uid="{00000000-0005-0000-0000-000098130000}"/>
    <cellStyle name="Note 4 19" xfId="5018" xr:uid="{00000000-0005-0000-0000-000099130000}"/>
    <cellStyle name="Note 4 2" xfId="5019" xr:uid="{00000000-0005-0000-0000-00009A130000}"/>
    <cellStyle name="Note 4 2 10" xfId="5020" xr:uid="{00000000-0005-0000-0000-00009B130000}"/>
    <cellStyle name="Note 4 2 11" xfId="5021" xr:uid="{00000000-0005-0000-0000-00009C130000}"/>
    <cellStyle name="Note 4 2 12" xfId="5022" xr:uid="{00000000-0005-0000-0000-00009D130000}"/>
    <cellStyle name="Note 4 2 13" xfId="5023" xr:uid="{00000000-0005-0000-0000-00009E130000}"/>
    <cellStyle name="Note 4 2 14" xfId="5024" xr:uid="{00000000-0005-0000-0000-00009F130000}"/>
    <cellStyle name="Note 4 2 15" xfId="5025" xr:uid="{00000000-0005-0000-0000-0000A0130000}"/>
    <cellStyle name="Note 4 2 16" xfId="5026" xr:uid="{00000000-0005-0000-0000-0000A1130000}"/>
    <cellStyle name="Note 4 2 17" xfId="5027" xr:uid="{00000000-0005-0000-0000-0000A2130000}"/>
    <cellStyle name="Note 4 2 18" xfId="5028" xr:uid="{00000000-0005-0000-0000-0000A3130000}"/>
    <cellStyle name="Note 4 2 19" xfId="5029" xr:uid="{00000000-0005-0000-0000-0000A4130000}"/>
    <cellStyle name="Note 4 2 2" xfId="5030" xr:uid="{00000000-0005-0000-0000-0000A5130000}"/>
    <cellStyle name="Note 4 2 20" xfId="5031" xr:uid="{00000000-0005-0000-0000-0000A6130000}"/>
    <cellStyle name="Note 4 2 21" xfId="5032" xr:uid="{00000000-0005-0000-0000-0000A7130000}"/>
    <cellStyle name="Note 4 2 22" xfId="5033" xr:uid="{00000000-0005-0000-0000-0000A8130000}"/>
    <cellStyle name="Note 4 2 23" xfId="5034" xr:uid="{00000000-0005-0000-0000-0000A9130000}"/>
    <cellStyle name="Note 4 2 24" xfId="5035" xr:uid="{00000000-0005-0000-0000-0000AA130000}"/>
    <cellStyle name="Note 4 2 25" xfId="5036" xr:uid="{00000000-0005-0000-0000-0000AB130000}"/>
    <cellStyle name="Note 4 2 26" xfId="5037" xr:uid="{00000000-0005-0000-0000-0000AC130000}"/>
    <cellStyle name="Note 4 2 27" xfId="5038" xr:uid="{00000000-0005-0000-0000-0000AD130000}"/>
    <cellStyle name="Note 4 2 28" xfId="5039" xr:uid="{00000000-0005-0000-0000-0000AE130000}"/>
    <cellStyle name="Note 4 2 29" xfId="5040" xr:uid="{00000000-0005-0000-0000-0000AF130000}"/>
    <cellStyle name="Note 4 2 3" xfId="5041" xr:uid="{00000000-0005-0000-0000-0000B0130000}"/>
    <cellStyle name="Note 4 2 30" xfId="5042" xr:uid="{00000000-0005-0000-0000-0000B1130000}"/>
    <cellStyle name="Note 4 2 31" xfId="5043" xr:uid="{00000000-0005-0000-0000-0000B2130000}"/>
    <cellStyle name="Note 4 2 32" xfId="5044" xr:uid="{00000000-0005-0000-0000-0000B3130000}"/>
    <cellStyle name="Note 4 2 33" xfId="5045" xr:uid="{00000000-0005-0000-0000-0000B4130000}"/>
    <cellStyle name="Note 4 2 4" xfId="5046" xr:uid="{00000000-0005-0000-0000-0000B5130000}"/>
    <cellStyle name="Note 4 2 5" xfId="5047" xr:uid="{00000000-0005-0000-0000-0000B6130000}"/>
    <cellStyle name="Note 4 2 6" xfId="5048" xr:uid="{00000000-0005-0000-0000-0000B7130000}"/>
    <cellStyle name="Note 4 2 7" xfId="5049" xr:uid="{00000000-0005-0000-0000-0000B8130000}"/>
    <cellStyle name="Note 4 2 8" xfId="5050" xr:uid="{00000000-0005-0000-0000-0000B9130000}"/>
    <cellStyle name="Note 4 2 9" xfId="5051" xr:uid="{00000000-0005-0000-0000-0000BA130000}"/>
    <cellStyle name="Note 4 20" xfId="5052" xr:uid="{00000000-0005-0000-0000-0000BB130000}"/>
    <cellStyle name="Note 4 21" xfId="5053" xr:uid="{00000000-0005-0000-0000-0000BC130000}"/>
    <cellStyle name="Note 4 22" xfId="5054" xr:uid="{00000000-0005-0000-0000-0000BD130000}"/>
    <cellStyle name="Note 4 23" xfId="5055" xr:uid="{00000000-0005-0000-0000-0000BE130000}"/>
    <cellStyle name="Note 4 24" xfId="5056" xr:uid="{00000000-0005-0000-0000-0000BF130000}"/>
    <cellStyle name="Note 4 25" xfId="5057" xr:uid="{00000000-0005-0000-0000-0000C0130000}"/>
    <cellStyle name="Note 4 26" xfId="5058" xr:uid="{00000000-0005-0000-0000-0000C1130000}"/>
    <cellStyle name="Note 4 27" xfId="5059" xr:uid="{00000000-0005-0000-0000-0000C2130000}"/>
    <cellStyle name="Note 4 28" xfId="5060" xr:uid="{00000000-0005-0000-0000-0000C3130000}"/>
    <cellStyle name="Note 4 29" xfId="5061" xr:uid="{00000000-0005-0000-0000-0000C4130000}"/>
    <cellStyle name="Note 4 3" xfId="5062" xr:uid="{00000000-0005-0000-0000-0000C5130000}"/>
    <cellStyle name="Note 4 3 10" xfId="5063" xr:uid="{00000000-0005-0000-0000-0000C6130000}"/>
    <cellStyle name="Note 4 3 11" xfId="5064" xr:uid="{00000000-0005-0000-0000-0000C7130000}"/>
    <cellStyle name="Note 4 3 12" xfId="5065" xr:uid="{00000000-0005-0000-0000-0000C8130000}"/>
    <cellStyle name="Note 4 3 13" xfId="5066" xr:uid="{00000000-0005-0000-0000-0000C9130000}"/>
    <cellStyle name="Note 4 3 14" xfId="5067" xr:uid="{00000000-0005-0000-0000-0000CA130000}"/>
    <cellStyle name="Note 4 3 15" xfId="5068" xr:uid="{00000000-0005-0000-0000-0000CB130000}"/>
    <cellStyle name="Note 4 3 16" xfId="5069" xr:uid="{00000000-0005-0000-0000-0000CC130000}"/>
    <cellStyle name="Note 4 3 17" xfId="5070" xr:uid="{00000000-0005-0000-0000-0000CD130000}"/>
    <cellStyle name="Note 4 3 18" xfId="5071" xr:uid="{00000000-0005-0000-0000-0000CE130000}"/>
    <cellStyle name="Note 4 3 19" xfId="5072" xr:uid="{00000000-0005-0000-0000-0000CF130000}"/>
    <cellStyle name="Note 4 3 2" xfId="5073" xr:uid="{00000000-0005-0000-0000-0000D0130000}"/>
    <cellStyle name="Note 4 3 20" xfId="5074" xr:uid="{00000000-0005-0000-0000-0000D1130000}"/>
    <cellStyle name="Note 4 3 21" xfId="5075" xr:uid="{00000000-0005-0000-0000-0000D2130000}"/>
    <cellStyle name="Note 4 3 22" xfId="5076" xr:uid="{00000000-0005-0000-0000-0000D3130000}"/>
    <cellStyle name="Note 4 3 23" xfId="5077" xr:uid="{00000000-0005-0000-0000-0000D4130000}"/>
    <cellStyle name="Note 4 3 24" xfId="5078" xr:uid="{00000000-0005-0000-0000-0000D5130000}"/>
    <cellStyle name="Note 4 3 25" xfId="5079" xr:uid="{00000000-0005-0000-0000-0000D6130000}"/>
    <cellStyle name="Note 4 3 26" xfId="5080" xr:uid="{00000000-0005-0000-0000-0000D7130000}"/>
    <cellStyle name="Note 4 3 27" xfId="5081" xr:uid="{00000000-0005-0000-0000-0000D8130000}"/>
    <cellStyle name="Note 4 3 28" xfId="5082" xr:uid="{00000000-0005-0000-0000-0000D9130000}"/>
    <cellStyle name="Note 4 3 29" xfId="5083" xr:uid="{00000000-0005-0000-0000-0000DA130000}"/>
    <cellStyle name="Note 4 3 3" xfId="5084" xr:uid="{00000000-0005-0000-0000-0000DB130000}"/>
    <cellStyle name="Note 4 3 30" xfId="5085" xr:uid="{00000000-0005-0000-0000-0000DC130000}"/>
    <cellStyle name="Note 4 3 31" xfId="5086" xr:uid="{00000000-0005-0000-0000-0000DD130000}"/>
    <cellStyle name="Note 4 3 32" xfId="5087" xr:uid="{00000000-0005-0000-0000-0000DE130000}"/>
    <cellStyle name="Note 4 3 33" xfId="5088" xr:uid="{00000000-0005-0000-0000-0000DF130000}"/>
    <cellStyle name="Note 4 3 4" xfId="5089" xr:uid="{00000000-0005-0000-0000-0000E0130000}"/>
    <cellStyle name="Note 4 3 5" xfId="5090" xr:uid="{00000000-0005-0000-0000-0000E1130000}"/>
    <cellStyle name="Note 4 3 6" xfId="5091" xr:uid="{00000000-0005-0000-0000-0000E2130000}"/>
    <cellStyle name="Note 4 3 7" xfId="5092" xr:uid="{00000000-0005-0000-0000-0000E3130000}"/>
    <cellStyle name="Note 4 3 8" xfId="5093" xr:uid="{00000000-0005-0000-0000-0000E4130000}"/>
    <cellStyle name="Note 4 3 9" xfId="5094" xr:uid="{00000000-0005-0000-0000-0000E5130000}"/>
    <cellStyle name="Note 4 30" xfId="5095" xr:uid="{00000000-0005-0000-0000-0000E6130000}"/>
    <cellStyle name="Note 4 31" xfId="5096" xr:uid="{00000000-0005-0000-0000-0000E7130000}"/>
    <cellStyle name="Note 4 32" xfId="5097" xr:uid="{00000000-0005-0000-0000-0000E8130000}"/>
    <cellStyle name="Note 4 33" xfId="5098" xr:uid="{00000000-0005-0000-0000-0000E9130000}"/>
    <cellStyle name="Note 4 34" xfId="5099" xr:uid="{00000000-0005-0000-0000-0000EA130000}"/>
    <cellStyle name="Note 4 35" xfId="5100" xr:uid="{00000000-0005-0000-0000-0000EB130000}"/>
    <cellStyle name="Note 4 36" xfId="5101" xr:uid="{00000000-0005-0000-0000-0000EC130000}"/>
    <cellStyle name="Note 4 4" xfId="5102" xr:uid="{00000000-0005-0000-0000-0000ED130000}"/>
    <cellStyle name="Note 4 4 10" xfId="5103" xr:uid="{00000000-0005-0000-0000-0000EE130000}"/>
    <cellStyle name="Note 4 4 11" xfId="5104" xr:uid="{00000000-0005-0000-0000-0000EF130000}"/>
    <cellStyle name="Note 4 4 12" xfId="5105" xr:uid="{00000000-0005-0000-0000-0000F0130000}"/>
    <cellStyle name="Note 4 4 13" xfId="5106" xr:uid="{00000000-0005-0000-0000-0000F1130000}"/>
    <cellStyle name="Note 4 4 14" xfId="5107" xr:uid="{00000000-0005-0000-0000-0000F2130000}"/>
    <cellStyle name="Note 4 4 15" xfId="5108" xr:uid="{00000000-0005-0000-0000-0000F3130000}"/>
    <cellStyle name="Note 4 4 16" xfId="5109" xr:uid="{00000000-0005-0000-0000-0000F4130000}"/>
    <cellStyle name="Note 4 4 17" xfId="5110" xr:uid="{00000000-0005-0000-0000-0000F5130000}"/>
    <cellStyle name="Note 4 4 18" xfId="5111" xr:uid="{00000000-0005-0000-0000-0000F6130000}"/>
    <cellStyle name="Note 4 4 19" xfId="5112" xr:uid="{00000000-0005-0000-0000-0000F7130000}"/>
    <cellStyle name="Note 4 4 2" xfId="5113" xr:uid="{00000000-0005-0000-0000-0000F8130000}"/>
    <cellStyle name="Note 4 4 20" xfId="5114" xr:uid="{00000000-0005-0000-0000-0000F9130000}"/>
    <cellStyle name="Note 4 4 21" xfId="5115" xr:uid="{00000000-0005-0000-0000-0000FA130000}"/>
    <cellStyle name="Note 4 4 22" xfId="5116" xr:uid="{00000000-0005-0000-0000-0000FB130000}"/>
    <cellStyle name="Note 4 4 23" xfId="5117" xr:uid="{00000000-0005-0000-0000-0000FC130000}"/>
    <cellStyle name="Note 4 4 24" xfId="5118" xr:uid="{00000000-0005-0000-0000-0000FD130000}"/>
    <cellStyle name="Note 4 4 25" xfId="5119" xr:uid="{00000000-0005-0000-0000-0000FE130000}"/>
    <cellStyle name="Note 4 4 26" xfId="5120" xr:uid="{00000000-0005-0000-0000-0000FF130000}"/>
    <cellStyle name="Note 4 4 27" xfId="5121" xr:uid="{00000000-0005-0000-0000-000000140000}"/>
    <cellStyle name="Note 4 4 28" xfId="5122" xr:uid="{00000000-0005-0000-0000-000001140000}"/>
    <cellStyle name="Note 4 4 29" xfId="5123" xr:uid="{00000000-0005-0000-0000-000002140000}"/>
    <cellStyle name="Note 4 4 3" xfId="5124" xr:uid="{00000000-0005-0000-0000-000003140000}"/>
    <cellStyle name="Note 4 4 30" xfId="5125" xr:uid="{00000000-0005-0000-0000-000004140000}"/>
    <cellStyle name="Note 4 4 31" xfId="5126" xr:uid="{00000000-0005-0000-0000-000005140000}"/>
    <cellStyle name="Note 4 4 32" xfId="5127" xr:uid="{00000000-0005-0000-0000-000006140000}"/>
    <cellStyle name="Note 4 4 33" xfId="5128" xr:uid="{00000000-0005-0000-0000-000007140000}"/>
    <cellStyle name="Note 4 4 4" xfId="5129" xr:uid="{00000000-0005-0000-0000-000008140000}"/>
    <cellStyle name="Note 4 4 5" xfId="5130" xr:uid="{00000000-0005-0000-0000-000009140000}"/>
    <cellStyle name="Note 4 4 6" xfId="5131" xr:uid="{00000000-0005-0000-0000-00000A140000}"/>
    <cellStyle name="Note 4 4 7" xfId="5132" xr:uid="{00000000-0005-0000-0000-00000B140000}"/>
    <cellStyle name="Note 4 4 8" xfId="5133" xr:uid="{00000000-0005-0000-0000-00000C140000}"/>
    <cellStyle name="Note 4 4 9" xfId="5134" xr:uid="{00000000-0005-0000-0000-00000D140000}"/>
    <cellStyle name="Note 4 5" xfId="5135" xr:uid="{00000000-0005-0000-0000-00000E140000}"/>
    <cellStyle name="Note 4 6" xfId="5136" xr:uid="{00000000-0005-0000-0000-00000F140000}"/>
    <cellStyle name="Note 4 7" xfId="5137" xr:uid="{00000000-0005-0000-0000-000010140000}"/>
    <cellStyle name="Note 4 8" xfId="5138" xr:uid="{00000000-0005-0000-0000-000011140000}"/>
    <cellStyle name="Note 4 9" xfId="5139" xr:uid="{00000000-0005-0000-0000-000012140000}"/>
    <cellStyle name="Note 5" xfId="5140" xr:uid="{00000000-0005-0000-0000-000013140000}"/>
    <cellStyle name="Note 5 10" xfId="5141" xr:uid="{00000000-0005-0000-0000-000014140000}"/>
    <cellStyle name="Note 5 11" xfId="5142" xr:uid="{00000000-0005-0000-0000-000015140000}"/>
    <cellStyle name="Note 5 12" xfId="5143" xr:uid="{00000000-0005-0000-0000-000016140000}"/>
    <cellStyle name="Note 5 13" xfId="5144" xr:uid="{00000000-0005-0000-0000-000017140000}"/>
    <cellStyle name="Note 5 14" xfId="5145" xr:uid="{00000000-0005-0000-0000-000018140000}"/>
    <cellStyle name="Note 5 15" xfId="5146" xr:uid="{00000000-0005-0000-0000-000019140000}"/>
    <cellStyle name="Note 5 16" xfId="5147" xr:uid="{00000000-0005-0000-0000-00001A140000}"/>
    <cellStyle name="Note 5 17" xfId="5148" xr:uid="{00000000-0005-0000-0000-00001B140000}"/>
    <cellStyle name="Note 5 18" xfId="5149" xr:uid="{00000000-0005-0000-0000-00001C140000}"/>
    <cellStyle name="Note 5 19" xfId="5150" xr:uid="{00000000-0005-0000-0000-00001D140000}"/>
    <cellStyle name="Note 5 2" xfId="5151" xr:uid="{00000000-0005-0000-0000-00001E140000}"/>
    <cellStyle name="Note 5 20" xfId="5152" xr:uid="{00000000-0005-0000-0000-00001F140000}"/>
    <cellStyle name="Note 5 21" xfId="5153" xr:uid="{00000000-0005-0000-0000-000020140000}"/>
    <cellStyle name="Note 5 22" xfId="5154" xr:uid="{00000000-0005-0000-0000-000021140000}"/>
    <cellStyle name="Note 5 23" xfId="5155" xr:uid="{00000000-0005-0000-0000-000022140000}"/>
    <cellStyle name="Note 5 24" xfId="5156" xr:uid="{00000000-0005-0000-0000-000023140000}"/>
    <cellStyle name="Note 5 25" xfId="5157" xr:uid="{00000000-0005-0000-0000-000024140000}"/>
    <cellStyle name="Note 5 26" xfId="5158" xr:uid="{00000000-0005-0000-0000-000025140000}"/>
    <cellStyle name="Note 5 27" xfId="5159" xr:uid="{00000000-0005-0000-0000-000026140000}"/>
    <cellStyle name="Note 5 28" xfId="5160" xr:uid="{00000000-0005-0000-0000-000027140000}"/>
    <cellStyle name="Note 5 29" xfId="5161" xr:uid="{00000000-0005-0000-0000-000028140000}"/>
    <cellStyle name="Note 5 3" xfId="5162" xr:uid="{00000000-0005-0000-0000-000029140000}"/>
    <cellStyle name="Note 5 30" xfId="5163" xr:uid="{00000000-0005-0000-0000-00002A140000}"/>
    <cellStyle name="Note 5 31" xfId="5164" xr:uid="{00000000-0005-0000-0000-00002B140000}"/>
    <cellStyle name="Note 5 32" xfId="5165" xr:uid="{00000000-0005-0000-0000-00002C140000}"/>
    <cellStyle name="Note 5 33" xfId="5166" xr:uid="{00000000-0005-0000-0000-00002D140000}"/>
    <cellStyle name="Note 5 4" xfId="5167" xr:uid="{00000000-0005-0000-0000-00002E140000}"/>
    <cellStyle name="Note 5 5" xfId="5168" xr:uid="{00000000-0005-0000-0000-00002F140000}"/>
    <cellStyle name="Note 5 6" xfId="5169" xr:uid="{00000000-0005-0000-0000-000030140000}"/>
    <cellStyle name="Note 5 7" xfId="5170" xr:uid="{00000000-0005-0000-0000-000031140000}"/>
    <cellStyle name="Note 5 8" xfId="5171" xr:uid="{00000000-0005-0000-0000-000032140000}"/>
    <cellStyle name="Note 5 9" xfId="5172" xr:uid="{00000000-0005-0000-0000-000033140000}"/>
    <cellStyle name="Note 6" xfId="5173" xr:uid="{00000000-0005-0000-0000-000034140000}"/>
    <cellStyle name="Note 6 10" xfId="5174" xr:uid="{00000000-0005-0000-0000-000035140000}"/>
    <cellStyle name="Note 6 11" xfId="5175" xr:uid="{00000000-0005-0000-0000-000036140000}"/>
    <cellStyle name="Note 6 12" xfId="5176" xr:uid="{00000000-0005-0000-0000-000037140000}"/>
    <cellStyle name="Note 6 13" xfId="5177" xr:uid="{00000000-0005-0000-0000-000038140000}"/>
    <cellStyle name="Note 6 14" xfId="5178" xr:uid="{00000000-0005-0000-0000-000039140000}"/>
    <cellStyle name="Note 6 15" xfId="5179" xr:uid="{00000000-0005-0000-0000-00003A140000}"/>
    <cellStyle name="Note 6 16" xfId="5180" xr:uid="{00000000-0005-0000-0000-00003B140000}"/>
    <cellStyle name="Note 6 17" xfId="5181" xr:uid="{00000000-0005-0000-0000-00003C140000}"/>
    <cellStyle name="Note 6 18" xfId="5182" xr:uid="{00000000-0005-0000-0000-00003D140000}"/>
    <cellStyle name="Note 6 19" xfId="5183" xr:uid="{00000000-0005-0000-0000-00003E140000}"/>
    <cellStyle name="Note 6 2" xfId="5184" xr:uid="{00000000-0005-0000-0000-00003F140000}"/>
    <cellStyle name="Note 6 20" xfId="5185" xr:uid="{00000000-0005-0000-0000-000040140000}"/>
    <cellStyle name="Note 6 21" xfId="5186" xr:uid="{00000000-0005-0000-0000-000041140000}"/>
    <cellStyle name="Note 6 22" xfId="5187" xr:uid="{00000000-0005-0000-0000-000042140000}"/>
    <cellStyle name="Note 6 23" xfId="5188" xr:uid="{00000000-0005-0000-0000-000043140000}"/>
    <cellStyle name="Note 6 24" xfId="5189" xr:uid="{00000000-0005-0000-0000-000044140000}"/>
    <cellStyle name="Note 6 25" xfId="5190" xr:uid="{00000000-0005-0000-0000-000045140000}"/>
    <cellStyle name="Note 6 26" xfId="5191" xr:uid="{00000000-0005-0000-0000-000046140000}"/>
    <cellStyle name="Note 6 27" xfId="5192" xr:uid="{00000000-0005-0000-0000-000047140000}"/>
    <cellStyle name="Note 6 28" xfId="5193" xr:uid="{00000000-0005-0000-0000-000048140000}"/>
    <cellStyle name="Note 6 29" xfId="5194" xr:uid="{00000000-0005-0000-0000-000049140000}"/>
    <cellStyle name="Note 6 3" xfId="5195" xr:uid="{00000000-0005-0000-0000-00004A140000}"/>
    <cellStyle name="Note 6 30" xfId="5196" xr:uid="{00000000-0005-0000-0000-00004B140000}"/>
    <cellStyle name="Note 6 31" xfId="5197" xr:uid="{00000000-0005-0000-0000-00004C140000}"/>
    <cellStyle name="Note 6 32" xfId="5198" xr:uid="{00000000-0005-0000-0000-00004D140000}"/>
    <cellStyle name="Note 6 33" xfId="5199" xr:uid="{00000000-0005-0000-0000-00004E140000}"/>
    <cellStyle name="Note 6 4" xfId="5200" xr:uid="{00000000-0005-0000-0000-00004F140000}"/>
    <cellStyle name="Note 6 5" xfId="5201" xr:uid="{00000000-0005-0000-0000-000050140000}"/>
    <cellStyle name="Note 6 6" xfId="5202" xr:uid="{00000000-0005-0000-0000-000051140000}"/>
    <cellStyle name="Note 6 7" xfId="5203" xr:uid="{00000000-0005-0000-0000-000052140000}"/>
    <cellStyle name="Note 6 8" xfId="5204" xr:uid="{00000000-0005-0000-0000-000053140000}"/>
    <cellStyle name="Note 6 9" xfId="5205" xr:uid="{00000000-0005-0000-0000-000054140000}"/>
    <cellStyle name="Note 7" xfId="5206" xr:uid="{00000000-0005-0000-0000-000055140000}"/>
    <cellStyle name="Note 7 10" xfId="5207" xr:uid="{00000000-0005-0000-0000-000056140000}"/>
    <cellStyle name="Note 7 11" xfId="5208" xr:uid="{00000000-0005-0000-0000-000057140000}"/>
    <cellStyle name="Note 7 12" xfId="5209" xr:uid="{00000000-0005-0000-0000-000058140000}"/>
    <cellStyle name="Note 7 13" xfId="5210" xr:uid="{00000000-0005-0000-0000-000059140000}"/>
    <cellStyle name="Note 7 14" xfId="5211" xr:uid="{00000000-0005-0000-0000-00005A140000}"/>
    <cellStyle name="Note 7 15" xfId="5212" xr:uid="{00000000-0005-0000-0000-00005B140000}"/>
    <cellStyle name="Note 7 16" xfId="5213" xr:uid="{00000000-0005-0000-0000-00005C140000}"/>
    <cellStyle name="Note 7 17" xfId="5214" xr:uid="{00000000-0005-0000-0000-00005D140000}"/>
    <cellStyle name="Note 7 18" xfId="5215" xr:uid="{00000000-0005-0000-0000-00005E140000}"/>
    <cellStyle name="Note 7 19" xfId="5216" xr:uid="{00000000-0005-0000-0000-00005F140000}"/>
    <cellStyle name="Note 7 2" xfId="5217" xr:uid="{00000000-0005-0000-0000-000060140000}"/>
    <cellStyle name="Note 7 20" xfId="5218" xr:uid="{00000000-0005-0000-0000-000061140000}"/>
    <cellStyle name="Note 7 21" xfId="5219" xr:uid="{00000000-0005-0000-0000-000062140000}"/>
    <cellStyle name="Note 7 22" xfId="5220" xr:uid="{00000000-0005-0000-0000-000063140000}"/>
    <cellStyle name="Note 7 23" xfId="5221" xr:uid="{00000000-0005-0000-0000-000064140000}"/>
    <cellStyle name="Note 7 24" xfId="5222" xr:uid="{00000000-0005-0000-0000-000065140000}"/>
    <cellStyle name="Note 7 25" xfId="5223" xr:uid="{00000000-0005-0000-0000-000066140000}"/>
    <cellStyle name="Note 7 26" xfId="5224" xr:uid="{00000000-0005-0000-0000-000067140000}"/>
    <cellStyle name="Note 7 27" xfId="5225" xr:uid="{00000000-0005-0000-0000-000068140000}"/>
    <cellStyle name="Note 7 28" xfId="5226" xr:uid="{00000000-0005-0000-0000-000069140000}"/>
    <cellStyle name="Note 7 29" xfId="5227" xr:uid="{00000000-0005-0000-0000-00006A140000}"/>
    <cellStyle name="Note 7 3" xfId="5228" xr:uid="{00000000-0005-0000-0000-00006B140000}"/>
    <cellStyle name="Note 7 30" xfId="5229" xr:uid="{00000000-0005-0000-0000-00006C140000}"/>
    <cellStyle name="Note 7 31" xfId="5230" xr:uid="{00000000-0005-0000-0000-00006D140000}"/>
    <cellStyle name="Note 7 32" xfId="5231" xr:uid="{00000000-0005-0000-0000-00006E140000}"/>
    <cellStyle name="Note 7 33" xfId="5232" xr:uid="{00000000-0005-0000-0000-00006F140000}"/>
    <cellStyle name="Note 7 4" xfId="5233" xr:uid="{00000000-0005-0000-0000-000070140000}"/>
    <cellStyle name="Note 7 5" xfId="5234" xr:uid="{00000000-0005-0000-0000-000071140000}"/>
    <cellStyle name="Note 7 6" xfId="5235" xr:uid="{00000000-0005-0000-0000-000072140000}"/>
    <cellStyle name="Note 7 7" xfId="5236" xr:uid="{00000000-0005-0000-0000-000073140000}"/>
    <cellStyle name="Note 7 8" xfId="5237" xr:uid="{00000000-0005-0000-0000-000074140000}"/>
    <cellStyle name="Note 7 9" xfId="5238" xr:uid="{00000000-0005-0000-0000-000075140000}"/>
    <cellStyle name="Note 8" xfId="5239" xr:uid="{00000000-0005-0000-0000-000076140000}"/>
    <cellStyle name="Note 8 10" xfId="5240" xr:uid="{00000000-0005-0000-0000-000077140000}"/>
    <cellStyle name="Note 8 11" xfId="5241" xr:uid="{00000000-0005-0000-0000-000078140000}"/>
    <cellStyle name="Note 8 12" xfId="5242" xr:uid="{00000000-0005-0000-0000-000079140000}"/>
    <cellStyle name="Note 8 13" xfId="5243" xr:uid="{00000000-0005-0000-0000-00007A140000}"/>
    <cellStyle name="Note 8 14" xfId="5244" xr:uid="{00000000-0005-0000-0000-00007B140000}"/>
    <cellStyle name="Note 8 15" xfId="5245" xr:uid="{00000000-0005-0000-0000-00007C140000}"/>
    <cellStyle name="Note 8 16" xfId="5246" xr:uid="{00000000-0005-0000-0000-00007D140000}"/>
    <cellStyle name="Note 8 17" xfId="5247" xr:uid="{00000000-0005-0000-0000-00007E140000}"/>
    <cellStyle name="Note 8 18" xfId="5248" xr:uid="{00000000-0005-0000-0000-00007F140000}"/>
    <cellStyle name="Note 8 19" xfId="5249" xr:uid="{00000000-0005-0000-0000-000080140000}"/>
    <cellStyle name="Note 8 2" xfId="5250" xr:uid="{00000000-0005-0000-0000-000081140000}"/>
    <cellStyle name="Note 8 20" xfId="5251" xr:uid="{00000000-0005-0000-0000-000082140000}"/>
    <cellStyle name="Note 8 21" xfId="5252" xr:uid="{00000000-0005-0000-0000-000083140000}"/>
    <cellStyle name="Note 8 22" xfId="5253" xr:uid="{00000000-0005-0000-0000-000084140000}"/>
    <cellStyle name="Note 8 23" xfId="5254" xr:uid="{00000000-0005-0000-0000-000085140000}"/>
    <cellStyle name="Note 8 24" xfId="5255" xr:uid="{00000000-0005-0000-0000-000086140000}"/>
    <cellStyle name="Note 8 25" xfId="5256" xr:uid="{00000000-0005-0000-0000-000087140000}"/>
    <cellStyle name="Note 8 26" xfId="5257" xr:uid="{00000000-0005-0000-0000-000088140000}"/>
    <cellStyle name="Note 8 27" xfId="5258" xr:uid="{00000000-0005-0000-0000-000089140000}"/>
    <cellStyle name="Note 8 28" xfId="5259" xr:uid="{00000000-0005-0000-0000-00008A140000}"/>
    <cellStyle name="Note 8 29" xfId="5260" xr:uid="{00000000-0005-0000-0000-00008B140000}"/>
    <cellStyle name="Note 8 3" xfId="5261" xr:uid="{00000000-0005-0000-0000-00008C140000}"/>
    <cellStyle name="Note 8 30" xfId="5262" xr:uid="{00000000-0005-0000-0000-00008D140000}"/>
    <cellStyle name="Note 8 31" xfId="5263" xr:uid="{00000000-0005-0000-0000-00008E140000}"/>
    <cellStyle name="Note 8 32" xfId="5264" xr:uid="{00000000-0005-0000-0000-00008F140000}"/>
    <cellStyle name="Note 8 33" xfId="5265" xr:uid="{00000000-0005-0000-0000-000090140000}"/>
    <cellStyle name="Note 8 4" xfId="5266" xr:uid="{00000000-0005-0000-0000-000091140000}"/>
    <cellStyle name="Note 8 5" xfId="5267" xr:uid="{00000000-0005-0000-0000-000092140000}"/>
    <cellStyle name="Note 8 6" xfId="5268" xr:uid="{00000000-0005-0000-0000-000093140000}"/>
    <cellStyle name="Note 8 7" xfId="5269" xr:uid="{00000000-0005-0000-0000-000094140000}"/>
    <cellStyle name="Note 8 8" xfId="5270" xr:uid="{00000000-0005-0000-0000-000095140000}"/>
    <cellStyle name="Note 8 9" xfId="5271" xr:uid="{00000000-0005-0000-0000-000096140000}"/>
    <cellStyle name="Note 9" xfId="5272" xr:uid="{00000000-0005-0000-0000-000097140000}"/>
    <cellStyle name="Note 9 10" xfId="5273" xr:uid="{00000000-0005-0000-0000-000098140000}"/>
    <cellStyle name="Note 9 11" xfId="5274" xr:uid="{00000000-0005-0000-0000-000099140000}"/>
    <cellStyle name="Note 9 12" xfId="5275" xr:uid="{00000000-0005-0000-0000-00009A140000}"/>
    <cellStyle name="Note 9 13" xfId="5276" xr:uid="{00000000-0005-0000-0000-00009B140000}"/>
    <cellStyle name="Note 9 14" xfId="5277" xr:uid="{00000000-0005-0000-0000-00009C140000}"/>
    <cellStyle name="Note 9 15" xfId="5278" xr:uid="{00000000-0005-0000-0000-00009D140000}"/>
    <cellStyle name="Note 9 16" xfId="5279" xr:uid="{00000000-0005-0000-0000-00009E140000}"/>
    <cellStyle name="Note 9 17" xfId="5280" xr:uid="{00000000-0005-0000-0000-00009F140000}"/>
    <cellStyle name="Note 9 18" xfId="5281" xr:uid="{00000000-0005-0000-0000-0000A0140000}"/>
    <cellStyle name="Note 9 19" xfId="5282" xr:uid="{00000000-0005-0000-0000-0000A1140000}"/>
    <cellStyle name="Note 9 2" xfId="5283" xr:uid="{00000000-0005-0000-0000-0000A2140000}"/>
    <cellStyle name="Note 9 20" xfId="5284" xr:uid="{00000000-0005-0000-0000-0000A3140000}"/>
    <cellStyle name="Note 9 21" xfId="5285" xr:uid="{00000000-0005-0000-0000-0000A4140000}"/>
    <cellStyle name="Note 9 22" xfId="5286" xr:uid="{00000000-0005-0000-0000-0000A5140000}"/>
    <cellStyle name="Note 9 23" xfId="5287" xr:uid="{00000000-0005-0000-0000-0000A6140000}"/>
    <cellStyle name="Note 9 24" xfId="5288" xr:uid="{00000000-0005-0000-0000-0000A7140000}"/>
    <cellStyle name="Note 9 25" xfId="5289" xr:uid="{00000000-0005-0000-0000-0000A8140000}"/>
    <cellStyle name="Note 9 26" xfId="5290" xr:uid="{00000000-0005-0000-0000-0000A9140000}"/>
    <cellStyle name="Note 9 27" xfId="5291" xr:uid="{00000000-0005-0000-0000-0000AA140000}"/>
    <cellStyle name="Note 9 28" xfId="5292" xr:uid="{00000000-0005-0000-0000-0000AB140000}"/>
    <cellStyle name="Note 9 29" xfId="5293" xr:uid="{00000000-0005-0000-0000-0000AC140000}"/>
    <cellStyle name="Note 9 3" xfId="5294" xr:uid="{00000000-0005-0000-0000-0000AD140000}"/>
    <cellStyle name="Note 9 30" xfId="5295" xr:uid="{00000000-0005-0000-0000-0000AE140000}"/>
    <cellStyle name="Note 9 31" xfId="5296" xr:uid="{00000000-0005-0000-0000-0000AF140000}"/>
    <cellStyle name="Note 9 32" xfId="5297" xr:uid="{00000000-0005-0000-0000-0000B0140000}"/>
    <cellStyle name="Note 9 33" xfId="5298" xr:uid="{00000000-0005-0000-0000-0000B1140000}"/>
    <cellStyle name="Note 9 4" xfId="5299" xr:uid="{00000000-0005-0000-0000-0000B2140000}"/>
    <cellStyle name="Note 9 5" xfId="5300" xr:uid="{00000000-0005-0000-0000-0000B3140000}"/>
    <cellStyle name="Note 9 6" xfId="5301" xr:uid="{00000000-0005-0000-0000-0000B4140000}"/>
    <cellStyle name="Note 9 7" xfId="5302" xr:uid="{00000000-0005-0000-0000-0000B5140000}"/>
    <cellStyle name="Note 9 8" xfId="5303" xr:uid="{00000000-0005-0000-0000-0000B6140000}"/>
    <cellStyle name="Note 9 9" xfId="5304" xr:uid="{00000000-0005-0000-0000-0000B7140000}"/>
    <cellStyle name="Note heading" xfId="5305" xr:uid="{00000000-0005-0000-0000-0000B8140000}"/>
    <cellStyle name="Notes" xfId="5306" xr:uid="{00000000-0005-0000-0000-0000B9140000}"/>
    <cellStyle name="NoZero" xfId="5307" xr:uid="{00000000-0005-0000-0000-0000BA140000}"/>
    <cellStyle name="NoZero 2" xfId="5308" xr:uid="{00000000-0005-0000-0000-0000BB140000}"/>
    <cellStyle name="NoZero 3" xfId="5309" xr:uid="{00000000-0005-0000-0000-0000BC140000}"/>
    <cellStyle name="NoZero 4" xfId="5310" xr:uid="{00000000-0005-0000-0000-0000BD140000}"/>
    <cellStyle name="NoZero 5" xfId="5311" xr:uid="{00000000-0005-0000-0000-0000BE140000}"/>
    <cellStyle name="NoZero0dp" xfId="5312" xr:uid="{00000000-0005-0000-0000-0000BF140000}"/>
    <cellStyle name="Number" xfId="5313" xr:uid="{00000000-0005-0000-0000-0000C0140000}"/>
    <cellStyle name="Œ…‹æØ‚è [0.00]_laroux" xfId="5314" xr:uid="{00000000-0005-0000-0000-0000C1140000}"/>
    <cellStyle name="Œ…‹æØ‚è_laroux" xfId="5315" xr:uid="{00000000-0005-0000-0000-0000C2140000}"/>
    <cellStyle name="Output 2" xfId="5316" xr:uid="{00000000-0005-0000-0000-0000C3140000}"/>
    <cellStyle name="Output 2 10" xfId="5317" xr:uid="{00000000-0005-0000-0000-0000C4140000}"/>
    <cellStyle name="Output 2 11" xfId="5318" xr:uid="{00000000-0005-0000-0000-0000C5140000}"/>
    <cellStyle name="Output 2 12" xfId="5319" xr:uid="{00000000-0005-0000-0000-0000C6140000}"/>
    <cellStyle name="Output 2 13" xfId="5320" xr:uid="{00000000-0005-0000-0000-0000C7140000}"/>
    <cellStyle name="Output 2 14" xfId="5321" xr:uid="{00000000-0005-0000-0000-0000C8140000}"/>
    <cellStyle name="Output 2 15" xfId="5322" xr:uid="{00000000-0005-0000-0000-0000C9140000}"/>
    <cellStyle name="Output 2 16" xfId="5323" xr:uid="{00000000-0005-0000-0000-0000CA140000}"/>
    <cellStyle name="Output 2 17" xfId="5324" xr:uid="{00000000-0005-0000-0000-0000CB140000}"/>
    <cellStyle name="Output 2 18" xfId="5325" xr:uid="{00000000-0005-0000-0000-0000CC140000}"/>
    <cellStyle name="Output 2 19" xfId="5326" xr:uid="{00000000-0005-0000-0000-0000CD140000}"/>
    <cellStyle name="Output 2 2" xfId="5327" xr:uid="{00000000-0005-0000-0000-0000CE140000}"/>
    <cellStyle name="Output 2 2 10" xfId="5328" xr:uid="{00000000-0005-0000-0000-0000CF140000}"/>
    <cellStyle name="Output 2 2 11" xfId="5329" xr:uid="{00000000-0005-0000-0000-0000D0140000}"/>
    <cellStyle name="Output 2 2 12" xfId="5330" xr:uid="{00000000-0005-0000-0000-0000D1140000}"/>
    <cellStyle name="Output 2 2 13" xfId="5331" xr:uid="{00000000-0005-0000-0000-0000D2140000}"/>
    <cellStyle name="Output 2 2 14" xfId="5332" xr:uid="{00000000-0005-0000-0000-0000D3140000}"/>
    <cellStyle name="Output 2 2 15" xfId="5333" xr:uid="{00000000-0005-0000-0000-0000D4140000}"/>
    <cellStyle name="Output 2 2 16" xfId="5334" xr:uid="{00000000-0005-0000-0000-0000D5140000}"/>
    <cellStyle name="Output 2 2 17" xfId="5335" xr:uid="{00000000-0005-0000-0000-0000D6140000}"/>
    <cellStyle name="Output 2 2 18" xfId="5336" xr:uid="{00000000-0005-0000-0000-0000D7140000}"/>
    <cellStyle name="Output 2 2 19" xfId="5337" xr:uid="{00000000-0005-0000-0000-0000D8140000}"/>
    <cellStyle name="Output 2 2 2" xfId="5338" xr:uid="{00000000-0005-0000-0000-0000D9140000}"/>
    <cellStyle name="Output 2 2 20" xfId="5339" xr:uid="{00000000-0005-0000-0000-0000DA140000}"/>
    <cellStyle name="Output 2 2 21" xfId="5340" xr:uid="{00000000-0005-0000-0000-0000DB140000}"/>
    <cellStyle name="Output 2 2 22" xfId="5341" xr:uid="{00000000-0005-0000-0000-0000DC140000}"/>
    <cellStyle name="Output 2 2 23" xfId="5342" xr:uid="{00000000-0005-0000-0000-0000DD140000}"/>
    <cellStyle name="Output 2 2 24" xfId="5343" xr:uid="{00000000-0005-0000-0000-0000DE140000}"/>
    <cellStyle name="Output 2 2 25" xfId="5344" xr:uid="{00000000-0005-0000-0000-0000DF140000}"/>
    <cellStyle name="Output 2 2 26" xfId="5345" xr:uid="{00000000-0005-0000-0000-0000E0140000}"/>
    <cellStyle name="Output 2 2 27" xfId="5346" xr:uid="{00000000-0005-0000-0000-0000E1140000}"/>
    <cellStyle name="Output 2 2 28" xfId="5347" xr:uid="{00000000-0005-0000-0000-0000E2140000}"/>
    <cellStyle name="Output 2 2 29" xfId="5348" xr:uid="{00000000-0005-0000-0000-0000E3140000}"/>
    <cellStyle name="Output 2 2 3" xfId="5349" xr:uid="{00000000-0005-0000-0000-0000E4140000}"/>
    <cellStyle name="Output 2 2 30" xfId="5350" xr:uid="{00000000-0005-0000-0000-0000E5140000}"/>
    <cellStyle name="Output 2 2 31" xfId="5351" xr:uid="{00000000-0005-0000-0000-0000E6140000}"/>
    <cellStyle name="Output 2 2 32" xfId="5352" xr:uid="{00000000-0005-0000-0000-0000E7140000}"/>
    <cellStyle name="Output 2 2 33" xfId="5353" xr:uid="{00000000-0005-0000-0000-0000E8140000}"/>
    <cellStyle name="Output 2 2 4" xfId="5354" xr:uid="{00000000-0005-0000-0000-0000E9140000}"/>
    <cellStyle name="Output 2 2 5" xfId="5355" xr:uid="{00000000-0005-0000-0000-0000EA140000}"/>
    <cellStyle name="Output 2 2 6" xfId="5356" xr:uid="{00000000-0005-0000-0000-0000EB140000}"/>
    <cellStyle name="Output 2 2 7" xfId="5357" xr:uid="{00000000-0005-0000-0000-0000EC140000}"/>
    <cellStyle name="Output 2 2 8" xfId="5358" xr:uid="{00000000-0005-0000-0000-0000ED140000}"/>
    <cellStyle name="Output 2 2 9" xfId="5359" xr:uid="{00000000-0005-0000-0000-0000EE140000}"/>
    <cellStyle name="Output 2 20" xfId="5360" xr:uid="{00000000-0005-0000-0000-0000EF140000}"/>
    <cellStyle name="Output 2 21" xfId="5361" xr:uid="{00000000-0005-0000-0000-0000F0140000}"/>
    <cellStyle name="Output 2 22" xfId="5362" xr:uid="{00000000-0005-0000-0000-0000F1140000}"/>
    <cellStyle name="Output 2 23" xfId="5363" xr:uid="{00000000-0005-0000-0000-0000F2140000}"/>
    <cellStyle name="Output 2 24" xfId="5364" xr:uid="{00000000-0005-0000-0000-0000F3140000}"/>
    <cellStyle name="Output 2 25" xfId="5365" xr:uid="{00000000-0005-0000-0000-0000F4140000}"/>
    <cellStyle name="Output 2 26" xfId="5366" xr:uid="{00000000-0005-0000-0000-0000F5140000}"/>
    <cellStyle name="Output 2 27" xfId="5367" xr:uid="{00000000-0005-0000-0000-0000F6140000}"/>
    <cellStyle name="Output 2 28" xfId="5368" xr:uid="{00000000-0005-0000-0000-0000F7140000}"/>
    <cellStyle name="Output 2 29" xfId="5369" xr:uid="{00000000-0005-0000-0000-0000F8140000}"/>
    <cellStyle name="Output 2 3" xfId="5370" xr:uid="{00000000-0005-0000-0000-0000F9140000}"/>
    <cellStyle name="Output 2 3 10" xfId="5371" xr:uid="{00000000-0005-0000-0000-0000FA140000}"/>
    <cellStyle name="Output 2 3 11" xfId="5372" xr:uid="{00000000-0005-0000-0000-0000FB140000}"/>
    <cellStyle name="Output 2 3 12" xfId="5373" xr:uid="{00000000-0005-0000-0000-0000FC140000}"/>
    <cellStyle name="Output 2 3 13" xfId="5374" xr:uid="{00000000-0005-0000-0000-0000FD140000}"/>
    <cellStyle name="Output 2 3 14" xfId="5375" xr:uid="{00000000-0005-0000-0000-0000FE140000}"/>
    <cellStyle name="Output 2 3 15" xfId="5376" xr:uid="{00000000-0005-0000-0000-0000FF140000}"/>
    <cellStyle name="Output 2 3 16" xfId="5377" xr:uid="{00000000-0005-0000-0000-000000150000}"/>
    <cellStyle name="Output 2 3 17" xfId="5378" xr:uid="{00000000-0005-0000-0000-000001150000}"/>
    <cellStyle name="Output 2 3 18" xfId="5379" xr:uid="{00000000-0005-0000-0000-000002150000}"/>
    <cellStyle name="Output 2 3 19" xfId="5380" xr:uid="{00000000-0005-0000-0000-000003150000}"/>
    <cellStyle name="Output 2 3 2" xfId="5381" xr:uid="{00000000-0005-0000-0000-000004150000}"/>
    <cellStyle name="Output 2 3 20" xfId="5382" xr:uid="{00000000-0005-0000-0000-000005150000}"/>
    <cellStyle name="Output 2 3 21" xfId="5383" xr:uid="{00000000-0005-0000-0000-000006150000}"/>
    <cellStyle name="Output 2 3 22" xfId="5384" xr:uid="{00000000-0005-0000-0000-000007150000}"/>
    <cellStyle name="Output 2 3 23" xfId="5385" xr:uid="{00000000-0005-0000-0000-000008150000}"/>
    <cellStyle name="Output 2 3 24" xfId="5386" xr:uid="{00000000-0005-0000-0000-000009150000}"/>
    <cellStyle name="Output 2 3 25" xfId="5387" xr:uid="{00000000-0005-0000-0000-00000A150000}"/>
    <cellStyle name="Output 2 3 26" xfId="5388" xr:uid="{00000000-0005-0000-0000-00000B150000}"/>
    <cellStyle name="Output 2 3 27" xfId="5389" xr:uid="{00000000-0005-0000-0000-00000C150000}"/>
    <cellStyle name="Output 2 3 28" xfId="5390" xr:uid="{00000000-0005-0000-0000-00000D150000}"/>
    <cellStyle name="Output 2 3 29" xfId="5391" xr:uid="{00000000-0005-0000-0000-00000E150000}"/>
    <cellStyle name="Output 2 3 3" xfId="5392" xr:uid="{00000000-0005-0000-0000-00000F150000}"/>
    <cellStyle name="Output 2 3 30" xfId="5393" xr:uid="{00000000-0005-0000-0000-000010150000}"/>
    <cellStyle name="Output 2 3 31" xfId="5394" xr:uid="{00000000-0005-0000-0000-000011150000}"/>
    <cellStyle name="Output 2 3 32" xfId="5395" xr:uid="{00000000-0005-0000-0000-000012150000}"/>
    <cellStyle name="Output 2 3 33" xfId="5396" xr:uid="{00000000-0005-0000-0000-000013150000}"/>
    <cellStyle name="Output 2 3 4" xfId="5397" xr:uid="{00000000-0005-0000-0000-000014150000}"/>
    <cellStyle name="Output 2 3 5" xfId="5398" xr:uid="{00000000-0005-0000-0000-000015150000}"/>
    <cellStyle name="Output 2 3 6" xfId="5399" xr:uid="{00000000-0005-0000-0000-000016150000}"/>
    <cellStyle name="Output 2 3 7" xfId="5400" xr:uid="{00000000-0005-0000-0000-000017150000}"/>
    <cellStyle name="Output 2 3 8" xfId="5401" xr:uid="{00000000-0005-0000-0000-000018150000}"/>
    <cellStyle name="Output 2 3 9" xfId="5402" xr:uid="{00000000-0005-0000-0000-000019150000}"/>
    <cellStyle name="Output 2 30" xfId="5403" xr:uid="{00000000-0005-0000-0000-00001A150000}"/>
    <cellStyle name="Output 2 31" xfId="5404" xr:uid="{00000000-0005-0000-0000-00001B150000}"/>
    <cellStyle name="Output 2 32" xfId="5405" xr:uid="{00000000-0005-0000-0000-00001C150000}"/>
    <cellStyle name="Output 2 33" xfId="5406" xr:uid="{00000000-0005-0000-0000-00001D150000}"/>
    <cellStyle name="Output 2 34" xfId="5407" xr:uid="{00000000-0005-0000-0000-00001E150000}"/>
    <cellStyle name="Output 2 35" xfId="5408" xr:uid="{00000000-0005-0000-0000-00001F150000}"/>
    <cellStyle name="Output 2 4" xfId="5409" xr:uid="{00000000-0005-0000-0000-000020150000}"/>
    <cellStyle name="Output 2 5" xfId="5410" xr:uid="{00000000-0005-0000-0000-000021150000}"/>
    <cellStyle name="Output 2 6" xfId="5411" xr:uid="{00000000-0005-0000-0000-000022150000}"/>
    <cellStyle name="Output 2 7" xfId="5412" xr:uid="{00000000-0005-0000-0000-000023150000}"/>
    <cellStyle name="Output 2 8" xfId="5413" xr:uid="{00000000-0005-0000-0000-000024150000}"/>
    <cellStyle name="Output 2 9" xfId="5414" xr:uid="{00000000-0005-0000-0000-000025150000}"/>
    <cellStyle name="Output 3" xfId="5415" xr:uid="{00000000-0005-0000-0000-000026150000}"/>
    <cellStyle name="Output 3 10" xfId="5416" xr:uid="{00000000-0005-0000-0000-000027150000}"/>
    <cellStyle name="Output 3 11" xfId="5417" xr:uid="{00000000-0005-0000-0000-000028150000}"/>
    <cellStyle name="Output 3 12" xfId="5418" xr:uid="{00000000-0005-0000-0000-000029150000}"/>
    <cellStyle name="Output 3 13" xfId="5419" xr:uid="{00000000-0005-0000-0000-00002A150000}"/>
    <cellStyle name="Output 3 14" xfId="5420" xr:uid="{00000000-0005-0000-0000-00002B150000}"/>
    <cellStyle name="Output 3 15" xfId="5421" xr:uid="{00000000-0005-0000-0000-00002C150000}"/>
    <cellStyle name="Output 3 16" xfId="5422" xr:uid="{00000000-0005-0000-0000-00002D150000}"/>
    <cellStyle name="Output 3 17" xfId="5423" xr:uid="{00000000-0005-0000-0000-00002E150000}"/>
    <cellStyle name="Output 3 18" xfId="5424" xr:uid="{00000000-0005-0000-0000-00002F150000}"/>
    <cellStyle name="Output 3 19" xfId="5425" xr:uid="{00000000-0005-0000-0000-000030150000}"/>
    <cellStyle name="Output 3 2" xfId="5426" xr:uid="{00000000-0005-0000-0000-000031150000}"/>
    <cellStyle name="Output 3 20" xfId="5427" xr:uid="{00000000-0005-0000-0000-000032150000}"/>
    <cellStyle name="Output 3 21" xfId="5428" xr:uid="{00000000-0005-0000-0000-000033150000}"/>
    <cellStyle name="Output 3 22" xfId="5429" xr:uid="{00000000-0005-0000-0000-000034150000}"/>
    <cellStyle name="Output 3 23" xfId="5430" xr:uid="{00000000-0005-0000-0000-000035150000}"/>
    <cellStyle name="Output 3 24" xfId="5431" xr:uid="{00000000-0005-0000-0000-000036150000}"/>
    <cellStyle name="Output 3 25" xfId="5432" xr:uid="{00000000-0005-0000-0000-000037150000}"/>
    <cellStyle name="Output 3 26" xfId="5433" xr:uid="{00000000-0005-0000-0000-000038150000}"/>
    <cellStyle name="Output 3 27" xfId="5434" xr:uid="{00000000-0005-0000-0000-000039150000}"/>
    <cellStyle name="Output 3 28" xfId="5435" xr:uid="{00000000-0005-0000-0000-00003A150000}"/>
    <cellStyle name="Output 3 29" xfId="5436" xr:uid="{00000000-0005-0000-0000-00003B150000}"/>
    <cellStyle name="Output 3 3" xfId="5437" xr:uid="{00000000-0005-0000-0000-00003C150000}"/>
    <cellStyle name="Output 3 30" xfId="5438" xr:uid="{00000000-0005-0000-0000-00003D150000}"/>
    <cellStyle name="Output 3 31" xfId="5439" xr:uid="{00000000-0005-0000-0000-00003E150000}"/>
    <cellStyle name="Output 3 32" xfId="5440" xr:uid="{00000000-0005-0000-0000-00003F150000}"/>
    <cellStyle name="Output 3 33" xfId="5441" xr:uid="{00000000-0005-0000-0000-000040150000}"/>
    <cellStyle name="Output 3 4" xfId="5442" xr:uid="{00000000-0005-0000-0000-000041150000}"/>
    <cellStyle name="Output 3 5" xfId="5443" xr:uid="{00000000-0005-0000-0000-000042150000}"/>
    <cellStyle name="Output 3 6" xfId="5444" xr:uid="{00000000-0005-0000-0000-000043150000}"/>
    <cellStyle name="Output 3 7" xfId="5445" xr:uid="{00000000-0005-0000-0000-000044150000}"/>
    <cellStyle name="Output 3 8" xfId="5446" xr:uid="{00000000-0005-0000-0000-000045150000}"/>
    <cellStyle name="Output 3 9" xfId="5447" xr:uid="{00000000-0005-0000-0000-000046150000}"/>
    <cellStyle name="P&amp;L Numbers" xfId="5448" xr:uid="{00000000-0005-0000-0000-000047150000}"/>
    <cellStyle name="Page Heading Large" xfId="5449" xr:uid="{00000000-0005-0000-0000-000048150000}"/>
    <cellStyle name="PctLine" xfId="5450" xr:uid="{00000000-0005-0000-0000-000049150000}"/>
    <cellStyle name="Percent" xfId="340" builtinId="5"/>
    <cellStyle name="Percent (.0)" xfId="5451" xr:uid="{00000000-0005-0000-0000-00004B150000}"/>
    <cellStyle name="Percent [0]" xfId="5452" xr:uid="{00000000-0005-0000-0000-00004C150000}"/>
    <cellStyle name="Percent [00]" xfId="5453" xr:uid="{00000000-0005-0000-0000-00004D150000}"/>
    <cellStyle name="Percent [1]" xfId="5454" xr:uid="{00000000-0005-0000-0000-00004E150000}"/>
    <cellStyle name="Percent [2]" xfId="5455" xr:uid="{00000000-0005-0000-0000-00004F150000}"/>
    <cellStyle name="Percent [2] 2" xfId="5456" xr:uid="{00000000-0005-0000-0000-000050150000}"/>
    <cellStyle name="Percent [2] 2 2" xfId="5457" xr:uid="{00000000-0005-0000-0000-000051150000}"/>
    <cellStyle name="Percent [2] 2 3" xfId="5458" xr:uid="{00000000-0005-0000-0000-000052150000}"/>
    <cellStyle name="Percent [2] 2 4" xfId="5459" xr:uid="{00000000-0005-0000-0000-000053150000}"/>
    <cellStyle name="Percent [2] 2 5" xfId="5460" xr:uid="{00000000-0005-0000-0000-000054150000}"/>
    <cellStyle name="Percent [2] 2 6" xfId="5461" xr:uid="{00000000-0005-0000-0000-000055150000}"/>
    <cellStyle name="Percent [2] 3" xfId="5462" xr:uid="{00000000-0005-0000-0000-000056150000}"/>
    <cellStyle name="Percent [2] 4" xfId="5463" xr:uid="{00000000-0005-0000-0000-000057150000}"/>
    <cellStyle name="Percent [2] 5" xfId="5464" xr:uid="{00000000-0005-0000-0000-000058150000}"/>
    <cellStyle name="Percent [2] 6" xfId="5465" xr:uid="{00000000-0005-0000-0000-000059150000}"/>
    <cellStyle name="Percent [2] 7" xfId="5466" xr:uid="{00000000-0005-0000-0000-00005A150000}"/>
    <cellStyle name="Percent 10" xfId="5467" xr:uid="{00000000-0005-0000-0000-00005B150000}"/>
    <cellStyle name="Percent 10 2" xfId="5468" xr:uid="{00000000-0005-0000-0000-00005C150000}"/>
    <cellStyle name="Percent 10 3" xfId="5469" xr:uid="{00000000-0005-0000-0000-00005D150000}"/>
    <cellStyle name="Percent 11" xfId="5470" xr:uid="{00000000-0005-0000-0000-00005E150000}"/>
    <cellStyle name="Percent 12" xfId="5471" xr:uid="{00000000-0005-0000-0000-00005F150000}"/>
    <cellStyle name="Percent 12 2" xfId="5472" xr:uid="{00000000-0005-0000-0000-000060150000}"/>
    <cellStyle name="Percent 13" xfId="5473" xr:uid="{00000000-0005-0000-0000-000061150000}"/>
    <cellStyle name="Percent 14" xfId="5474" xr:uid="{00000000-0005-0000-0000-000062150000}"/>
    <cellStyle name="Percent 2" xfId="5475" xr:uid="{00000000-0005-0000-0000-000063150000}"/>
    <cellStyle name="Percent 2 10" xfId="5476" xr:uid="{00000000-0005-0000-0000-000064150000}"/>
    <cellStyle name="Percent 2 10 2" xfId="5477" xr:uid="{00000000-0005-0000-0000-000065150000}"/>
    <cellStyle name="Percent 2 10 3" xfId="5478" xr:uid="{00000000-0005-0000-0000-000066150000}"/>
    <cellStyle name="Percent 2 10 4" xfId="5479" xr:uid="{00000000-0005-0000-0000-000067150000}"/>
    <cellStyle name="Percent 2 10 5" xfId="5480" xr:uid="{00000000-0005-0000-0000-000068150000}"/>
    <cellStyle name="Percent 2 10 6" xfId="5481" xr:uid="{00000000-0005-0000-0000-000069150000}"/>
    <cellStyle name="Percent 2 11" xfId="5482" xr:uid="{00000000-0005-0000-0000-00006A150000}"/>
    <cellStyle name="Percent 2 11 2" xfId="5483" xr:uid="{00000000-0005-0000-0000-00006B150000}"/>
    <cellStyle name="Percent 2 11 3" xfId="5484" xr:uid="{00000000-0005-0000-0000-00006C150000}"/>
    <cellStyle name="Percent 2 11 4" xfId="5485" xr:uid="{00000000-0005-0000-0000-00006D150000}"/>
    <cellStyle name="Percent 2 11 5" xfId="5486" xr:uid="{00000000-0005-0000-0000-00006E150000}"/>
    <cellStyle name="Percent 2 11 6" xfId="5487" xr:uid="{00000000-0005-0000-0000-00006F150000}"/>
    <cellStyle name="Percent 2 12" xfId="5488" xr:uid="{00000000-0005-0000-0000-000070150000}"/>
    <cellStyle name="Percent 2 12 2" xfId="5489" xr:uid="{00000000-0005-0000-0000-000071150000}"/>
    <cellStyle name="Percent 2 12 3" xfId="5490" xr:uid="{00000000-0005-0000-0000-000072150000}"/>
    <cellStyle name="Percent 2 12 4" xfId="5491" xr:uid="{00000000-0005-0000-0000-000073150000}"/>
    <cellStyle name="Percent 2 12 5" xfId="5492" xr:uid="{00000000-0005-0000-0000-000074150000}"/>
    <cellStyle name="Percent 2 12 6" xfId="5493" xr:uid="{00000000-0005-0000-0000-000075150000}"/>
    <cellStyle name="Percent 2 13" xfId="5494" xr:uid="{00000000-0005-0000-0000-000076150000}"/>
    <cellStyle name="Percent 2 13 2" xfId="5495" xr:uid="{00000000-0005-0000-0000-000077150000}"/>
    <cellStyle name="Percent 2 13 3" xfId="5496" xr:uid="{00000000-0005-0000-0000-000078150000}"/>
    <cellStyle name="Percent 2 13 4" xfId="5497" xr:uid="{00000000-0005-0000-0000-000079150000}"/>
    <cellStyle name="Percent 2 13 5" xfId="5498" xr:uid="{00000000-0005-0000-0000-00007A150000}"/>
    <cellStyle name="Percent 2 13 6" xfId="5499" xr:uid="{00000000-0005-0000-0000-00007B150000}"/>
    <cellStyle name="Percent 2 14" xfId="5500" xr:uid="{00000000-0005-0000-0000-00007C150000}"/>
    <cellStyle name="Percent 2 14 2" xfId="5501" xr:uid="{00000000-0005-0000-0000-00007D150000}"/>
    <cellStyle name="Percent 2 14 3" xfId="5502" xr:uid="{00000000-0005-0000-0000-00007E150000}"/>
    <cellStyle name="Percent 2 14 4" xfId="5503" xr:uid="{00000000-0005-0000-0000-00007F150000}"/>
    <cellStyle name="Percent 2 14 5" xfId="5504" xr:uid="{00000000-0005-0000-0000-000080150000}"/>
    <cellStyle name="Percent 2 14 6" xfId="5505" xr:uid="{00000000-0005-0000-0000-000081150000}"/>
    <cellStyle name="Percent 2 15" xfId="5506" xr:uid="{00000000-0005-0000-0000-000082150000}"/>
    <cellStyle name="Percent 2 16" xfId="5507" xr:uid="{00000000-0005-0000-0000-000083150000}"/>
    <cellStyle name="Percent 2 17" xfId="5508" xr:uid="{00000000-0005-0000-0000-000084150000}"/>
    <cellStyle name="Percent 2 18" xfId="5509" xr:uid="{00000000-0005-0000-0000-000085150000}"/>
    <cellStyle name="Percent 2 19" xfId="5510" xr:uid="{00000000-0005-0000-0000-000086150000}"/>
    <cellStyle name="Percent 2 2" xfId="5511" xr:uid="{00000000-0005-0000-0000-000087150000}"/>
    <cellStyle name="Percent 2 2 10" xfId="5512" xr:uid="{00000000-0005-0000-0000-000088150000}"/>
    <cellStyle name="Percent 2 2 10 2" xfId="5513" xr:uid="{00000000-0005-0000-0000-000089150000}"/>
    <cellStyle name="Percent 2 2 10 3" xfId="5514" xr:uid="{00000000-0005-0000-0000-00008A150000}"/>
    <cellStyle name="Percent 2 2 10 4" xfId="5515" xr:uid="{00000000-0005-0000-0000-00008B150000}"/>
    <cellStyle name="Percent 2 2 10 5" xfId="5516" xr:uid="{00000000-0005-0000-0000-00008C150000}"/>
    <cellStyle name="Percent 2 2 10 6" xfId="5517" xr:uid="{00000000-0005-0000-0000-00008D150000}"/>
    <cellStyle name="Percent 2 2 11" xfId="5518" xr:uid="{00000000-0005-0000-0000-00008E150000}"/>
    <cellStyle name="Percent 2 2 11 2" xfId="5519" xr:uid="{00000000-0005-0000-0000-00008F150000}"/>
    <cellStyle name="Percent 2 2 11 3" xfId="5520" xr:uid="{00000000-0005-0000-0000-000090150000}"/>
    <cellStyle name="Percent 2 2 11 4" xfId="5521" xr:uid="{00000000-0005-0000-0000-000091150000}"/>
    <cellStyle name="Percent 2 2 11 5" xfId="5522" xr:uid="{00000000-0005-0000-0000-000092150000}"/>
    <cellStyle name="Percent 2 2 11 6" xfId="5523" xr:uid="{00000000-0005-0000-0000-000093150000}"/>
    <cellStyle name="Percent 2 2 12" xfId="5524" xr:uid="{00000000-0005-0000-0000-000094150000}"/>
    <cellStyle name="Percent 2 2 12 2" xfId="5525" xr:uid="{00000000-0005-0000-0000-000095150000}"/>
    <cellStyle name="Percent 2 2 12 3" xfId="5526" xr:uid="{00000000-0005-0000-0000-000096150000}"/>
    <cellStyle name="Percent 2 2 12 4" xfId="5527" xr:uid="{00000000-0005-0000-0000-000097150000}"/>
    <cellStyle name="Percent 2 2 12 5" xfId="5528" xr:uid="{00000000-0005-0000-0000-000098150000}"/>
    <cellStyle name="Percent 2 2 12 6" xfId="5529" xr:uid="{00000000-0005-0000-0000-000099150000}"/>
    <cellStyle name="Percent 2 2 13" xfId="5530" xr:uid="{00000000-0005-0000-0000-00009A150000}"/>
    <cellStyle name="Percent 2 2 13 2" xfId="5531" xr:uid="{00000000-0005-0000-0000-00009B150000}"/>
    <cellStyle name="Percent 2 2 13 3" xfId="5532" xr:uid="{00000000-0005-0000-0000-00009C150000}"/>
    <cellStyle name="Percent 2 2 13 4" xfId="5533" xr:uid="{00000000-0005-0000-0000-00009D150000}"/>
    <cellStyle name="Percent 2 2 13 5" xfId="5534" xr:uid="{00000000-0005-0000-0000-00009E150000}"/>
    <cellStyle name="Percent 2 2 13 6" xfId="5535" xr:uid="{00000000-0005-0000-0000-00009F150000}"/>
    <cellStyle name="Percent 2 2 14" xfId="5536" xr:uid="{00000000-0005-0000-0000-0000A0150000}"/>
    <cellStyle name="Percent 2 2 14 2" xfId="5537" xr:uid="{00000000-0005-0000-0000-0000A1150000}"/>
    <cellStyle name="Percent 2 2 14 3" xfId="5538" xr:uid="{00000000-0005-0000-0000-0000A2150000}"/>
    <cellStyle name="Percent 2 2 14 4" xfId="5539" xr:uid="{00000000-0005-0000-0000-0000A3150000}"/>
    <cellStyle name="Percent 2 2 14 5" xfId="5540" xr:uid="{00000000-0005-0000-0000-0000A4150000}"/>
    <cellStyle name="Percent 2 2 14 6" xfId="5541" xr:uid="{00000000-0005-0000-0000-0000A5150000}"/>
    <cellStyle name="Percent 2 2 15" xfId="5542" xr:uid="{00000000-0005-0000-0000-0000A6150000}"/>
    <cellStyle name="Percent 2 2 15 2" xfId="5543" xr:uid="{00000000-0005-0000-0000-0000A7150000}"/>
    <cellStyle name="Percent 2 2 15 3" xfId="5544" xr:uid="{00000000-0005-0000-0000-0000A8150000}"/>
    <cellStyle name="Percent 2 2 15 4" xfId="5545" xr:uid="{00000000-0005-0000-0000-0000A9150000}"/>
    <cellStyle name="Percent 2 2 15 5" xfId="5546" xr:uid="{00000000-0005-0000-0000-0000AA150000}"/>
    <cellStyle name="Percent 2 2 15 6" xfId="5547" xr:uid="{00000000-0005-0000-0000-0000AB150000}"/>
    <cellStyle name="Percent 2 2 16" xfId="5548" xr:uid="{00000000-0005-0000-0000-0000AC150000}"/>
    <cellStyle name="Percent 2 2 16 2" xfId="5549" xr:uid="{00000000-0005-0000-0000-0000AD150000}"/>
    <cellStyle name="Percent 2 2 16 3" xfId="5550" xr:uid="{00000000-0005-0000-0000-0000AE150000}"/>
    <cellStyle name="Percent 2 2 16 4" xfId="5551" xr:uid="{00000000-0005-0000-0000-0000AF150000}"/>
    <cellStyle name="Percent 2 2 16 5" xfId="5552" xr:uid="{00000000-0005-0000-0000-0000B0150000}"/>
    <cellStyle name="Percent 2 2 16 6" xfId="5553" xr:uid="{00000000-0005-0000-0000-0000B1150000}"/>
    <cellStyle name="Percent 2 2 17" xfId="5554" xr:uid="{00000000-0005-0000-0000-0000B2150000}"/>
    <cellStyle name="Percent 2 2 17 2" xfId="5555" xr:uid="{00000000-0005-0000-0000-0000B3150000}"/>
    <cellStyle name="Percent 2 2 17 3" xfId="5556" xr:uid="{00000000-0005-0000-0000-0000B4150000}"/>
    <cellStyle name="Percent 2 2 17 4" xfId="5557" xr:uid="{00000000-0005-0000-0000-0000B5150000}"/>
    <cellStyle name="Percent 2 2 17 5" xfId="5558" xr:uid="{00000000-0005-0000-0000-0000B6150000}"/>
    <cellStyle name="Percent 2 2 17 6" xfId="5559" xr:uid="{00000000-0005-0000-0000-0000B7150000}"/>
    <cellStyle name="Percent 2 2 18" xfId="5560" xr:uid="{00000000-0005-0000-0000-0000B8150000}"/>
    <cellStyle name="Percent 2 2 18 2" xfId="5561" xr:uid="{00000000-0005-0000-0000-0000B9150000}"/>
    <cellStyle name="Percent 2 2 18 3" xfId="5562" xr:uid="{00000000-0005-0000-0000-0000BA150000}"/>
    <cellStyle name="Percent 2 2 18 4" xfId="5563" xr:uid="{00000000-0005-0000-0000-0000BB150000}"/>
    <cellStyle name="Percent 2 2 18 5" xfId="5564" xr:uid="{00000000-0005-0000-0000-0000BC150000}"/>
    <cellStyle name="Percent 2 2 18 6" xfId="5565" xr:uid="{00000000-0005-0000-0000-0000BD150000}"/>
    <cellStyle name="Percent 2 2 19" xfId="5566" xr:uid="{00000000-0005-0000-0000-0000BE150000}"/>
    <cellStyle name="Percent 2 2 19 2" xfId="5567" xr:uid="{00000000-0005-0000-0000-0000BF150000}"/>
    <cellStyle name="Percent 2 2 19 3" xfId="5568" xr:uid="{00000000-0005-0000-0000-0000C0150000}"/>
    <cellStyle name="Percent 2 2 19 4" xfId="5569" xr:uid="{00000000-0005-0000-0000-0000C1150000}"/>
    <cellStyle name="Percent 2 2 19 5" xfId="5570" xr:uid="{00000000-0005-0000-0000-0000C2150000}"/>
    <cellStyle name="Percent 2 2 19 6" xfId="5571" xr:uid="{00000000-0005-0000-0000-0000C3150000}"/>
    <cellStyle name="Percent 2 2 2" xfId="5572" xr:uid="{00000000-0005-0000-0000-0000C4150000}"/>
    <cellStyle name="Percent 2 2 2 2" xfId="5573" xr:uid="{00000000-0005-0000-0000-0000C5150000}"/>
    <cellStyle name="Percent 2 2 2 2 2" xfId="5574" xr:uid="{00000000-0005-0000-0000-0000C6150000}"/>
    <cellStyle name="Percent 2 2 2 2 2 2" xfId="5575" xr:uid="{00000000-0005-0000-0000-0000C7150000}"/>
    <cellStyle name="Percent 2 2 2 2 3" xfId="5576" xr:uid="{00000000-0005-0000-0000-0000C8150000}"/>
    <cellStyle name="Percent 2 2 2 2 4" xfId="5577" xr:uid="{00000000-0005-0000-0000-0000C9150000}"/>
    <cellStyle name="Percent 2 2 2 3" xfId="5578" xr:uid="{00000000-0005-0000-0000-0000CA150000}"/>
    <cellStyle name="Percent 2 2 2 3 2" xfId="5579" xr:uid="{00000000-0005-0000-0000-0000CB150000}"/>
    <cellStyle name="Percent 2 2 2 4" xfId="5580" xr:uid="{00000000-0005-0000-0000-0000CC150000}"/>
    <cellStyle name="Percent 2 2 2 5" xfId="5581" xr:uid="{00000000-0005-0000-0000-0000CD150000}"/>
    <cellStyle name="Percent 2 2 2 6" xfId="5582" xr:uid="{00000000-0005-0000-0000-0000CE150000}"/>
    <cellStyle name="Percent 2 2 20" xfId="5583" xr:uid="{00000000-0005-0000-0000-0000CF150000}"/>
    <cellStyle name="Percent 2 2 20 2" xfId="5584" xr:uid="{00000000-0005-0000-0000-0000D0150000}"/>
    <cellStyle name="Percent 2 2 20 3" xfId="5585" xr:uid="{00000000-0005-0000-0000-0000D1150000}"/>
    <cellStyle name="Percent 2 2 20 4" xfId="5586" xr:uid="{00000000-0005-0000-0000-0000D2150000}"/>
    <cellStyle name="Percent 2 2 20 5" xfId="5587" xr:uid="{00000000-0005-0000-0000-0000D3150000}"/>
    <cellStyle name="Percent 2 2 20 6" xfId="5588" xr:uid="{00000000-0005-0000-0000-0000D4150000}"/>
    <cellStyle name="Percent 2 2 21" xfId="5589" xr:uid="{00000000-0005-0000-0000-0000D5150000}"/>
    <cellStyle name="Percent 2 2 21 2" xfId="5590" xr:uid="{00000000-0005-0000-0000-0000D6150000}"/>
    <cellStyle name="Percent 2 2 21 3" xfId="5591" xr:uid="{00000000-0005-0000-0000-0000D7150000}"/>
    <cellStyle name="Percent 2 2 21 4" xfId="5592" xr:uid="{00000000-0005-0000-0000-0000D8150000}"/>
    <cellStyle name="Percent 2 2 21 5" xfId="5593" xr:uid="{00000000-0005-0000-0000-0000D9150000}"/>
    <cellStyle name="Percent 2 2 21 6" xfId="5594" xr:uid="{00000000-0005-0000-0000-0000DA150000}"/>
    <cellStyle name="Percent 2 2 22" xfId="5595" xr:uid="{00000000-0005-0000-0000-0000DB150000}"/>
    <cellStyle name="Percent 2 2 22 2" xfId="5596" xr:uid="{00000000-0005-0000-0000-0000DC150000}"/>
    <cellStyle name="Percent 2 2 22 3" xfId="5597" xr:uid="{00000000-0005-0000-0000-0000DD150000}"/>
    <cellStyle name="Percent 2 2 22 4" xfId="5598" xr:uid="{00000000-0005-0000-0000-0000DE150000}"/>
    <cellStyle name="Percent 2 2 22 5" xfId="5599" xr:uid="{00000000-0005-0000-0000-0000DF150000}"/>
    <cellStyle name="Percent 2 2 22 6" xfId="5600" xr:uid="{00000000-0005-0000-0000-0000E0150000}"/>
    <cellStyle name="Percent 2 2 23" xfId="5601" xr:uid="{00000000-0005-0000-0000-0000E1150000}"/>
    <cellStyle name="Percent 2 2 23 2" xfId="5602" xr:uid="{00000000-0005-0000-0000-0000E2150000}"/>
    <cellStyle name="Percent 2 2 23 3" xfId="5603" xr:uid="{00000000-0005-0000-0000-0000E3150000}"/>
    <cellStyle name="Percent 2 2 23 4" xfId="5604" xr:uid="{00000000-0005-0000-0000-0000E4150000}"/>
    <cellStyle name="Percent 2 2 23 5" xfId="5605" xr:uid="{00000000-0005-0000-0000-0000E5150000}"/>
    <cellStyle name="Percent 2 2 23 6" xfId="5606" xr:uid="{00000000-0005-0000-0000-0000E6150000}"/>
    <cellStyle name="Percent 2 2 24" xfId="5607" xr:uid="{00000000-0005-0000-0000-0000E7150000}"/>
    <cellStyle name="Percent 2 2 24 2" xfId="5608" xr:uid="{00000000-0005-0000-0000-0000E8150000}"/>
    <cellStyle name="Percent 2 2 24 3" xfId="5609" xr:uid="{00000000-0005-0000-0000-0000E9150000}"/>
    <cellStyle name="Percent 2 2 24 4" xfId="5610" xr:uid="{00000000-0005-0000-0000-0000EA150000}"/>
    <cellStyle name="Percent 2 2 24 5" xfId="5611" xr:uid="{00000000-0005-0000-0000-0000EB150000}"/>
    <cellStyle name="Percent 2 2 24 6" xfId="5612" xr:uid="{00000000-0005-0000-0000-0000EC150000}"/>
    <cellStyle name="Percent 2 2 25" xfId="5613" xr:uid="{00000000-0005-0000-0000-0000ED150000}"/>
    <cellStyle name="Percent 2 2 25 2" xfId="5614" xr:uid="{00000000-0005-0000-0000-0000EE150000}"/>
    <cellStyle name="Percent 2 2 25 3" xfId="5615" xr:uid="{00000000-0005-0000-0000-0000EF150000}"/>
    <cellStyle name="Percent 2 2 25 4" xfId="5616" xr:uid="{00000000-0005-0000-0000-0000F0150000}"/>
    <cellStyle name="Percent 2 2 25 5" xfId="5617" xr:uid="{00000000-0005-0000-0000-0000F1150000}"/>
    <cellStyle name="Percent 2 2 25 6" xfId="5618" xr:uid="{00000000-0005-0000-0000-0000F2150000}"/>
    <cellStyle name="Percent 2 2 26" xfId="5619" xr:uid="{00000000-0005-0000-0000-0000F3150000}"/>
    <cellStyle name="Percent 2 2 26 2" xfId="5620" xr:uid="{00000000-0005-0000-0000-0000F4150000}"/>
    <cellStyle name="Percent 2 2 26 3" xfId="5621" xr:uid="{00000000-0005-0000-0000-0000F5150000}"/>
    <cellStyle name="Percent 2 2 26 4" xfId="5622" xr:uid="{00000000-0005-0000-0000-0000F6150000}"/>
    <cellStyle name="Percent 2 2 26 5" xfId="5623" xr:uid="{00000000-0005-0000-0000-0000F7150000}"/>
    <cellStyle name="Percent 2 2 26 6" xfId="5624" xr:uid="{00000000-0005-0000-0000-0000F8150000}"/>
    <cellStyle name="Percent 2 2 27" xfId="5625" xr:uid="{00000000-0005-0000-0000-0000F9150000}"/>
    <cellStyle name="Percent 2 2 27 2" xfId="5626" xr:uid="{00000000-0005-0000-0000-0000FA150000}"/>
    <cellStyle name="Percent 2 2 27 3" xfId="5627" xr:uid="{00000000-0005-0000-0000-0000FB150000}"/>
    <cellStyle name="Percent 2 2 27 4" xfId="5628" xr:uid="{00000000-0005-0000-0000-0000FC150000}"/>
    <cellStyle name="Percent 2 2 27 5" xfId="5629" xr:uid="{00000000-0005-0000-0000-0000FD150000}"/>
    <cellStyle name="Percent 2 2 27 6" xfId="5630" xr:uid="{00000000-0005-0000-0000-0000FE150000}"/>
    <cellStyle name="Percent 2 2 28" xfId="5631" xr:uid="{00000000-0005-0000-0000-0000FF150000}"/>
    <cellStyle name="Percent 2 2 28 2" xfId="5632" xr:uid="{00000000-0005-0000-0000-000000160000}"/>
    <cellStyle name="Percent 2 2 28 3" xfId="5633" xr:uid="{00000000-0005-0000-0000-000001160000}"/>
    <cellStyle name="Percent 2 2 28 4" xfId="5634" xr:uid="{00000000-0005-0000-0000-000002160000}"/>
    <cellStyle name="Percent 2 2 28 5" xfId="5635" xr:uid="{00000000-0005-0000-0000-000003160000}"/>
    <cellStyle name="Percent 2 2 28 6" xfId="5636" xr:uid="{00000000-0005-0000-0000-000004160000}"/>
    <cellStyle name="Percent 2 2 29" xfId="5637" xr:uid="{00000000-0005-0000-0000-000005160000}"/>
    <cellStyle name="Percent 2 2 29 2" xfId="5638" xr:uid="{00000000-0005-0000-0000-000006160000}"/>
    <cellStyle name="Percent 2 2 29 3" xfId="5639" xr:uid="{00000000-0005-0000-0000-000007160000}"/>
    <cellStyle name="Percent 2 2 29 4" xfId="5640" xr:uid="{00000000-0005-0000-0000-000008160000}"/>
    <cellStyle name="Percent 2 2 29 5" xfId="5641" xr:uid="{00000000-0005-0000-0000-000009160000}"/>
    <cellStyle name="Percent 2 2 29 6" xfId="5642" xr:uid="{00000000-0005-0000-0000-00000A160000}"/>
    <cellStyle name="Percent 2 2 3" xfId="5643" xr:uid="{00000000-0005-0000-0000-00000B160000}"/>
    <cellStyle name="Percent 2 2 3 2" xfId="5644" xr:uid="{00000000-0005-0000-0000-00000C160000}"/>
    <cellStyle name="Percent 2 2 3 3" xfId="5645" xr:uid="{00000000-0005-0000-0000-00000D160000}"/>
    <cellStyle name="Percent 2 2 3 4" xfId="5646" xr:uid="{00000000-0005-0000-0000-00000E160000}"/>
    <cellStyle name="Percent 2 2 3 5" xfId="5647" xr:uid="{00000000-0005-0000-0000-00000F160000}"/>
    <cellStyle name="Percent 2 2 3 6" xfId="5648" xr:uid="{00000000-0005-0000-0000-000010160000}"/>
    <cellStyle name="Percent 2 2 30" xfId="5649" xr:uid="{00000000-0005-0000-0000-000011160000}"/>
    <cellStyle name="Percent 2 2 30 2" xfId="5650" xr:uid="{00000000-0005-0000-0000-000012160000}"/>
    <cellStyle name="Percent 2 2 30 3" xfId="5651" xr:uid="{00000000-0005-0000-0000-000013160000}"/>
    <cellStyle name="Percent 2 2 30 4" xfId="5652" xr:uid="{00000000-0005-0000-0000-000014160000}"/>
    <cellStyle name="Percent 2 2 30 5" xfId="5653" xr:uid="{00000000-0005-0000-0000-000015160000}"/>
    <cellStyle name="Percent 2 2 30 6" xfId="5654" xr:uid="{00000000-0005-0000-0000-000016160000}"/>
    <cellStyle name="Percent 2 2 31" xfId="5655" xr:uid="{00000000-0005-0000-0000-000017160000}"/>
    <cellStyle name="Percent 2 2 31 2" xfId="5656" xr:uid="{00000000-0005-0000-0000-000018160000}"/>
    <cellStyle name="Percent 2 2 31 3" xfId="5657" xr:uid="{00000000-0005-0000-0000-000019160000}"/>
    <cellStyle name="Percent 2 2 31 4" xfId="5658" xr:uid="{00000000-0005-0000-0000-00001A160000}"/>
    <cellStyle name="Percent 2 2 31 5" xfId="5659" xr:uid="{00000000-0005-0000-0000-00001B160000}"/>
    <cellStyle name="Percent 2 2 31 6" xfId="5660" xr:uid="{00000000-0005-0000-0000-00001C160000}"/>
    <cellStyle name="Percent 2 2 32" xfId="5661" xr:uid="{00000000-0005-0000-0000-00001D160000}"/>
    <cellStyle name="Percent 2 2 33" xfId="5662" xr:uid="{00000000-0005-0000-0000-00001E160000}"/>
    <cellStyle name="Percent 2 2 34" xfId="5663" xr:uid="{00000000-0005-0000-0000-00001F160000}"/>
    <cellStyle name="Percent 2 2 35" xfId="5664" xr:uid="{00000000-0005-0000-0000-000020160000}"/>
    <cellStyle name="Percent 2 2 36" xfId="5665" xr:uid="{00000000-0005-0000-0000-000021160000}"/>
    <cellStyle name="Percent 2 2 37" xfId="5666" xr:uid="{00000000-0005-0000-0000-000022160000}"/>
    <cellStyle name="Percent 2 2 38" xfId="5667" xr:uid="{00000000-0005-0000-0000-000023160000}"/>
    <cellStyle name="Percent 2 2 39" xfId="5668" xr:uid="{00000000-0005-0000-0000-000024160000}"/>
    <cellStyle name="Percent 2 2 4" xfId="5669" xr:uid="{00000000-0005-0000-0000-000025160000}"/>
    <cellStyle name="Percent 2 2 4 2" xfId="5670" xr:uid="{00000000-0005-0000-0000-000026160000}"/>
    <cellStyle name="Percent 2 2 4 3" xfId="5671" xr:uid="{00000000-0005-0000-0000-000027160000}"/>
    <cellStyle name="Percent 2 2 4 4" xfId="5672" xr:uid="{00000000-0005-0000-0000-000028160000}"/>
    <cellStyle name="Percent 2 2 4 5" xfId="5673" xr:uid="{00000000-0005-0000-0000-000029160000}"/>
    <cellStyle name="Percent 2 2 4 6" xfId="5674" xr:uid="{00000000-0005-0000-0000-00002A160000}"/>
    <cellStyle name="Percent 2 2 40" xfId="5675" xr:uid="{00000000-0005-0000-0000-00002B160000}"/>
    <cellStyle name="Percent 2 2 41" xfId="5676" xr:uid="{00000000-0005-0000-0000-00002C160000}"/>
    <cellStyle name="Percent 2 2 5" xfId="5677" xr:uid="{00000000-0005-0000-0000-00002D160000}"/>
    <cellStyle name="Percent 2 2 5 2" xfId="5678" xr:uid="{00000000-0005-0000-0000-00002E160000}"/>
    <cellStyle name="Percent 2 2 5 3" xfId="5679" xr:uid="{00000000-0005-0000-0000-00002F160000}"/>
    <cellStyle name="Percent 2 2 5 4" xfId="5680" xr:uid="{00000000-0005-0000-0000-000030160000}"/>
    <cellStyle name="Percent 2 2 5 5" xfId="5681" xr:uid="{00000000-0005-0000-0000-000031160000}"/>
    <cellStyle name="Percent 2 2 5 6" xfId="5682" xr:uid="{00000000-0005-0000-0000-000032160000}"/>
    <cellStyle name="Percent 2 2 6" xfId="5683" xr:uid="{00000000-0005-0000-0000-000033160000}"/>
    <cellStyle name="Percent 2 2 6 2" xfId="5684" xr:uid="{00000000-0005-0000-0000-000034160000}"/>
    <cellStyle name="Percent 2 2 6 3" xfId="5685" xr:uid="{00000000-0005-0000-0000-000035160000}"/>
    <cellStyle name="Percent 2 2 6 4" xfId="5686" xr:uid="{00000000-0005-0000-0000-000036160000}"/>
    <cellStyle name="Percent 2 2 6 5" xfId="5687" xr:uid="{00000000-0005-0000-0000-000037160000}"/>
    <cellStyle name="Percent 2 2 6 6" xfId="5688" xr:uid="{00000000-0005-0000-0000-000038160000}"/>
    <cellStyle name="Percent 2 2 7" xfId="5689" xr:uid="{00000000-0005-0000-0000-000039160000}"/>
    <cellStyle name="Percent 2 2 7 2" xfId="5690" xr:uid="{00000000-0005-0000-0000-00003A160000}"/>
    <cellStyle name="Percent 2 2 7 3" xfId="5691" xr:uid="{00000000-0005-0000-0000-00003B160000}"/>
    <cellStyle name="Percent 2 2 7 4" xfId="5692" xr:uid="{00000000-0005-0000-0000-00003C160000}"/>
    <cellStyle name="Percent 2 2 7 5" xfId="5693" xr:uid="{00000000-0005-0000-0000-00003D160000}"/>
    <cellStyle name="Percent 2 2 7 6" xfId="5694" xr:uid="{00000000-0005-0000-0000-00003E160000}"/>
    <cellStyle name="Percent 2 2 8" xfId="5695" xr:uid="{00000000-0005-0000-0000-00003F160000}"/>
    <cellStyle name="Percent 2 2 8 2" xfId="5696" xr:uid="{00000000-0005-0000-0000-000040160000}"/>
    <cellStyle name="Percent 2 2 8 3" xfId="5697" xr:uid="{00000000-0005-0000-0000-000041160000}"/>
    <cellStyle name="Percent 2 2 8 4" xfId="5698" xr:uid="{00000000-0005-0000-0000-000042160000}"/>
    <cellStyle name="Percent 2 2 8 5" xfId="5699" xr:uid="{00000000-0005-0000-0000-000043160000}"/>
    <cellStyle name="Percent 2 2 8 6" xfId="5700" xr:uid="{00000000-0005-0000-0000-000044160000}"/>
    <cellStyle name="Percent 2 2 9" xfId="5701" xr:uid="{00000000-0005-0000-0000-000045160000}"/>
    <cellStyle name="Percent 2 2 9 2" xfId="5702" xr:uid="{00000000-0005-0000-0000-000046160000}"/>
    <cellStyle name="Percent 2 2 9 3" xfId="5703" xr:uid="{00000000-0005-0000-0000-000047160000}"/>
    <cellStyle name="Percent 2 2 9 4" xfId="5704" xr:uid="{00000000-0005-0000-0000-000048160000}"/>
    <cellStyle name="Percent 2 2 9 5" xfId="5705" xr:uid="{00000000-0005-0000-0000-000049160000}"/>
    <cellStyle name="Percent 2 2 9 6" xfId="5706" xr:uid="{00000000-0005-0000-0000-00004A160000}"/>
    <cellStyle name="Percent 2 20" xfId="5707" xr:uid="{00000000-0005-0000-0000-00004B160000}"/>
    <cellStyle name="Percent 2 21" xfId="5708" xr:uid="{00000000-0005-0000-0000-00004C160000}"/>
    <cellStyle name="Percent 2 22" xfId="5709" xr:uid="{00000000-0005-0000-0000-00004D160000}"/>
    <cellStyle name="Percent 2 23" xfId="5710" xr:uid="{00000000-0005-0000-0000-00004E160000}"/>
    <cellStyle name="Percent 2 24" xfId="5711" xr:uid="{00000000-0005-0000-0000-00004F160000}"/>
    <cellStyle name="Percent 2 25" xfId="5712" xr:uid="{00000000-0005-0000-0000-000050160000}"/>
    <cellStyle name="Percent 2 26" xfId="5713" xr:uid="{00000000-0005-0000-0000-000051160000}"/>
    <cellStyle name="Percent 2 27" xfId="5714" xr:uid="{00000000-0005-0000-0000-000052160000}"/>
    <cellStyle name="Percent 2 28" xfId="5715" xr:uid="{00000000-0005-0000-0000-000053160000}"/>
    <cellStyle name="Percent 2 29" xfId="5716" xr:uid="{00000000-0005-0000-0000-000054160000}"/>
    <cellStyle name="Percent 2 3" xfId="5717" xr:uid="{00000000-0005-0000-0000-000055160000}"/>
    <cellStyle name="Percent 2 3 10" xfId="5718" xr:uid="{00000000-0005-0000-0000-000056160000}"/>
    <cellStyle name="Percent 2 3 11" xfId="5719" xr:uid="{00000000-0005-0000-0000-000057160000}"/>
    <cellStyle name="Percent 2 3 12" xfId="5720" xr:uid="{00000000-0005-0000-0000-000058160000}"/>
    <cellStyle name="Percent 2 3 13" xfId="5721" xr:uid="{00000000-0005-0000-0000-000059160000}"/>
    <cellStyle name="Percent 2 3 14" xfId="5722" xr:uid="{00000000-0005-0000-0000-00005A160000}"/>
    <cellStyle name="Percent 2 3 15" xfId="5723" xr:uid="{00000000-0005-0000-0000-00005B160000}"/>
    <cellStyle name="Percent 2 3 16" xfId="5724" xr:uid="{00000000-0005-0000-0000-00005C160000}"/>
    <cellStyle name="Percent 2 3 17" xfId="5725" xr:uid="{00000000-0005-0000-0000-00005D160000}"/>
    <cellStyle name="Percent 2 3 18" xfId="5726" xr:uid="{00000000-0005-0000-0000-00005E160000}"/>
    <cellStyle name="Percent 2 3 19" xfId="5727" xr:uid="{00000000-0005-0000-0000-00005F160000}"/>
    <cellStyle name="Percent 2 3 2" xfId="5728" xr:uid="{00000000-0005-0000-0000-000060160000}"/>
    <cellStyle name="Percent 2 3 2 2" xfId="5729" xr:uid="{00000000-0005-0000-0000-000061160000}"/>
    <cellStyle name="Percent 2 3 2 3" xfId="5730" xr:uid="{00000000-0005-0000-0000-000062160000}"/>
    <cellStyle name="Percent 2 3 2 4" xfId="5731" xr:uid="{00000000-0005-0000-0000-000063160000}"/>
    <cellStyle name="Percent 2 3 2 5" xfId="5732" xr:uid="{00000000-0005-0000-0000-000064160000}"/>
    <cellStyle name="Percent 2 3 2 6" xfId="5733" xr:uid="{00000000-0005-0000-0000-000065160000}"/>
    <cellStyle name="Percent 2 3 20" xfId="5734" xr:uid="{00000000-0005-0000-0000-000066160000}"/>
    <cellStyle name="Percent 2 3 21" xfId="5735" xr:uid="{00000000-0005-0000-0000-000067160000}"/>
    <cellStyle name="Percent 2 3 22" xfId="5736" xr:uid="{00000000-0005-0000-0000-000068160000}"/>
    <cellStyle name="Percent 2 3 23" xfId="5737" xr:uid="{00000000-0005-0000-0000-000069160000}"/>
    <cellStyle name="Percent 2 3 24" xfId="5738" xr:uid="{00000000-0005-0000-0000-00006A160000}"/>
    <cellStyle name="Percent 2 3 25" xfId="5739" xr:uid="{00000000-0005-0000-0000-00006B160000}"/>
    <cellStyle name="Percent 2 3 26" xfId="5740" xr:uid="{00000000-0005-0000-0000-00006C160000}"/>
    <cellStyle name="Percent 2 3 27" xfId="5741" xr:uid="{00000000-0005-0000-0000-00006D160000}"/>
    <cellStyle name="Percent 2 3 28" xfId="5742" xr:uid="{00000000-0005-0000-0000-00006E160000}"/>
    <cellStyle name="Percent 2 3 29" xfId="5743" xr:uid="{00000000-0005-0000-0000-00006F160000}"/>
    <cellStyle name="Percent 2 3 3" xfId="5744" xr:uid="{00000000-0005-0000-0000-000070160000}"/>
    <cellStyle name="Percent 2 3 3 2" xfId="5745" xr:uid="{00000000-0005-0000-0000-000071160000}"/>
    <cellStyle name="Percent 2 3 3 3" xfId="5746" xr:uid="{00000000-0005-0000-0000-000072160000}"/>
    <cellStyle name="Percent 2 3 3 4" xfId="5747" xr:uid="{00000000-0005-0000-0000-000073160000}"/>
    <cellStyle name="Percent 2 3 3 5" xfId="5748" xr:uid="{00000000-0005-0000-0000-000074160000}"/>
    <cellStyle name="Percent 2 3 3 6" xfId="5749" xr:uid="{00000000-0005-0000-0000-000075160000}"/>
    <cellStyle name="Percent 2 3 30" xfId="5750" xr:uid="{00000000-0005-0000-0000-000076160000}"/>
    <cellStyle name="Percent 2 3 31" xfId="5751" xr:uid="{00000000-0005-0000-0000-000077160000}"/>
    <cellStyle name="Percent 2 3 32" xfId="5752" xr:uid="{00000000-0005-0000-0000-000078160000}"/>
    <cellStyle name="Percent 2 3 33" xfId="5753" xr:uid="{00000000-0005-0000-0000-000079160000}"/>
    <cellStyle name="Percent 2 3 34" xfId="5754" xr:uid="{00000000-0005-0000-0000-00007A160000}"/>
    <cellStyle name="Percent 2 3 35" xfId="5755" xr:uid="{00000000-0005-0000-0000-00007B160000}"/>
    <cellStyle name="Percent 2 3 4" xfId="5756" xr:uid="{00000000-0005-0000-0000-00007C160000}"/>
    <cellStyle name="Percent 2 3 4 2" xfId="5757" xr:uid="{00000000-0005-0000-0000-00007D160000}"/>
    <cellStyle name="Percent 2 3 4 3" xfId="5758" xr:uid="{00000000-0005-0000-0000-00007E160000}"/>
    <cellStyle name="Percent 2 3 4 4" xfId="5759" xr:uid="{00000000-0005-0000-0000-00007F160000}"/>
    <cellStyle name="Percent 2 3 4 5" xfId="5760" xr:uid="{00000000-0005-0000-0000-000080160000}"/>
    <cellStyle name="Percent 2 3 4 6" xfId="5761" xr:uid="{00000000-0005-0000-0000-000081160000}"/>
    <cellStyle name="Percent 2 3 5" xfId="5762" xr:uid="{00000000-0005-0000-0000-000082160000}"/>
    <cellStyle name="Percent 2 3 6" xfId="5763" xr:uid="{00000000-0005-0000-0000-000083160000}"/>
    <cellStyle name="Percent 2 3 7" xfId="5764" xr:uid="{00000000-0005-0000-0000-000084160000}"/>
    <cellStyle name="Percent 2 3 8" xfId="5765" xr:uid="{00000000-0005-0000-0000-000085160000}"/>
    <cellStyle name="Percent 2 3 9" xfId="5766" xr:uid="{00000000-0005-0000-0000-000086160000}"/>
    <cellStyle name="Percent 2 30" xfId="5767" xr:uid="{00000000-0005-0000-0000-000087160000}"/>
    <cellStyle name="Percent 2 31" xfId="5768" xr:uid="{00000000-0005-0000-0000-000088160000}"/>
    <cellStyle name="Percent 2 32" xfId="5769" xr:uid="{00000000-0005-0000-0000-000089160000}"/>
    <cellStyle name="Percent 2 33" xfId="5770" xr:uid="{00000000-0005-0000-0000-00008A160000}"/>
    <cellStyle name="Percent 2 34" xfId="5771" xr:uid="{00000000-0005-0000-0000-00008B160000}"/>
    <cellStyle name="Percent 2 35" xfId="5772" xr:uid="{00000000-0005-0000-0000-00008C160000}"/>
    <cellStyle name="Percent 2 36" xfId="5773" xr:uid="{00000000-0005-0000-0000-00008D160000}"/>
    <cellStyle name="Percent 2 37" xfId="5774" xr:uid="{00000000-0005-0000-0000-00008E160000}"/>
    <cellStyle name="Percent 2 38" xfId="5775" xr:uid="{00000000-0005-0000-0000-00008F160000}"/>
    <cellStyle name="Percent 2 39" xfId="5776" xr:uid="{00000000-0005-0000-0000-000090160000}"/>
    <cellStyle name="Percent 2 4" xfId="5777" xr:uid="{00000000-0005-0000-0000-000091160000}"/>
    <cellStyle name="Percent 2 4 2" xfId="5778" xr:uid="{00000000-0005-0000-0000-000092160000}"/>
    <cellStyle name="Percent 2 4 3" xfId="5779" xr:uid="{00000000-0005-0000-0000-000093160000}"/>
    <cellStyle name="Percent 2 4 4" xfId="5780" xr:uid="{00000000-0005-0000-0000-000094160000}"/>
    <cellStyle name="Percent 2 4 5" xfId="5781" xr:uid="{00000000-0005-0000-0000-000095160000}"/>
    <cellStyle name="Percent 2 4 6" xfId="5782" xr:uid="{00000000-0005-0000-0000-000096160000}"/>
    <cellStyle name="Percent 2 40" xfId="5783" xr:uid="{00000000-0005-0000-0000-000097160000}"/>
    <cellStyle name="Percent 2 41" xfId="5784" xr:uid="{00000000-0005-0000-0000-000098160000}"/>
    <cellStyle name="Percent 2 42" xfId="5785" xr:uid="{00000000-0005-0000-0000-000099160000}"/>
    <cellStyle name="Percent 2 5" xfId="5786" xr:uid="{00000000-0005-0000-0000-00009A160000}"/>
    <cellStyle name="Percent 2 5 2" xfId="5787" xr:uid="{00000000-0005-0000-0000-00009B160000}"/>
    <cellStyle name="Percent 2 5 3" xfId="5788" xr:uid="{00000000-0005-0000-0000-00009C160000}"/>
    <cellStyle name="Percent 2 5 4" xfId="5789" xr:uid="{00000000-0005-0000-0000-00009D160000}"/>
    <cellStyle name="Percent 2 5 5" xfId="5790" xr:uid="{00000000-0005-0000-0000-00009E160000}"/>
    <cellStyle name="Percent 2 5 6" xfId="5791" xr:uid="{00000000-0005-0000-0000-00009F160000}"/>
    <cellStyle name="Percent 2 6" xfId="5792" xr:uid="{00000000-0005-0000-0000-0000A0160000}"/>
    <cellStyle name="Percent 2 6 2" xfId="5793" xr:uid="{00000000-0005-0000-0000-0000A1160000}"/>
    <cellStyle name="Percent 2 6 3" xfId="5794" xr:uid="{00000000-0005-0000-0000-0000A2160000}"/>
    <cellStyle name="Percent 2 6 4" xfId="5795" xr:uid="{00000000-0005-0000-0000-0000A3160000}"/>
    <cellStyle name="Percent 2 6 5" xfId="5796" xr:uid="{00000000-0005-0000-0000-0000A4160000}"/>
    <cellStyle name="Percent 2 6 6" xfId="5797" xr:uid="{00000000-0005-0000-0000-0000A5160000}"/>
    <cellStyle name="Percent 2 7" xfId="5798" xr:uid="{00000000-0005-0000-0000-0000A6160000}"/>
    <cellStyle name="Percent 2 7 2" xfId="5799" xr:uid="{00000000-0005-0000-0000-0000A7160000}"/>
    <cellStyle name="Percent 2 7 3" xfId="5800" xr:uid="{00000000-0005-0000-0000-0000A8160000}"/>
    <cellStyle name="Percent 2 7 4" xfId="5801" xr:uid="{00000000-0005-0000-0000-0000A9160000}"/>
    <cellStyle name="Percent 2 7 5" xfId="5802" xr:uid="{00000000-0005-0000-0000-0000AA160000}"/>
    <cellStyle name="Percent 2 7 6" xfId="5803" xr:uid="{00000000-0005-0000-0000-0000AB160000}"/>
    <cellStyle name="Percent 2 8" xfId="5804" xr:uid="{00000000-0005-0000-0000-0000AC160000}"/>
    <cellStyle name="Percent 2 8 2" xfId="5805" xr:uid="{00000000-0005-0000-0000-0000AD160000}"/>
    <cellStyle name="Percent 2 8 3" xfId="5806" xr:uid="{00000000-0005-0000-0000-0000AE160000}"/>
    <cellStyle name="Percent 2 8 4" xfId="5807" xr:uid="{00000000-0005-0000-0000-0000AF160000}"/>
    <cellStyle name="Percent 2 8 5" xfId="5808" xr:uid="{00000000-0005-0000-0000-0000B0160000}"/>
    <cellStyle name="Percent 2 8 6" xfId="5809" xr:uid="{00000000-0005-0000-0000-0000B1160000}"/>
    <cellStyle name="Percent 2 9" xfId="5810" xr:uid="{00000000-0005-0000-0000-0000B2160000}"/>
    <cellStyle name="Percent 2 9 2" xfId="5811" xr:uid="{00000000-0005-0000-0000-0000B3160000}"/>
    <cellStyle name="Percent 2 9 3" xfId="5812" xr:uid="{00000000-0005-0000-0000-0000B4160000}"/>
    <cellStyle name="Percent 2 9 4" xfId="5813" xr:uid="{00000000-0005-0000-0000-0000B5160000}"/>
    <cellStyle name="Percent 2 9 5" xfId="5814" xr:uid="{00000000-0005-0000-0000-0000B6160000}"/>
    <cellStyle name="Percent 2 9 6" xfId="5815" xr:uid="{00000000-0005-0000-0000-0000B7160000}"/>
    <cellStyle name="Percent 3" xfId="5816" xr:uid="{00000000-0005-0000-0000-0000B8160000}"/>
    <cellStyle name="Percent 3 10" xfId="5817" xr:uid="{00000000-0005-0000-0000-0000B9160000}"/>
    <cellStyle name="Percent 3 11" xfId="5818" xr:uid="{00000000-0005-0000-0000-0000BA160000}"/>
    <cellStyle name="Percent 3 12" xfId="5819" xr:uid="{00000000-0005-0000-0000-0000BB160000}"/>
    <cellStyle name="Percent 3 13" xfId="5820" xr:uid="{00000000-0005-0000-0000-0000BC160000}"/>
    <cellStyle name="Percent 3 14" xfId="5821" xr:uid="{00000000-0005-0000-0000-0000BD160000}"/>
    <cellStyle name="Percent 3 15" xfId="5822" xr:uid="{00000000-0005-0000-0000-0000BE160000}"/>
    <cellStyle name="Percent 3 16" xfId="5823" xr:uid="{00000000-0005-0000-0000-0000BF160000}"/>
    <cellStyle name="Percent 3 17" xfId="5824" xr:uid="{00000000-0005-0000-0000-0000C0160000}"/>
    <cellStyle name="Percent 3 18" xfId="5825" xr:uid="{00000000-0005-0000-0000-0000C1160000}"/>
    <cellStyle name="Percent 3 2" xfId="5826" xr:uid="{00000000-0005-0000-0000-0000C2160000}"/>
    <cellStyle name="Percent 3 2 2" xfId="5827" xr:uid="{00000000-0005-0000-0000-0000C3160000}"/>
    <cellStyle name="Percent 3 2 3" xfId="5828" xr:uid="{00000000-0005-0000-0000-0000C4160000}"/>
    <cellStyle name="Percent 3 2 4" xfId="5829" xr:uid="{00000000-0005-0000-0000-0000C5160000}"/>
    <cellStyle name="Percent 3 2 5" xfId="5830" xr:uid="{00000000-0005-0000-0000-0000C6160000}"/>
    <cellStyle name="Percent 3 2 6" xfId="5831" xr:uid="{00000000-0005-0000-0000-0000C7160000}"/>
    <cellStyle name="Percent 3 2 7" xfId="5832" xr:uid="{00000000-0005-0000-0000-0000C8160000}"/>
    <cellStyle name="Percent 3 2 8" xfId="5833" xr:uid="{00000000-0005-0000-0000-0000C9160000}"/>
    <cellStyle name="Percent 3 3" xfId="5834" xr:uid="{00000000-0005-0000-0000-0000CA160000}"/>
    <cellStyle name="Percent 3 3 2" xfId="5835" xr:uid="{00000000-0005-0000-0000-0000CB160000}"/>
    <cellStyle name="Percent 3 3 3" xfId="5836" xr:uid="{00000000-0005-0000-0000-0000CC160000}"/>
    <cellStyle name="Percent 3 3 4" xfId="5837" xr:uid="{00000000-0005-0000-0000-0000CD160000}"/>
    <cellStyle name="Percent 3 3 5" xfId="5838" xr:uid="{00000000-0005-0000-0000-0000CE160000}"/>
    <cellStyle name="Percent 3 3 6" xfId="5839" xr:uid="{00000000-0005-0000-0000-0000CF160000}"/>
    <cellStyle name="Percent 3 4" xfId="5840" xr:uid="{00000000-0005-0000-0000-0000D0160000}"/>
    <cellStyle name="Percent 3 4 2" xfId="5841" xr:uid="{00000000-0005-0000-0000-0000D1160000}"/>
    <cellStyle name="Percent 3 4 3" xfId="5842" xr:uid="{00000000-0005-0000-0000-0000D2160000}"/>
    <cellStyle name="Percent 3 4 4" xfId="5843" xr:uid="{00000000-0005-0000-0000-0000D3160000}"/>
    <cellStyle name="Percent 3 4 5" xfId="5844" xr:uid="{00000000-0005-0000-0000-0000D4160000}"/>
    <cellStyle name="Percent 3 4 6" xfId="5845" xr:uid="{00000000-0005-0000-0000-0000D5160000}"/>
    <cellStyle name="Percent 3 5" xfId="5846" xr:uid="{00000000-0005-0000-0000-0000D6160000}"/>
    <cellStyle name="Percent 3 6" xfId="5847" xr:uid="{00000000-0005-0000-0000-0000D7160000}"/>
    <cellStyle name="Percent 3 7" xfId="5848" xr:uid="{00000000-0005-0000-0000-0000D8160000}"/>
    <cellStyle name="Percent 3 8" xfId="5849" xr:uid="{00000000-0005-0000-0000-0000D9160000}"/>
    <cellStyle name="Percent 3 9" xfId="5850" xr:uid="{00000000-0005-0000-0000-0000DA160000}"/>
    <cellStyle name="Percent 4" xfId="5851" xr:uid="{00000000-0005-0000-0000-0000DB160000}"/>
    <cellStyle name="Percent 4 10" xfId="5852" xr:uid="{00000000-0005-0000-0000-0000DC160000}"/>
    <cellStyle name="Percent 4 10 2" xfId="5853" xr:uid="{00000000-0005-0000-0000-0000DD160000}"/>
    <cellStyle name="Percent 4 10 3" xfId="5854" xr:uid="{00000000-0005-0000-0000-0000DE160000}"/>
    <cellStyle name="Percent 4 10 4" xfId="5855" xr:uid="{00000000-0005-0000-0000-0000DF160000}"/>
    <cellStyle name="Percent 4 11" xfId="5856" xr:uid="{00000000-0005-0000-0000-0000E0160000}"/>
    <cellStyle name="Percent 4 12" xfId="5857" xr:uid="{00000000-0005-0000-0000-0000E1160000}"/>
    <cellStyle name="Percent 4 13" xfId="5858" xr:uid="{00000000-0005-0000-0000-0000E2160000}"/>
    <cellStyle name="Percent 4 14" xfId="5859" xr:uid="{00000000-0005-0000-0000-0000E3160000}"/>
    <cellStyle name="Percent 4 15" xfId="5860" xr:uid="{00000000-0005-0000-0000-0000E4160000}"/>
    <cellStyle name="Percent 4 16" xfId="5861" xr:uid="{00000000-0005-0000-0000-0000E5160000}"/>
    <cellStyle name="Percent 4 17" xfId="5862" xr:uid="{00000000-0005-0000-0000-0000E6160000}"/>
    <cellStyle name="Percent 4 18" xfId="5863" xr:uid="{00000000-0005-0000-0000-0000E7160000}"/>
    <cellStyle name="Percent 4 2" xfId="5864" xr:uid="{00000000-0005-0000-0000-0000E8160000}"/>
    <cellStyle name="Percent 4 2 2" xfId="5865" xr:uid="{00000000-0005-0000-0000-0000E9160000}"/>
    <cellStyle name="Percent 4 2 2 2" xfId="5866" xr:uid="{00000000-0005-0000-0000-0000EA160000}"/>
    <cellStyle name="Percent 4 2 2 2 2" xfId="5867" xr:uid="{00000000-0005-0000-0000-0000EB160000}"/>
    <cellStyle name="Percent 4 2 2 2 2 2" xfId="5868" xr:uid="{00000000-0005-0000-0000-0000EC160000}"/>
    <cellStyle name="Percent 4 2 2 2 3" xfId="5869" xr:uid="{00000000-0005-0000-0000-0000ED160000}"/>
    <cellStyle name="Percent 4 2 2 2 4" xfId="5870" xr:uid="{00000000-0005-0000-0000-0000EE160000}"/>
    <cellStyle name="Percent 4 2 2 3" xfId="5871" xr:uid="{00000000-0005-0000-0000-0000EF160000}"/>
    <cellStyle name="Percent 4 2 2 3 2" xfId="5872" xr:uid="{00000000-0005-0000-0000-0000F0160000}"/>
    <cellStyle name="Percent 4 2 2 4" xfId="5873" xr:uid="{00000000-0005-0000-0000-0000F1160000}"/>
    <cellStyle name="Percent 4 2 3" xfId="5874" xr:uid="{00000000-0005-0000-0000-0000F2160000}"/>
    <cellStyle name="Percent 4 2 4" xfId="5875" xr:uid="{00000000-0005-0000-0000-0000F3160000}"/>
    <cellStyle name="Percent 4 2 5" xfId="5876" xr:uid="{00000000-0005-0000-0000-0000F4160000}"/>
    <cellStyle name="Percent 4 2 6" xfId="5877" xr:uid="{00000000-0005-0000-0000-0000F5160000}"/>
    <cellStyle name="Percent 4 2 7" xfId="5878" xr:uid="{00000000-0005-0000-0000-0000F6160000}"/>
    <cellStyle name="Percent 4 2 7 2" xfId="5879" xr:uid="{00000000-0005-0000-0000-0000F7160000}"/>
    <cellStyle name="Percent 4 2 8" xfId="5880" xr:uid="{00000000-0005-0000-0000-0000F8160000}"/>
    <cellStyle name="Percent 4 2 9" xfId="5881" xr:uid="{00000000-0005-0000-0000-0000F9160000}"/>
    <cellStyle name="Percent 4 3" xfId="5882" xr:uid="{00000000-0005-0000-0000-0000FA160000}"/>
    <cellStyle name="Percent 4 3 2" xfId="5883" xr:uid="{00000000-0005-0000-0000-0000FB160000}"/>
    <cellStyle name="Percent 4 3 2 2" xfId="5884" xr:uid="{00000000-0005-0000-0000-0000FC160000}"/>
    <cellStyle name="Percent 4 3 2 2 2" xfId="5885" xr:uid="{00000000-0005-0000-0000-0000FD160000}"/>
    <cellStyle name="Percent 4 3 2 2 2 2" xfId="5886" xr:uid="{00000000-0005-0000-0000-0000FE160000}"/>
    <cellStyle name="Percent 4 3 2 2 3" xfId="5887" xr:uid="{00000000-0005-0000-0000-0000FF160000}"/>
    <cellStyle name="Percent 4 3 2 2 4" xfId="5888" xr:uid="{00000000-0005-0000-0000-000000170000}"/>
    <cellStyle name="Percent 4 3 2 3" xfId="5889" xr:uid="{00000000-0005-0000-0000-000001170000}"/>
    <cellStyle name="Percent 4 3 2 3 2" xfId="5890" xr:uid="{00000000-0005-0000-0000-000002170000}"/>
    <cellStyle name="Percent 4 3 2 4" xfId="5891" xr:uid="{00000000-0005-0000-0000-000003170000}"/>
    <cellStyle name="Percent 4 3 3" xfId="5892" xr:uid="{00000000-0005-0000-0000-000004170000}"/>
    <cellStyle name="Percent 4 3 4" xfId="5893" xr:uid="{00000000-0005-0000-0000-000005170000}"/>
    <cellStyle name="Percent 4 3 5" xfId="5894" xr:uid="{00000000-0005-0000-0000-000006170000}"/>
    <cellStyle name="Percent 4 3 6" xfId="5895" xr:uid="{00000000-0005-0000-0000-000007170000}"/>
    <cellStyle name="Percent 4 3 7" xfId="5896" xr:uid="{00000000-0005-0000-0000-000008170000}"/>
    <cellStyle name="Percent 4 3 7 2" xfId="5897" xr:uid="{00000000-0005-0000-0000-000009170000}"/>
    <cellStyle name="Percent 4 3 8" xfId="5898" xr:uid="{00000000-0005-0000-0000-00000A170000}"/>
    <cellStyle name="Percent 4 3 9" xfId="5899" xr:uid="{00000000-0005-0000-0000-00000B170000}"/>
    <cellStyle name="Percent 4 4" xfId="5900" xr:uid="{00000000-0005-0000-0000-00000C170000}"/>
    <cellStyle name="Percent 4 4 2" xfId="5901" xr:uid="{00000000-0005-0000-0000-00000D170000}"/>
    <cellStyle name="Percent 4 4 2 2" xfId="5902" xr:uid="{00000000-0005-0000-0000-00000E170000}"/>
    <cellStyle name="Percent 4 4 2 2 2" xfId="5903" xr:uid="{00000000-0005-0000-0000-00000F170000}"/>
    <cellStyle name="Percent 4 4 2 2 2 2" xfId="5904" xr:uid="{00000000-0005-0000-0000-000010170000}"/>
    <cellStyle name="Percent 4 4 2 2 3" xfId="5905" xr:uid="{00000000-0005-0000-0000-000011170000}"/>
    <cellStyle name="Percent 4 4 2 2 4" xfId="5906" xr:uid="{00000000-0005-0000-0000-000012170000}"/>
    <cellStyle name="Percent 4 4 2 3" xfId="5907" xr:uid="{00000000-0005-0000-0000-000013170000}"/>
    <cellStyle name="Percent 4 4 2 3 2" xfId="5908" xr:uid="{00000000-0005-0000-0000-000014170000}"/>
    <cellStyle name="Percent 4 4 2 4" xfId="5909" xr:uid="{00000000-0005-0000-0000-000015170000}"/>
    <cellStyle name="Percent 4 4 3" xfId="5910" xr:uid="{00000000-0005-0000-0000-000016170000}"/>
    <cellStyle name="Percent 4 4 4" xfId="5911" xr:uid="{00000000-0005-0000-0000-000017170000}"/>
    <cellStyle name="Percent 4 4 5" xfId="5912" xr:uid="{00000000-0005-0000-0000-000018170000}"/>
    <cellStyle name="Percent 4 4 6" xfId="5913" xr:uid="{00000000-0005-0000-0000-000019170000}"/>
    <cellStyle name="Percent 4 4 7" xfId="5914" xr:uid="{00000000-0005-0000-0000-00001A170000}"/>
    <cellStyle name="Percent 4 4 7 2" xfId="5915" xr:uid="{00000000-0005-0000-0000-00001B170000}"/>
    <cellStyle name="Percent 4 4 8" xfId="5916" xr:uid="{00000000-0005-0000-0000-00001C170000}"/>
    <cellStyle name="Percent 4 4 9" xfId="5917" xr:uid="{00000000-0005-0000-0000-00001D170000}"/>
    <cellStyle name="Percent 4 5" xfId="5918" xr:uid="{00000000-0005-0000-0000-00001E170000}"/>
    <cellStyle name="Percent 4 5 2" xfId="5919" xr:uid="{00000000-0005-0000-0000-00001F170000}"/>
    <cellStyle name="Percent 4 5 2 2" xfId="5920" xr:uid="{00000000-0005-0000-0000-000020170000}"/>
    <cellStyle name="Percent 4 5 2 2 2" xfId="5921" xr:uid="{00000000-0005-0000-0000-000021170000}"/>
    <cellStyle name="Percent 4 5 2 2 2 2" xfId="5922" xr:uid="{00000000-0005-0000-0000-000022170000}"/>
    <cellStyle name="Percent 4 5 2 2 3" xfId="5923" xr:uid="{00000000-0005-0000-0000-000023170000}"/>
    <cellStyle name="Percent 4 5 2 2 4" xfId="5924" xr:uid="{00000000-0005-0000-0000-000024170000}"/>
    <cellStyle name="Percent 4 5 2 3" xfId="5925" xr:uid="{00000000-0005-0000-0000-000025170000}"/>
    <cellStyle name="Percent 4 5 2 3 2" xfId="5926" xr:uid="{00000000-0005-0000-0000-000026170000}"/>
    <cellStyle name="Percent 4 5 2 4" xfId="5927" xr:uid="{00000000-0005-0000-0000-000027170000}"/>
    <cellStyle name="Percent 4 5 3" xfId="5928" xr:uid="{00000000-0005-0000-0000-000028170000}"/>
    <cellStyle name="Percent 4 5 4" xfId="5929" xr:uid="{00000000-0005-0000-0000-000029170000}"/>
    <cellStyle name="Percent 4 5 5" xfId="5930" xr:uid="{00000000-0005-0000-0000-00002A170000}"/>
    <cellStyle name="Percent 4 5 6" xfId="5931" xr:uid="{00000000-0005-0000-0000-00002B170000}"/>
    <cellStyle name="Percent 4 5 7" xfId="5932" xr:uid="{00000000-0005-0000-0000-00002C170000}"/>
    <cellStyle name="Percent 4 5 7 2" xfId="5933" xr:uid="{00000000-0005-0000-0000-00002D170000}"/>
    <cellStyle name="Percent 4 5 8" xfId="5934" xr:uid="{00000000-0005-0000-0000-00002E170000}"/>
    <cellStyle name="Percent 4 5 9" xfId="5935" xr:uid="{00000000-0005-0000-0000-00002F170000}"/>
    <cellStyle name="Percent 4 6" xfId="5936" xr:uid="{00000000-0005-0000-0000-000030170000}"/>
    <cellStyle name="Percent 4 6 2" xfId="5937" xr:uid="{00000000-0005-0000-0000-000031170000}"/>
    <cellStyle name="Percent 4 6 3" xfId="5938" xr:uid="{00000000-0005-0000-0000-000032170000}"/>
    <cellStyle name="Percent 4 6 4" xfId="5939" xr:uid="{00000000-0005-0000-0000-000033170000}"/>
    <cellStyle name="Percent 4 7" xfId="5940" xr:uid="{00000000-0005-0000-0000-000034170000}"/>
    <cellStyle name="Percent 4 7 2" xfId="5941" xr:uid="{00000000-0005-0000-0000-000035170000}"/>
    <cellStyle name="Percent 4 7 3" xfId="5942" xr:uid="{00000000-0005-0000-0000-000036170000}"/>
    <cellStyle name="Percent 4 7 4" xfId="5943" xr:uid="{00000000-0005-0000-0000-000037170000}"/>
    <cellStyle name="Percent 4 8" xfId="5944" xr:uid="{00000000-0005-0000-0000-000038170000}"/>
    <cellStyle name="Percent 4 8 2" xfId="5945" xr:uid="{00000000-0005-0000-0000-000039170000}"/>
    <cellStyle name="Percent 4 8 3" xfId="5946" xr:uid="{00000000-0005-0000-0000-00003A170000}"/>
    <cellStyle name="Percent 4 8 4" xfId="5947" xr:uid="{00000000-0005-0000-0000-00003B170000}"/>
    <cellStyle name="Percent 4 9" xfId="5948" xr:uid="{00000000-0005-0000-0000-00003C170000}"/>
    <cellStyle name="Percent 4 9 2" xfId="5949" xr:uid="{00000000-0005-0000-0000-00003D170000}"/>
    <cellStyle name="Percent 4 9 3" xfId="5950" xr:uid="{00000000-0005-0000-0000-00003E170000}"/>
    <cellStyle name="Percent 4 9 4" xfId="5951" xr:uid="{00000000-0005-0000-0000-00003F170000}"/>
    <cellStyle name="Percent 5" xfId="5952" xr:uid="{00000000-0005-0000-0000-000040170000}"/>
    <cellStyle name="Percent 5 2" xfId="5953" xr:uid="{00000000-0005-0000-0000-000041170000}"/>
    <cellStyle name="Percent 5 3" xfId="5954" xr:uid="{00000000-0005-0000-0000-000042170000}"/>
    <cellStyle name="Percent 5 4" xfId="5955" xr:uid="{00000000-0005-0000-0000-000043170000}"/>
    <cellStyle name="Percent 5 5" xfId="5956" xr:uid="{00000000-0005-0000-0000-000044170000}"/>
    <cellStyle name="Percent 5 6" xfId="5957" xr:uid="{00000000-0005-0000-0000-000045170000}"/>
    <cellStyle name="Percent 5 7" xfId="5958" xr:uid="{00000000-0005-0000-0000-000046170000}"/>
    <cellStyle name="Percent 5 8" xfId="5959" xr:uid="{00000000-0005-0000-0000-000047170000}"/>
    <cellStyle name="Percent 5 9" xfId="5960" xr:uid="{00000000-0005-0000-0000-000048170000}"/>
    <cellStyle name="Percent 6" xfId="5961" xr:uid="{00000000-0005-0000-0000-000049170000}"/>
    <cellStyle name="Percent 6 2" xfId="5962" xr:uid="{00000000-0005-0000-0000-00004A170000}"/>
    <cellStyle name="Percent 6 2 2" xfId="5963" xr:uid="{00000000-0005-0000-0000-00004B170000}"/>
    <cellStyle name="Percent 6 3" xfId="5964" xr:uid="{00000000-0005-0000-0000-00004C170000}"/>
    <cellStyle name="Percent 6 4" xfId="5965" xr:uid="{00000000-0005-0000-0000-00004D170000}"/>
    <cellStyle name="Percent 6 5" xfId="5966" xr:uid="{00000000-0005-0000-0000-00004E170000}"/>
    <cellStyle name="Percent 6 6" xfId="5967" xr:uid="{00000000-0005-0000-0000-00004F170000}"/>
    <cellStyle name="Percent 6 7" xfId="5968" xr:uid="{00000000-0005-0000-0000-000050170000}"/>
    <cellStyle name="Percent 6 8" xfId="5969" xr:uid="{00000000-0005-0000-0000-000051170000}"/>
    <cellStyle name="Percent 6 9" xfId="5970" xr:uid="{00000000-0005-0000-0000-000052170000}"/>
    <cellStyle name="Percent 7" xfId="5971" xr:uid="{00000000-0005-0000-0000-000053170000}"/>
    <cellStyle name="Percent 7 2" xfId="5972" xr:uid="{00000000-0005-0000-0000-000054170000}"/>
    <cellStyle name="Percent 7 3" xfId="5973" xr:uid="{00000000-0005-0000-0000-000055170000}"/>
    <cellStyle name="Percent 7 4" xfId="5974" xr:uid="{00000000-0005-0000-0000-000056170000}"/>
    <cellStyle name="Percent 7 5" xfId="5975" xr:uid="{00000000-0005-0000-0000-000057170000}"/>
    <cellStyle name="Percent 7 6" xfId="5976" xr:uid="{00000000-0005-0000-0000-000058170000}"/>
    <cellStyle name="Percent 7 7" xfId="5977" xr:uid="{00000000-0005-0000-0000-000059170000}"/>
    <cellStyle name="Percent 7 8" xfId="5978" xr:uid="{00000000-0005-0000-0000-00005A170000}"/>
    <cellStyle name="Percent 7 9" xfId="5979" xr:uid="{00000000-0005-0000-0000-00005B170000}"/>
    <cellStyle name="Percent 8" xfId="5980" xr:uid="{00000000-0005-0000-0000-00005C170000}"/>
    <cellStyle name="Percent 8 2" xfId="5981" xr:uid="{00000000-0005-0000-0000-00005D170000}"/>
    <cellStyle name="Percent 8 3" xfId="5982" xr:uid="{00000000-0005-0000-0000-00005E170000}"/>
    <cellStyle name="Percent 9" xfId="5983" xr:uid="{00000000-0005-0000-0000-00005F170000}"/>
    <cellStyle name="Percent 9 2" xfId="5984" xr:uid="{00000000-0005-0000-0000-000060170000}"/>
    <cellStyle name="Percent 9 3" xfId="5985" xr:uid="{00000000-0005-0000-0000-000061170000}"/>
    <cellStyle name="Percent 9 4" xfId="5986" xr:uid="{00000000-0005-0000-0000-000062170000}"/>
    <cellStyle name="Percent 9 5" xfId="5987" xr:uid="{00000000-0005-0000-0000-000063170000}"/>
    <cellStyle name="Percent 9 6" xfId="5988" xr:uid="{00000000-0005-0000-0000-000064170000}"/>
    <cellStyle name="Percent 9 7" xfId="5989" xr:uid="{00000000-0005-0000-0000-000065170000}"/>
    <cellStyle name="Percent 9 8" xfId="5990" xr:uid="{00000000-0005-0000-0000-000066170000}"/>
    <cellStyle name="Percent 9 9" xfId="5991" xr:uid="{00000000-0005-0000-0000-000067170000}"/>
    <cellStyle name="PERCENTAGE" xfId="5992" xr:uid="{00000000-0005-0000-0000-000068170000}"/>
    <cellStyle name="Perlong" xfId="5993" xr:uid="{00000000-0005-0000-0000-000069170000}"/>
    <cellStyle name="PrePop Currency (0)" xfId="5994" xr:uid="{00000000-0005-0000-0000-00006A170000}"/>
    <cellStyle name="PrePop Currency (2)" xfId="5995" xr:uid="{00000000-0005-0000-0000-00006B170000}"/>
    <cellStyle name="PrePop Units (0)" xfId="5996" xr:uid="{00000000-0005-0000-0000-00006C170000}"/>
    <cellStyle name="PrePop Units (1)" xfId="5997" xr:uid="{00000000-0005-0000-0000-00006D170000}"/>
    <cellStyle name="PrePop Units (2)" xfId="5998" xr:uid="{00000000-0005-0000-0000-00006E170000}"/>
    <cellStyle name="PROTECTED" xfId="5999" xr:uid="{00000000-0005-0000-0000-00006F170000}"/>
    <cellStyle name="Prozent_Anadat" xfId="6000" xr:uid="{00000000-0005-0000-0000-000070170000}"/>
    <cellStyle name="Quantity" xfId="6001" xr:uid="{00000000-0005-0000-0000-000071170000}"/>
    <cellStyle name="Reset  - Style4" xfId="6002" xr:uid="{00000000-0005-0000-0000-000072170000}"/>
    <cellStyle name="Reset  - Style7" xfId="6003" xr:uid="{00000000-0005-0000-0000-000073170000}"/>
    <cellStyle name="Result 1" xfId="6004" xr:uid="{00000000-0005-0000-0000-000074170000}"/>
    <cellStyle name="Result 2" xfId="6005" xr:uid="{00000000-0005-0000-0000-000075170000}"/>
    <cellStyle name="Results % 0 dp" xfId="6006" xr:uid="{00000000-0005-0000-0000-000076170000}"/>
    <cellStyle name="Results % 1 dp" xfId="6007" xr:uid="{00000000-0005-0000-0000-000077170000}"/>
    <cellStyle name="Results % 2 dp" xfId="6008" xr:uid="{00000000-0005-0000-0000-000078170000}"/>
    <cellStyle name="Results 0 dp" xfId="6009" xr:uid="{00000000-0005-0000-0000-000079170000}"/>
    <cellStyle name="Results 1 dp" xfId="6010" xr:uid="{00000000-0005-0000-0000-00007A170000}"/>
    <cellStyle name="Results 2 dp" xfId="6011" xr:uid="{00000000-0005-0000-0000-00007B170000}"/>
    <cellStyle name="Results 3 dp" xfId="6012" xr:uid="{00000000-0005-0000-0000-00007C170000}"/>
    <cellStyle name="Results x 1 dp" xfId="6013" xr:uid="{00000000-0005-0000-0000-00007D170000}"/>
    <cellStyle name="Results x 2 dp" xfId="6014" xr:uid="{00000000-0005-0000-0000-00007E170000}"/>
    <cellStyle name="REZA" xfId="6015" xr:uid="{00000000-0005-0000-0000-00007F170000}"/>
    <cellStyle name="Row Heading" xfId="6016" xr:uid="{00000000-0005-0000-0000-000080170000}"/>
    <cellStyle name="Row Headings" xfId="6017" xr:uid="{00000000-0005-0000-0000-000081170000}"/>
    <cellStyle name="SAPBEXaggData" xfId="6018" xr:uid="{00000000-0005-0000-0000-000082170000}"/>
    <cellStyle name="SAPBEXaggData 10" xfId="6019" xr:uid="{00000000-0005-0000-0000-000083170000}"/>
    <cellStyle name="SAPBEXaggData 11" xfId="6020" xr:uid="{00000000-0005-0000-0000-000084170000}"/>
    <cellStyle name="SAPBEXaggData 12" xfId="6021" xr:uid="{00000000-0005-0000-0000-000085170000}"/>
    <cellStyle name="SAPBEXaggData 13" xfId="6022" xr:uid="{00000000-0005-0000-0000-000086170000}"/>
    <cellStyle name="SAPBEXaggData 14" xfId="6023" xr:uid="{00000000-0005-0000-0000-000087170000}"/>
    <cellStyle name="SAPBEXaggData 15" xfId="6024" xr:uid="{00000000-0005-0000-0000-000088170000}"/>
    <cellStyle name="SAPBEXaggData 16" xfId="6025" xr:uid="{00000000-0005-0000-0000-000089170000}"/>
    <cellStyle name="SAPBEXaggData 17" xfId="6026" xr:uid="{00000000-0005-0000-0000-00008A170000}"/>
    <cellStyle name="SAPBEXaggData 18" xfId="6027" xr:uid="{00000000-0005-0000-0000-00008B170000}"/>
    <cellStyle name="SAPBEXaggData 19" xfId="6028" xr:uid="{00000000-0005-0000-0000-00008C170000}"/>
    <cellStyle name="SAPBEXaggData 2" xfId="6029" xr:uid="{00000000-0005-0000-0000-00008D170000}"/>
    <cellStyle name="SAPBEXaggData 20" xfId="6030" xr:uid="{00000000-0005-0000-0000-00008E170000}"/>
    <cellStyle name="SAPBEXaggData 21" xfId="6031" xr:uid="{00000000-0005-0000-0000-00008F170000}"/>
    <cellStyle name="SAPBEXaggData 22" xfId="6032" xr:uid="{00000000-0005-0000-0000-000090170000}"/>
    <cellStyle name="SAPBEXaggData 23" xfId="6033" xr:uid="{00000000-0005-0000-0000-000091170000}"/>
    <cellStyle name="SAPBEXaggData 24" xfId="6034" xr:uid="{00000000-0005-0000-0000-000092170000}"/>
    <cellStyle name="SAPBEXaggData 25" xfId="6035" xr:uid="{00000000-0005-0000-0000-000093170000}"/>
    <cellStyle name="SAPBEXaggData 26" xfId="6036" xr:uid="{00000000-0005-0000-0000-000094170000}"/>
    <cellStyle name="SAPBEXaggData 27" xfId="6037" xr:uid="{00000000-0005-0000-0000-000095170000}"/>
    <cellStyle name="SAPBEXaggData 28" xfId="6038" xr:uid="{00000000-0005-0000-0000-000096170000}"/>
    <cellStyle name="SAPBEXaggData 29" xfId="6039" xr:uid="{00000000-0005-0000-0000-000097170000}"/>
    <cellStyle name="SAPBEXaggData 3" xfId="6040" xr:uid="{00000000-0005-0000-0000-000098170000}"/>
    <cellStyle name="SAPBEXaggData 30" xfId="6041" xr:uid="{00000000-0005-0000-0000-000099170000}"/>
    <cellStyle name="SAPBEXaggData 31" xfId="6042" xr:uid="{00000000-0005-0000-0000-00009A170000}"/>
    <cellStyle name="SAPBEXaggData 32" xfId="6043" xr:uid="{00000000-0005-0000-0000-00009B170000}"/>
    <cellStyle name="SAPBEXaggData 33" xfId="6044" xr:uid="{00000000-0005-0000-0000-00009C170000}"/>
    <cellStyle name="SAPBEXaggData 4" xfId="6045" xr:uid="{00000000-0005-0000-0000-00009D170000}"/>
    <cellStyle name="SAPBEXaggData 5" xfId="6046" xr:uid="{00000000-0005-0000-0000-00009E170000}"/>
    <cellStyle name="SAPBEXaggData 6" xfId="6047" xr:uid="{00000000-0005-0000-0000-00009F170000}"/>
    <cellStyle name="SAPBEXaggData 7" xfId="6048" xr:uid="{00000000-0005-0000-0000-0000A0170000}"/>
    <cellStyle name="SAPBEXaggData 8" xfId="6049" xr:uid="{00000000-0005-0000-0000-0000A1170000}"/>
    <cellStyle name="SAPBEXaggData 9" xfId="6050" xr:uid="{00000000-0005-0000-0000-0000A2170000}"/>
    <cellStyle name="SAPBEXaggDataEmph" xfId="6051" xr:uid="{00000000-0005-0000-0000-0000A3170000}"/>
    <cellStyle name="SAPBEXaggDataEmph 10" xfId="6052" xr:uid="{00000000-0005-0000-0000-0000A4170000}"/>
    <cellStyle name="SAPBEXaggDataEmph 11" xfId="6053" xr:uid="{00000000-0005-0000-0000-0000A5170000}"/>
    <cellStyle name="SAPBEXaggDataEmph 12" xfId="6054" xr:uid="{00000000-0005-0000-0000-0000A6170000}"/>
    <cellStyle name="SAPBEXaggDataEmph 13" xfId="6055" xr:uid="{00000000-0005-0000-0000-0000A7170000}"/>
    <cellStyle name="SAPBEXaggDataEmph 14" xfId="6056" xr:uid="{00000000-0005-0000-0000-0000A8170000}"/>
    <cellStyle name="SAPBEXaggDataEmph 15" xfId="6057" xr:uid="{00000000-0005-0000-0000-0000A9170000}"/>
    <cellStyle name="SAPBEXaggDataEmph 16" xfId="6058" xr:uid="{00000000-0005-0000-0000-0000AA170000}"/>
    <cellStyle name="SAPBEXaggDataEmph 17" xfId="6059" xr:uid="{00000000-0005-0000-0000-0000AB170000}"/>
    <cellStyle name="SAPBEXaggDataEmph 18" xfId="6060" xr:uid="{00000000-0005-0000-0000-0000AC170000}"/>
    <cellStyle name="SAPBEXaggDataEmph 19" xfId="6061" xr:uid="{00000000-0005-0000-0000-0000AD170000}"/>
    <cellStyle name="SAPBEXaggDataEmph 2" xfId="6062" xr:uid="{00000000-0005-0000-0000-0000AE170000}"/>
    <cellStyle name="SAPBEXaggDataEmph 20" xfId="6063" xr:uid="{00000000-0005-0000-0000-0000AF170000}"/>
    <cellStyle name="SAPBEXaggDataEmph 21" xfId="6064" xr:uid="{00000000-0005-0000-0000-0000B0170000}"/>
    <cellStyle name="SAPBEXaggDataEmph 22" xfId="6065" xr:uid="{00000000-0005-0000-0000-0000B1170000}"/>
    <cellStyle name="SAPBEXaggDataEmph 23" xfId="6066" xr:uid="{00000000-0005-0000-0000-0000B2170000}"/>
    <cellStyle name="SAPBEXaggDataEmph 24" xfId="6067" xr:uid="{00000000-0005-0000-0000-0000B3170000}"/>
    <cellStyle name="SAPBEXaggDataEmph 25" xfId="6068" xr:uid="{00000000-0005-0000-0000-0000B4170000}"/>
    <cellStyle name="SAPBEXaggDataEmph 26" xfId="6069" xr:uid="{00000000-0005-0000-0000-0000B5170000}"/>
    <cellStyle name="SAPBEXaggDataEmph 27" xfId="6070" xr:uid="{00000000-0005-0000-0000-0000B6170000}"/>
    <cellStyle name="SAPBEXaggDataEmph 28" xfId="6071" xr:uid="{00000000-0005-0000-0000-0000B7170000}"/>
    <cellStyle name="SAPBEXaggDataEmph 29" xfId="6072" xr:uid="{00000000-0005-0000-0000-0000B8170000}"/>
    <cellStyle name="SAPBEXaggDataEmph 3" xfId="6073" xr:uid="{00000000-0005-0000-0000-0000B9170000}"/>
    <cellStyle name="SAPBEXaggDataEmph 30" xfId="6074" xr:uid="{00000000-0005-0000-0000-0000BA170000}"/>
    <cellStyle name="SAPBEXaggDataEmph 31" xfId="6075" xr:uid="{00000000-0005-0000-0000-0000BB170000}"/>
    <cellStyle name="SAPBEXaggDataEmph 32" xfId="6076" xr:uid="{00000000-0005-0000-0000-0000BC170000}"/>
    <cellStyle name="SAPBEXaggDataEmph 33" xfId="6077" xr:uid="{00000000-0005-0000-0000-0000BD170000}"/>
    <cellStyle name="SAPBEXaggDataEmph 4" xfId="6078" xr:uid="{00000000-0005-0000-0000-0000BE170000}"/>
    <cellStyle name="SAPBEXaggDataEmph 5" xfId="6079" xr:uid="{00000000-0005-0000-0000-0000BF170000}"/>
    <cellStyle name="SAPBEXaggDataEmph 6" xfId="6080" xr:uid="{00000000-0005-0000-0000-0000C0170000}"/>
    <cellStyle name="SAPBEXaggDataEmph 7" xfId="6081" xr:uid="{00000000-0005-0000-0000-0000C1170000}"/>
    <cellStyle name="SAPBEXaggDataEmph 8" xfId="6082" xr:uid="{00000000-0005-0000-0000-0000C2170000}"/>
    <cellStyle name="SAPBEXaggDataEmph 9" xfId="6083" xr:uid="{00000000-0005-0000-0000-0000C3170000}"/>
    <cellStyle name="SAPBEXaggItem" xfId="6084" xr:uid="{00000000-0005-0000-0000-0000C4170000}"/>
    <cellStyle name="SAPBEXaggItem 10" xfId="6085" xr:uid="{00000000-0005-0000-0000-0000C5170000}"/>
    <cellStyle name="SAPBEXaggItem 11" xfId="6086" xr:uid="{00000000-0005-0000-0000-0000C6170000}"/>
    <cellStyle name="SAPBEXaggItem 12" xfId="6087" xr:uid="{00000000-0005-0000-0000-0000C7170000}"/>
    <cellStyle name="SAPBEXaggItem 13" xfId="6088" xr:uid="{00000000-0005-0000-0000-0000C8170000}"/>
    <cellStyle name="SAPBEXaggItem 14" xfId="6089" xr:uid="{00000000-0005-0000-0000-0000C9170000}"/>
    <cellStyle name="SAPBEXaggItem 15" xfId="6090" xr:uid="{00000000-0005-0000-0000-0000CA170000}"/>
    <cellStyle name="SAPBEXaggItem 16" xfId="6091" xr:uid="{00000000-0005-0000-0000-0000CB170000}"/>
    <cellStyle name="SAPBEXaggItem 17" xfId="6092" xr:uid="{00000000-0005-0000-0000-0000CC170000}"/>
    <cellStyle name="SAPBEXaggItem 18" xfId="6093" xr:uid="{00000000-0005-0000-0000-0000CD170000}"/>
    <cellStyle name="SAPBEXaggItem 19" xfId="6094" xr:uid="{00000000-0005-0000-0000-0000CE170000}"/>
    <cellStyle name="SAPBEXaggItem 2" xfId="6095" xr:uid="{00000000-0005-0000-0000-0000CF170000}"/>
    <cellStyle name="SAPBEXaggItem 20" xfId="6096" xr:uid="{00000000-0005-0000-0000-0000D0170000}"/>
    <cellStyle name="SAPBEXaggItem 21" xfId="6097" xr:uid="{00000000-0005-0000-0000-0000D1170000}"/>
    <cellStyle name="SAPBEXaggItem 22" xfId="6098" xr:uid="{00000000-0005-0000-0000-0000D2170000}"/>
    <cellStyle name="SAPBEXaggItem 23" xfId="6099" xr:uid="{00000000-0005-0000-0000-0000D3170000}"/>
    <cellStyle name="SAPBEXaggItem 24" xfId="6100" xr:uid="{00000000-0005-0000-0000-0000D4170000}"/>
    <cellStyle name="SAPBEXaggItem 25" xfId="6101" xr:uid="{00000000-0005-0000-0000-0000D5170000}"/>
    <cellStyle name="SAPBEXaggItem 26" xfId="6102" xr:uid="{00000000-0005-0000-0000-0000D6170000}"/>
    <cellStyle name="SAPBEXaggItem 27" xfId="6103" xr:uid="{00000000-0005-0000-0000-0000D7170000}"/>
    <cellStyle name="SAPBEXaggItem 28" xfId="6104" xr:uid="{00000000-0005-0000-0000-0000D8170000}"/>
    <cellStyle name="SAPBEXaggItem 29" xfId="6105" xr:uid="{00000000-0005-0000-0000-0000D9170000}"/>
    <cellStyle name="SAPBEXaggItem 3" xfId="6106" xr:uid="{00000000-0005-0000-0000-0000DA170000}"/>
    <cellStyle name="SAPBEXaggItem 30" xfId="6107" xr:uid="{00000000-0005-0000-0000-0000DB170000}"/>
    <cellStyle name="SAPBEXaggItem 31" xfId="6108" xr:uid="{00000000-0005-0000-0000-0000DC170000}"/>
    <cellStyle name="SAPBEXaggItem 32" xfId="6109" xr:uid="{00000000-0005-0000-0000-0000DD170000}"/>
    <cellStyle name="SAPBEXaggItem 33" xfId="6110" xr:uid="{00000000-0005-0000-0000-0000DE170000}"/>
    <cellStyle name="SAPBEXaggItem 4" xfId="6111" xr:uid="{00000000-0005-0000-0000-0000DF170000}"/>
    <cellStyle name="SAPBEXaggItem 5" xfId="6112" xr:uid="{00000000-0005-0000-0000-0000E0170000}"/>
    <cellStyle name="SAPBEXaggItem 6" xfId="6113" xr:uid="{00000000-0005-0000-0000-0000E1170000}"/>
    <cellStyle name="SAPBEXaggItem 7" xfId="6114" xr:uid="{00000000-0005-0000-0000-0000E2170000}"/>
    <cellStyle name="SAPBEXaggItem 8" xfId="6115" xr:uid="{00000000-0005-0000-0000-0000E3170000}"/>
    <cellStyle name="SAPBEXaggItem 9" xfId="6116" xr:uid="{00000000-0005-0000-0000-0000E4170000}"/>
    <cellStyle name="SAPBEXaggItemX" xfId="6117" xr:uid="{00000000-0005-0000-0000-0000E5170000}"/>
    <cellStyle name="SAPBEXaggItemX 10" xfId="6118" xr:uid="{00000000-0005-0000-0000-0000E6170000}"/>
    <cellStyle name="SAPBEXaggItemX 11" xfId="6119" xr:uid="{00000000-0005-0000-0000-0000E7170000}"/>
    <cellStyle name="SAPBEXaggItemX 12" xfId="6120" xr:uid="{00000000-0005-0000-0000-0000E8170000}"/>
    <cellStyle name="SAPBEXaggItemX 13" xfId="6121" xr:uid="{00000000-0005-0000-0000-0000E9170000}"/>
    <cellStyle name="SAPBEXaggItemX 14" xfId="6122" xr:uid="{00000000-0005-0000-0000-0000EA170000}"/>
    <cellStyle name="SAPBEXaggItemX 15" xfId="6123" xr:uid="{00000000-0005-0000-0000-0000EB170000}"/>
    <cellStyle name="SAPBEXaggItemX 16" xfId="6124" xr:uid="{00000000-0005-0000-0000-0000EC170000}"/>
    <cellStyle name="SAPBEXaggItemX 17" xfId="6125" xr:uid="{00000000-0005-0000-0000-0000ED170000}"/>
    <cellStyle name="SAPBEXaggItemX 18" xfId="6126" xr:uid="{00000000-0005-0000-0000-0000EE170000}"/>
    <cellStyle name="SAPBEXaggItemX 19" xfId="6127" xr:uid="{00000000-0005-0000-0000-0000EF170000}"/>
    <cellStyle name="SAPBEXaggItemX 2" xfId="6128" xr:uid="{00000000-0005-0000-0000-0000F0170000}"/>
    <cellStyle name="SAPBEXaggItemX 20" xfId="6129" xr:uid="{00000000-0005-0000-0000-0000F1170000}"/>
    <cellStyle name="SAPBEXaggItemX 21" xfId="6130" xr:uid="{00000000-0005-0000-0000-0000F2170000}"/>
    <cellStyle name="SAPBEXaggItemX 22" xfId="6131" xr:uid="{00000000-0005-0000-0000-0000F3170000}"/>
    <cellStyle name="SAPBEXaggItemX 23" xfId="6132" xr:uid="{00000000-0005-0000-0000-0000F4170000}"/>
    <cellStyle name="SAPBEXaggItemX 24" xfId="6133" xr:uid="{00000000-0005-0000-0000-0000F5170000}"/>
    <cellStyle name="SAPBEXaggItemX 25" xfId="6134" xr:uid="{00000000-0005-0000-0000-0000F6170000}"/>
    <cellStyle name="SAPBEXaggItemX 26" xfId="6135" xr:uid="{00000000-0005-0000-0000-0000F7170000}"/>
    <cellStyle name="SAPBEXaggItemX 27" xfId="6136" xr:uid="{00000000-0005-0000-0000-0000F8170000}"/>
    <cellStyle name="SAPBEXaggItemX 28" xfId="6137" xr:uid="{00000000-0005-0000-0000-0000F9170000}"/>
    <cellStyle name="SAPBEXaggItemX 29" xfId="6138" xr:uid="{00000000-0005-0000-0000-0000FA170000}"/>
    <cellStyle name="SAPBEXaggItemX 3" xfId="6139" xr:uid="{00000000-0005-0000-0000-0000FB170000}"/>
    <cellStyle name="SAPBEXaggItemX 30" xfId="6140" xr:uid="{00000000-0005-0000-0000-0000FC170000}"/>
    <cellStyle name="SAPBEXaggItemX 31" xfId="6141" xr:uid="{00000000-0005-0000-0000-0000FD170000}"/>
    <cellStyle name="SAPBEXaggItemX 32" xfId="6142" xr:uid="{00000000-0005-0000-0000-0000FE170000}"/>
    <cellStyle name="SAPBEXaggItemX 33" xfId="6143" xr:uid="{00000000-0005-0000-0000-0000FF170000}"/>
    <cellStyle name="SAPBEXaggItemX 4" xfId="6144" xr:uid="{00000000-0005-0000-0000-000000180000}"/>
    <cellStyle name="SAPBEXaggItemX 5" xfId="6145" xr:uid="{00000000-0005-0000-0000-000001180000}"/>
    <cellStyle name="SAPBEXaggItemX 6" xfId="6146" xr:uid="{00000000-0005-0000-0000-000002180000}"/>
    <cellStyle name="SAPBEXaggItemX 7" xfId="6147" xr:uid="{00000000-0005-0000-0000-000003180000}"/>
    <cellStyle name="SAPBEXaggItemX 8" xfId="6148" xr:uid="{00000000-0005-0000-0000-000004180000}"/>
    <cellStyle name="SAPBEXaggItemX 9" xfId="6149" xr:uid="{00000000-0005-0000-0000-000005180000}"/>
    <cellStyle name="SAPBEXchaText" xfId="6150" xr:uid="{00000000-0005-0000-0000-000006180000}"/>
    <cellStyle name="SAPBEXexcBad7" xfId="6151" xr:uid="{00000000-0005-0000-0000-000007180000}"/>
    <cellStyle name="SAPBEXexcBad7 10" xfId="6152" xr:uid="{00000000-0005-0000-0000-000008180000}"/>
    <cellStyle name="SAPBEXexcBad7 11" xfId="6153" xr:uid="{00000000-0005-0000-0000-000009180000}"/>
    <cellStyle name="SAPBEXexcBad7 12" xfId="6154" xr:uid="{00000000-0005-0000-0000-00000A180000}"/>
    <cellStyle name="SAPBEXexcBad7 13" xfId="6155" xr:uid="{00000000-0005-0000-0000-00000B180000}"/>
    <cellStyle name="SAPBEXexcBad7 14" xfId="6156" xr:uid="{00000000-0005-0000-0000-00000C180000}"/>
    <cellStyle name="SAPBEXexcBad7 15" xfId="6157" xr:uid="{00000000-0005-0000-0000-00000D180000}"/>
    <cellStyle name="SAPBEXexcBad7 16" xfId="6158" xr:uid="{00000000-0005-0000-0000-00000E180000}"/>
    <cellStyle name="SAPBEXexcBad7 17" xfId="6159" xr:uid="{00000000-0005-0000-0000-00000F180000}"/>
    <cellStyle name="SAPBEXexcBad7 18" xfId="6160" xr:uid="{00000000-0005-0000-0000-000010180000}"/>
    <cellStyle name="SAPBEXexcBad7 19" xfId="6161" xr:uid="{00000000-0005-0000-0000-000011180000}"/>
    <cellStyle name="SAPBEXexcBad7 2" xfId="6162" xr:uid="{00000000-0005-0000-0000-000012180000}"/>
    <cellStyle name="SAPBEXexcBad7 20" xfId="6163" xr:uid="{00000000-0005-0000-0000-000013180000}"/>
    <cellStyle name="SAPBEXexcBad7 21" xfId="6164" xr:uid="{00000000-0005-0000-0000-000014180000}"/>
    <cellStyle name="SAPBEXexcBad7 22" xfId="6165" xr:uid="{00000000-0005-0000-0000-000015180000}"/>
    <cellStyle name="SAPBEXexcBad7 23" xfId="6166" xr:uid="{00000000-0005-0000-0000-000016180000}"/>
    <cellStyle name="SAPBEXexcBad7 24" xfId="6167" xr:uid="{00000000-0005-0000-0000-000017180000}"/>
    <cellStyle name="SAPBEXexcBad7 25" xfId="6168" xr:uid="{00000000-0005-0000-0000-000018180000}"/>
    <cellStyle name="SAPBEXexcBad7 26" xfId="6169" xr:uid="{00000000-0005-0000-0000-000019180000}"/>
    <cellStyle name="SAPBEXexcBad7 27" xfId="6170" xr:uid="{00000000-0005-0000-0000-00001A180000}"/>
    <cellStyle name="SAPBEXexcBad7 28" xfId="6171" xr:uid="{00000000-0005-0000-0000-00001B180000}"/>
    <cellStyle name="SAPBEXexcBad7 29" xfId="6172" xr:uid="{00000000-0005-0000-0000-00001C180000}"/>
    <cellStyle name="SAPBEXexcBad7 3" xfId="6173" xr:uid="{00000000-0005-0000-0000-00001D180000}"/>
    <cellStyle name="SAPBEXexcBad7 30" xfId="6174" xr:uid="{00000000-0005-0000-0000-00001E180000}"/>
    <cellStyle name="SAPBEXexcBad7 31" xfId="6175" xr:uid="{00000000-0005-0000-0000-00001F180000}"/>
    <cellStyle name="SAPBEXexcBad7 32" xfId="6176" xr:uid="{00000000-0005-0000-0000-000020180000}"/>
    <cellStyle name="SAPBEXexcBad7 33" xfId="6177" xr:uid="{00000000-0005-0000-0000-000021180000}"/>
    <cellStyle name="SAPBEXexcBad7 4" xfId="6178" xr:uid="{00000000-0005-0000-0000-000022180000}"/>
    <cellStyle name="SAPBEXexcBad7 5" xfId="6179" xr:uid="{00000000-0005-0000-0000-000023180000}"/>
    <cellStyle name="SAPBEXexcBad7 6" xfId="6180" xr:uid="{00000000-0005-0000-0000-000024180000}"/>
    <cellStyle name="SAPBEXexcBad7 7" xfId="6181" xr:uid="{00000000-0005-0000-0000-000025180000}"/>
    <cellStyle name="SAPBEXexcBad7 8" xfId="6182" xr:uid="{00000000-0005-0000-0000-000026180000}"/>
    <cellStyle name="SAPBEXexcBad7 9" xfId="6183" xr:uid="{00000000-0005-0000-0000-000027180000}"/>
    <cellStyle name="SAPBEXexcBad8" xfId="6184" xr:uid="{00000000-0005-0000-0000-000028180000}"/>
    <cellStyle name="SAPBEXexcBad8 10" xfId="6185" xr:uid="{00000000-0005-0000-0000-000029180000}"/>
    <cellStyle name="SAPBEXexcBad8 11" xfId="6186" xr:uid="{00000000-0005-0000-0000-00002A180000}"/>
    <cellStyle name="SAPBEXexcBad8 12" xfId="6187" xr:uid="{00000000-0005-0000-0000-00002B180000}"/>
    <cellStyle name="SAPBEXexcBad8 13" xfId="6188" xr:uid="{00000000-0005-0000-0000-00002C180000}"/>
    <cellStyle name="SAPBEXexcBad8 14" xfId="6189" xr:uid="{00000000-0005-0000-0000-00002D180000}"/>
    <cellStyle name="SAPBEXexcBad8 15" xfId="6190" xr:uid="{00000000-0005-0000-0000-00002E180000}"/>
    <cellStyle name="SAPBEXexcBad8 16" xfId="6191" xr:uid="{00000000-0005-0000-0000-00002F180000}"/>
    <cellStyle name="SAPBEXexcBad8 17" xfId="6192" xr:uid="{00000000-0005-0000-0000-000030180000}"/>
    <cellStyle name="SAPBEXexcBad8 18" xfId="6193" xr:uid="{00000000-0005-0000-0000-000031180000}"/>
    <cellStyle name="SAPBEXexcBad8 19" xfId="6194" xr:uid="{00000000-0005-0000-0000-000032180000}"/>
    <cellStyle name="SAPBEXexcBad8 2" xfId="6195" xr:uid="{00000000-0005-0000-0000-000033180000}"/>
    <cellStyle name="SAPBEXexcBad8 20" xfId="6196" xr:uid="{00000000-0005-0000-0000-000034180000}"/>
    <cellStyle name="SAPBEXexcBad8 21" xfId="6197" xr:uid="{00000000-0005-0000-0000-000035180000}"/>
    <cellStyle name="SAPBEXexcBad8 22" xfId="6198" xr:uid="{00000000-0005-0000-0000-000036180000}"/>
    <cellStyle name="SAPBEXexcBad8 23" xfId="6199" xr:uid="{00000000-0005-0000-0000-000037180000}"/>
    <cellStyle name="SAPBEXexcBad8 24" xfId="6200" xr:uid="{00000000-0005-0000-0000-000038180000}"/>
    <cellStyle name="SAPBEXexcBad8 25" xfId="6201" xr:uid="{00000000-0005-0000-0000-000039180000}"/>
    <cellStyle name="SAPBEXexcBad8 26" xfId="6202" xr:uid="{00000000-0005-0000-0000-00003A180000}"/>
    <cellStyle name="SAPBEXexcBad8 27" xfId="6203" xr:uid="{00000000-0005-0000-0000-00003B180000}"/>
    <cellStyle name="SAPBEXexcBad8 28" xfId="6204" xr:uid="{00000000-0005-0000-0000-00003C180000}"/>
    <cellStyle name="SAPBEXexcBad8 29" xfId="6205" xr:uid="{00000000-0005-0000-0000-00003D180000}"/>
    <cellStyle name="SAPBEXexcBad8 3" xfId="6206" xr:uid="{00000000-0005-0000-0000-00003E180000}"/>
    <cellStyle name="SAPBEXexcBad8 30" xfId="6207" xr:uid="{00000000-0005-0000-0000-00003F180000}"/>
    <cellStyle name="SAPBEXexcBad8 31" xfId="6208" xr:uid="{00000000-0005-0000-0000-000040180000}"/>
    <cellStyle name="SAPBEXexcBad8 32" xfId="6209" xr:uid="{00000000-0005-0000-0000-000041180000}"/>
    <cellStyle name="SAPBEXexcBad8 33" xfId="6210" xr:uid="{00000000-0005-0000-0000-000042180000}"/>
    <cellStyle name="SAPBEXexcBad8 4" xfId="6211" xr:uid="{00000000-0005-0000-0000-000043180000}"/>
    <cellStyle name="SAPBEXexcBad8 5" xfId="6212" xr:uid="{00000000-0005-0000-0000-000044180000}"/>
    <cellStyle name="SAPBEXexcBad8 6" xfId="6213" xr:uid="{00000000-0005-0000-0000-000045180000}"/>
    <cellStyle name="SAPBEXexcBad8 7" xfId="6214" xr:uid="{00000000-0005-0000-0000-000046180000}"/>
    <cellStyle name="SAPBEXexcBad8 8" xfId="6215" xr:uid="{00000000-0005-0000-0000-000047180000}"/>
    <cellStyle name="SAPBEXexcBad8 9" xfId="6216" xr:uid="{00000000-0005-0000-0000-000048180000}"/>
    <cellStyle name="SAPBEXexcBad9" xfId="6217" xr:uid="{00000000-0005-0000-0000-000049180000}"/>
    <cellStyle name="SAPBEXexcBad9 10" xfId="6218" xr:uid="{00000000-0005-0000-0000-00004A180000}"/>
    <cellStyle name="SAPBEXexcBad9 11" xfId="6219" xr:uid="{00000000-0005-0000-0000-00004B180000}"/>
    <cellStyle name="SAPBEXexcBad9 12" xfId="6220" xr:uid="{00000000-0005-0000-0000-00004C180000}"/>
    <cellStyle name="SAPBEXexcBad9 13" xfId="6221" xr:uid="{00000000-0005-0000-0000-00004D180000}"/>
    <cellStyle name="SAPBEXexcBad9 14" xfId="6222" xr:uid="{00000000-0005-0000-0000-00004E180000}"/>
    <cellStyle name="SAPBEXexcBad9 15" xfId="6223" xr:uid="{00000000-0005-0000-0000-00004F180000}"/>
    <cellStyle name="SAPBEXexcBad9 16" xfId="6224" xr:uid="{00000000-0005-0000-0000-000050180000}"/>
    <cellStyle name="SAPBEXexcBad9 17" xfId="6225" xr:uid="{00000000-0005-0000-0000-000051180000}"/>
    <cellStyle name="SAPBEXexcBad9 18" xfId="6226" xr:uid="{00000000-0005-0000-0000-000052180000}"/>
    <cellStyle name="SAPBEXexcBad9 19" xfId="6227" xr:uid="{00000000-0005-0000-0000-000053180000}"/>
    <cellStyle name="SAPBEXexcBad9 2" xfId="6228" xr:uid="{00000000-0005-0000-0000-000054180000}"/>
    <cellStyle name="SAPBEXexcBad9 20" xfId="6229" xr:uid="{00000000-0005-0000-0000-000055180000}"/>
    <cellStyle name="SAPBEXexcBad9 21" xfId="6230" xr:uid="{00000000-0005-0000-0000-000056180000}"/>
    <cellStyle name="SAPBEXexcBad9 22" xfId="6231" xr:uid="{00000000-0005-0000-0000-000057180000}"/>
    <cellStyle name="SAPBEXexcBad9 23" xfId="6232" xr:uid="{00000000-0005-0000-0000-000058180000}"/>
    <cellStyle name="SAPBEXexcBad9 24" xfId="6233" xr:uid="{00000000-0005-0000-0000-000059180000}"/>
    <cellStyle name="SAPBEXexcBad9 25" xfId="6234" xr:uid="{00000000-0005-0000-0000-00005A180000}"/>
    <cellStyle name="SAPBEXexcBad9 26" xfId="6235" xr:uid="{00000000-0005-0000-0000-00005B180000}"/>
    <cellStyle name="SAPBEXexcBad9 27" xfId="6236" xr:uid="{00000000-0005-0000-0000-00005C180000}"/>
    <cellStyle name="SAPBEXexcBad9 28" xfId="6237" xr:uid="{00000000-0005-0000-0000-00005D180000}"/>
    <cellStyle name="SAPBEXexcBad9 29" xfId="6238" xr:uid="{00000000-0005-0000-0000-00005E180000}"/>
    <cellStyle name="SAPBEXexcBad9 3" xfId="6239" xr:uid="{00000000-0005-0000-0000-00005F180000}"/>
    <cellStyle name="SAPBEXexcBad9 30" xfId="6240" xr:uid="{00000000-0005-0000-0000-000060180000}"/>
    <cellStyle name="SAPBEXexcBad9 31" xfId="6241" xr:uid="{00000000-0005-0000-0000-000061180000}"/>
    <cellStyle name="SAPBEXexcBad9 32" xfId="6242" xr:uid="{00000000-0005-0000-0000-000062180000}"/>
    <cellStyle name="SAPBEXexcBad9 33" xfId="6243" xr:uid="{00000000-0005-0000-0000-000063180000}"/>
    <cellStyle name="SAPBEXexcBad9 4" xfId="6244" xr:uid="{00000000-0005-0000-0000-000064180000}"/>
    <cellStyle name="SAPBEXexcBad9 5" xfId="6245" xr:uid="{00000000-0005-0000-0000-000065180000}"/>
    <cellStyle name="SAPBEXexcBad9 6" xfId="6246" xr:uid="{00000000-0005-0000-0000-000066180000}"/>
    <cellStyle name="SAPBEXexcBad9 7" xfId="6247" xr:uid="{00000000-0005-0000-0000-000067180000}"/>
    <cellStyle name="SAPBEXexcBad9 8" xfId="6248" xr:uid="{00000000-0005-0000-0000-000068180000}"/>
    <cellStyle name="SAPBEXexcBad9 9" xfId="6249" xr:uid="{00000000-0005-0000-0000-000069180000}"/>
    <cellStyle name="SAPBEXexcCritical4" xfId="6250" xr:uid="{00000000-0005-0000-0000-00006A180000}"/>
    <cellStyle name="SAPBEXexcCritical4 10" xfId="6251" xr:uid="{00000000-0005-0000-0000-00006B180000}"/>
    <cellStyle name="SAPBEXexcCritical4 11" xfId="6252" xr:uid="{00000000-0005-0000-0000-00006C180000}"/>
    <cellStyle name="SAPBEXexcCritical4 12" xfId="6253" xr:uid="{00000000-0005-0000-0000-00006D180000}"/>
    <cellStyle name="SAPBEXexcCritical4 13" xfId="6254" xr:uid="{00000000-0005-0000-0000-00006E180000}"/>
    <cellStyle name="SAPBEXexcCritical4 14" xfId="6255" xr:uid="{00000000-0005-0000-0000-00006F180000}"/>
    <cellStyle name="SAPBEXexcCritical4 15" xfId="6256" xr:uid="{00000000-0005-0000-0000-000070180000}"/>
    <cellStyle name="SAPBEXexcCritical4 16" xfId="6257" xr:uid="{00000000-0005-0000-0000-000071180000}"/>
    <cellStyle name="SAPBEXexcCritical4 17" xfId="6258" xr:uid="{00000000-0005-0000-0000-000072180000}"/>
    <cellStyle name="SAPBEXexcCritical4 18" xfId="6259" xr:uid="{00000000-0005-0000-0000-000073180000}"/>
    <cellStyle name="SAPBEXexcCritical4 19" xfId="6260" xr:uid="{00000000-0005-0000-0000-000074180000}"/>
    <cellStyle name="SAPBEXexcCritical4 2" xfId="6261" xr:uid="{00000000-0005-0000-0000-000075180000}"/>
    <cellStyle name="SAPBEXexcCritical4 20" xfId="6262" xr:uid="{00000000-0005-0000-0000-000076180000}"/>
    <cellStyle name="SAPBEXexcCritical4 21" xfId="6263" xr:uid="{00000000-0005-0000-0000-000077180000}"/>
    <cellStyle name="SAPBEXexcCritical4 22" xfId="6264" xr:uid="{00000000-0005-0000-0000-000078180000}"/>
    <cellStyle name="SAPBEXexcCritical4 23" xfId="6265" xr:uid="{00000000-0005-0000-0000-000079180000}"/>
    <cellStyle name="SAPBEXexcCritical4 24" xfId="6266" xr:uid="{00000000-0005-0000-0000-00007A180000}"/>
    <cellStyle name="SAPBEXexcCritical4 25" xfId="6267" xr:uid="{00000000-0005-0000-0000-00007B180000}"/>
    <cellStyle name="SAPBEXexcCritical4 26" xfId="6268" xr:uid="{00000000-0005-0000-0000-00007C180000}"/>
    <cellStyle name="SAPBEXexcCritical4 27" xfId="6269" xr:uid="{00000000-0005-0000-0000-00007D180000}"/>
    <cellStyle name="SAPBEXexcCritical4 28" xfId="6270" xr:uid="{00000000-0005-0000-0000-00007E180000}"/>
    <cellStyle name="SAPBEXexcCritical4 29" xfId="6271" xr:uid="{00000000-0005-0000-0000-00007F180000}"/>
    <cellStyle name="SAPBEXexcCritical4 3" xfId="6272" xr:uid="{00000000-0005-0000-0000-000080180000}"/>
    <cellStyle name="SAPBEXexcCritical4 30" xfId="6273" xr:uid="{00000000-0005-0000-0000-000081180000}"/>
    <cellStyle name="SAPBEXexcCritical4 31" xfId="6274" xr:uid="{00000000-0005-0000-0000-000082180000}"/>
    <cellStyle name="SAPBEXexcCritical4 32" xfId="6275" xr:uid="{00000000-0005-0000-0000-000083180000}"/>
    <cellStyle name="SAPBEXexcCritical4 33" xfId="6276" xr:uid="{00000000-0005-0000-0000-000084180000}"/>
    <cellStyle name="SAPBEXexcCritical4 4" xfId="6277" xr:uid="{00000000-0005-0000-0000-000085180000}"/>
    <cellStyle name="SAPBEXexcCritical4 5" xfId="6278" xr:uid="{00000000-0005-0000-0000-000086180000}"/>
    <cellStyle name="SAPBEXexcCritical4 6" xfId="6279" xr:uid="{00000000-0005-0000-0000-000087180000}"/>
    <cellStyle name="SAPBEXexcCritical4 7" xfId="6280" xr:uid="{00000000-0005-0000-0000-000088180000}"/>
    <cellStyle name="SAPBEXexcCritical4 8" xfId="6281" xr:uid="{00000000-0005-0000-0000-000089180000}"/>
    <cellStyle name="SAPBEXexcCritical4 9" xfId="6282" xr:uid="{00000000-0005-0000-0000-00008A180000}"/>
    <cellStyle name="SAPBEXexcCritical5" xfId="6283" xr:uid="{00000000-0005-0000-0000-00008B180000}"/>
    <cellStyle name="SAPBEXexcCritical5 10" xfId="6284" xr:uid="{00000000-0005-0000-0000-00008C180000}"/>
    <cellStyle name="SAPBEXexcCritical5 11" xfId="6285" xr:uid="{00000000-0005-0000-0000-00008D180000}"/>
    <cellStyle name="SAPBEXexcCritical5 12" xfId="6286" xr:uid="{00000000-0005-0000-0000-00008E180000}"/>
    <cellStyle name="SAPBEXexcCritical5 13" xfId="6287" xr:uid="{00000000-0005-0000-0000-00008F180000}"/>
    <cellStyle name="SAPBEXexcCritical5 14" xfId="6288" xr:uid="{00000000-0005-0000-0000-000090180000}"/>
    <cellStyle name="SAPBEXexcCritical5 15" xfId="6289" xr:uid="{00000000-0005-0000-0000-000091180000}"/>
    <cellStyle name="SAPBEXexcCritical5 16" xfId="6290" xr:uid="{00000000-0005-0000-0000-000092180000}"/>
    <cellStyle name="SAPBEXexcCritical5 17" xfId="6291" xr:uid="{00000000-0005-0000-0000-000093180000}"/>
    <cellStyle name="SAPBEXexcCritical5 18" xfId="6292" xr:uid="{00000000-0005-0000-0000-000094180000}"/>
    <cellStyle name="SAPBEXexcCritical5 19" xfId="6293" xr:uid="{00000000-0005-0000-0000-000095180000}"/>
    <cellStyle name="SAPBEXexcCritical5 2" xfId="6294" xr:uid="{00000000-0005-0000-0000-000096180000}"/>
    <cellStyle name="SAPBEXexcCritical5 20" xfId="6295" xr:uid="{00000000-0005-0000-0000-000097180000}"/>
    <cellStyle name="SAPBEXexcCritical5 21" xfId="6296" xr:uid="{00000000-0005-0000-0000-000098180000}"/>
    <cellStyle name="SAPBEXexcCritical5 22" xfId="6297" xr:uid="{00000000-0005-0000-0000-000099180000}"/>
    <cellStyle name="SAPBEXexcCritical5 23" xfId="6298" xr:uid="{00000000-0005-0000-0000-00009A180000}"/>
    <cellStyle name="SAPBEXexcCritical5 24" xfId="6299" xr:uid="{00000000-0005-0000-0000-00009B180000}"/>
    <cellStyle name="SAPBEXexcCritical5 25" xfId="6300" xr:uid="{00000000-0005-0000-0000-00009C180000}"/>
    <cellStyle name="SAPBEXexcCritical5 26" xfId="6301" xr:uid="{00000000-0005-0000-0000-00009D180000}"/>
    <cellStyle name="SAPBEXexcCritical5 27" xfId="6302" xr:uid="{00000000-0005-0000-0000-00009E180000}"/>
    <cellStyle name="SAPBEXexcCritical5 28" xfId="6303" xr:uid="{00000000-0005-0000-0000-00009F180000}"/>
    <cellStyle name="SAPBEXexcCritical5 29" xfId="6304" xr:uid="{00000000-0005-0000-0000-0000A0180000}"/>
    <cellStyle name="SAPBEXexcCritical5 3" xfId="6305" xr:uid="{00000000-0005-0000-0000-0000A1180000}"/>
    <cellStyle name="SAPBEXexcCritical5 30" xfId="6306" xr:uid="{00000000-0005-0000-0000-0000A2180000}"/>
    <cellStyle name="SAPBEXexcCritical5 31" xfId="6307" xr:uid="{00000000-0005-0000-0000-0000A3180000}"/>
    <cellStyle name="SAPBEXexcCritical5 32" xfId="6308" xr:uid="{00000000-0005-0000-0000-0000A4180000}"/>
    <cellStyle name="SAPBEXexcCritical5 33" xfId="6309" xr:uid="{00000000-0005-0000-0000-0000A5180000}"/>
    <cellStyle name="SAPBEXexcCritical5 4" xfId="6310" xr:uid="{00000000-0005-0000-0000-0000A6180000}"/>
    <cellStyle name="SAPBEXexcCritical5 5" xfId="6311" xr:uid="{00000000-0005-0000-0000-0000A7180000}"/>
    <cellStyle name="SAPBEXexcCritical5 6" xfId="6312" xr:uid="{00000000-0005-0000-0000-0000A8180000}"/>
    <cellStyle name="SAPBEXexcCritical5 7" xfId="6313" xr:uid="{00000000-0005-0000-0000-0000A9180000}"/>
    <cellStyle name="SAPBEXexcCritical5 8" xfId="6314" xr:uid="{00000000-0005-0000-0000-0000AA180000}"/>
    <cellStyle name="SAPBEXexcCritical5 9" xfId="6315" xr:uid="{00000000-0005-0000-0000-0000AB180000}"/>
    <cellStyle name="SAPBEXexcCritical6" xfId="6316" xr:uid="{00000000-0005-0000-0000-0000AC180000}"/>
    <cellStyle name="SAPBEXexcCritical6 10" xfId="6317" xr:uid="{00000000-0005-0000-0000-0000AD180000}"/>
    <cellStyle name="SAPBEXexcCritical6 11" xfId="6318" xr:uid="{00000000-0005-0000-0000-0000AE180000}"/>
    <cellStyle name="SAPBEXexcCritical6 12" xfId="6319" xr:uid="{00000000-0005-0000-0000-0000AF180000}"/>
    <cellStyle name="SAPBEXexcCritical6 13" xfId="6320" xr:uid="{00000000-0005-0000-0000-0000B0180000}"/>
    <cellStyle name="SAPBEXexcCritical6 14" xfId="6321" xr:uid="{00000000-0005-0000-0000-0000B1180000}"/>
    <cellStyle name="SAPBEXexcCritical6 15" xfId="6322" xr:uid="{00000000-0005-0000-0000-0000B2180000}"/>
    <cellStyle name="SAPBEXexcCritical6 16" xfId="6323" xr:uid="{00000000-0005-0000-0000-0000B3180000}"/>
    <cellStyle name="SAPBEXexcCritical6 17" xfId="6324" xr:uid="{00000000-0005-0000-0000-0000B4180000}"/>
    <cellStyle name="SAPBEXexcCritical6 18" xfId="6325" xr:uid="{00000000-0005-0000-0000-0000B5180000}"/>
    <cellStyle name="SAPBEXexcCritical6 19" xfId="6326" xr:uid="{00000000-0005-0000-0000-0000B6180000}"/>
    <cellStyle name="SAPBEXexcCritical6 2" xfId="6327" xr:uid="{00000000-0005-0000-0000-0000B7180000}"/>
    <cellStyle name="SAPBEXexcCritical6 20" xfId="6328" xr:uid="{00000000-0005-0000-0000-0000B8180000}"/>
    <cellStyle name="SAPBEXexcCritical6 21" xfId="6329" xr:uid="{00000000-0005-0000-0000-0000B9180000}"/>
    <cellStyle name="SAPBEXexcCritical6 22" xfId="6330" xr:uid="{00000000-0005-0000-0000-0000BA180000}"/>
    <cellStyle name="SAPBEXexcCritical6 23" xfId="6331" xr:uid="{00000000-0005-0000-0000-0000BB180000}"/>
    <cellStyle name="SAPBEXexcCritical6 24" xfId="6332" xr:uid="{00000000-0005-0000-0000-0000BC180000}"/>
    <cellStyle name="SAPBEXexcCritical6 25" xfId="6333" xr:uid="{00000000-0005-0000-0000-0000BD180000}"/>
    <cellStyle name="SAPBEXexcCritical6 26" xfId="6334" xr:uid="{00000000-0005-0000-0000-0000BE180000}"/>
    <cellStyle name="SAPBEXexcCritical6 27" xfId="6335" xr:uid="{00000000-0005-0000-0000-0000BF180000}"/>
    <cellStyle name="SAPBEXexcCritical6 28" xfId="6336" xr:uid="{00000000-0005-0000-0000-0000C0180000}"/>
    <cellStyle name="SAPBEXexcCritical6 29" xfId="6337" xr:uid="{00000000-0005-0000-0000-0000C1180000}"/>
    <cellStyle name="SAPBEXexcCritical6 3" xfId="6338" xr:uid="{00000000-0005-0000-0000-0000C2180000}"/>
    <cellStyle name="SAPBEXexcCritical6 30" xfId="6339" xr:uid="{00000000-0005-0000-0000-0000C3180000}"/>
    <cellStyle name="SAPBEXexcCritical6 31" xfId="6340" xr:uid="{00000000-0005-0000-0000-0000C4180000}"/>
    <cellStyle name="SAPBEXexcCritical6 32" xfId="6341" xr:uid="{00000000-0005-0000-0000-0000C5180000}"/>
    <cellStyle name="SAPBEXexcCritical6 33" xfId="6342" xr:uid="{00000000-0005-0000-0000-0000C6180000}"/>
    <cellStyle name="SAPBEXexcCritical6 4" xfId="6343" xr:uid="{00000000-0005-0000-0000-0000C7180000}"/>
    <cellStyle name="SAPBEXexcCritical6 5" xfId="6344" xr:uid="{00000000-0005-0000-0000-0000C8180000}"/>
    <cellStyle name="SAPBEXexcCritical6 6" xfId="6345" xr:uid="{00000000-0005-0000-0000-0000C9180000}"/>
    <cellStyle name="SAPBEXexcCritical6 7" xfId="6346" xr:uid="{00000000-0005-0000-0000-0000CA180000}"/>
    <cellStyle name="SAPBEXexcCritical6 8" xfId="6347" xr:uid="{00000000-0005-0000-0000-0000CB180000}"/>
    <cellStyle name="SAPBEXexcCritical6 9" xfId="6348" xr:uid="{00000000-0005-0000-0000-0000CC180000}"/>
    <cellStyle name="SAPBEXexcGood1" xfId="6349" xr:uid="{00000000-0005-0000-0000-0000CD180000}"/>
    <cellStyle name="SAPBEXexcGood1 10" xfId="6350" xr:uid="{00000000-0005-0000-0000-0000CE180000}"/>
    <cellStyle name="SAPBEXexcGood1 11" xfId="6351" xr:uid="{00000000-0005-0000-0000-0000CF180000}"/>
    <cellStyle name="SAPBEXexcGood1 12" xfId="6352" xr:uid="{00000000-0005-0000-0000-0000D0180000}"/>
    <cellStyle name="SAPBEXexcGood1 13" xfId="6353" xr:uid="{00000000-0005-0000-0000-0000D1180000}"/>
    <cellStyle name="SAPBEXexcGood1 14" xfId="6354" xr:uid="{00000000-0005-0000-0000-0000D2180000}"/>
    <cellStyle name="SAPBEXexcGood1 15" xfId="6355" xr:uid="{00000000-0005-0000-0000-0000D3180000}"/>
    <cellStyle name="SAPBEXexcGood1 16" xfId="6356" xr:uid="{00000000-0005-0000-0000-0000D4180000}"/>
    <cellStyle name="SAPBEXexcGood1 17" xfId="6357" xr:uid="{00000000-0005-0000-0000-0000D5180000}"/>
    <cellStyle name="SAPBEXexcGood1 18" xfId="6358" xr:uid="{00000000-0005-0000-0000-0000D6180000}"/>
    <cellStyle name="SAPBEXexcGood1 19" xfId="6359" xr:uid="{00000000-0005-0000-0000-0000D7180000}"/>
    <cellStyle name="SAPBEXexcGood1 2" xfId="6360" xr:uid="{00000000-0005-0000-0000-0000D8180000}"/>
    <cellStyle name="SAPBEXexcGood1 20" xfId="6361" xr:uid="{00000000-0005-0000-0000-0000D9180000}"/>
    <cellStyle name="SAPBEXexcGood1 21" xfId="6362" xr:uid="{00000000-0005-0000-0000-0000DA180000}"/>
    <cellStyle name="SAPBEXexcGood1 22" xfId="6363" xr:uid="{00000000-0005-0000-0000-0000DB180000}"/>
    <cellStyle name="SAPBEXexcGood1 23" xfId="6364" xr:uid="{00000000-0005-0000-0000-0000DC180000}"/>
    <cellStyle name="SAPBEXexcGood1 24" xfId="6365" xr:uid="{00000000-0005-0000-0000-0000DD180000}"/>
    <cellStyle name="SAPBEXexcGood1 25" xfId="6366" xr:uid="{00000000-0005-0000-0000-0000DE180000}"/>
    <cellStyle name="SAPBEXexcGood1 26" xfId="6367" xr:uid="{00000000-0005-0000-0000-0000DF180000}"/>
    <cellStyle name="SAPBEXexcGood1 27" xfId="6368" xr:uid="{00000000-0005-0000-0000-0000E0180000}"/>
    <cellStyle name="SAPBEXexcGood1 28" xfId="6369" xr:uid="{00000000-0005-0000-0000-0000E1180000}"/>
    <cellStyle name="SAPBEXexcGood1 29" xfId="6370" xr:uid="{00000000-0005-0000-0000-0000E2180000}"/>
    <cellStyle name="SAPBEXexcGood1 3" xfId="6371" xr:uid="{00000000-0005-0000-0000-0000E3180000}"/>
    <cellStyle name="SAPBEXexcGood1 30" xfId="6372" xr:uid="{00000000-0005-0000-0000-0000E4180000}"/>
    <cellStyle name="SAPBEXexcGood1 31" xfId="6373" xr:uid="{00000000-0005-0000-0000-0000E5180000}"/>
    <cellStyle name="SAPBEXexcGood1 32" xfId="6374" xr:uid="{00000000-0005-0000-0000-0000E6180000}"/>
    <cellStyle name="SAPBEXexcGood1 33" xfId="6375" xr:uid="{00000000-0005-0000-0000-0000E7180000}"/>
    <cellStyle name="SAPBEXexcGood1 4" xfId="6376" xr:uid="{00000000-0005-0000-0000-0000E8180000}"/>
    <cellStyle name="SAPBEXexcGood1 5" xfId="6377" xr:uid="{00000000-0005-0000-0000-0000E9180000}"/>
    <cellStyle name="SAPBEXexcGood1 6" xfId="6378" xr:uid="{00000000-0005-0000-0000-0000EA180000}"/>
    <cellStyle name="SAPBEXexcGood1 7" xfId="6379" xr:uid="{00000000-0005-0000-0000-0000EB180000}"/>
    <cellStyle name="SAPBEXexcGood1 8" xfId="6380" xr:uid="{00000000-0005-0000-0000-0000EC180000}"/>
    <cellStyle name="SAPBEXexcGood1 9" xfId="6381" xr:uid="{00000000-0005-0000-0000-0000ED180000}"/>
    <cellStyle name="SAPBEXexcGood2" xfId="6382" xr:uid="{00000000-0005-0000-0000-0000EE180000}"/>
    <cellStyle name="SAPBEXexcGood2 10" xfId="6383" xr:uid="{00000000-0005-0000-0000-0000EF180000}"/>
    <cellStyle name="SAPBEXexcGood2 11" xfId="6384" xr:uid="{00000000-0005-0000-0000-0000F0180000}"/>
    <cellStyle name="SAPBEXexcGood2 12" xfId="6385" xr:uid="{00000000-0005-0000-0000-0000F1180000}"/>
    <cellStyle name="SAPBEXexcGood2 13" xfId="6386" xr:uid="{00000000-0005-0000-0000-0000F2180000}"/>
    <cellStyle name="SAPBEXexcGood2 14" xfId="6387" xr:uid="{00000000-0005-0000-0000-0000F3180000}"/>
    <cellStyle name="SAPBEXexcGood2 15" xfId="6388" xr:uid="{00000000-0005-0000-0000-0000F4180000}"/>
    <cellStyle name="SAPBEXexcGood2 16" xfId="6389" xr:uid="{00000000-0005-0000-0000-0000F5180000}"/>
    <cellStyle name="SAPBEXexcGood2 17" xfId="6390" xr:uid="{00000000-0005-0000-0000-0000F6180000}"/>
    <cellStyle name="SAPBEXexcGood2 18" xfId="6391" xr:uid="{00000000-0005-0000-0000-0000F7180000}"/>
    <cellStyle name="SAPBEXexcGood2 19" xfId="6392" xr:uid="{00000000-0005-0000-0000-0000F8180000}"/>
    <cellStyle name="SAPBEXexcGood2 2" xfId="6393" xr:uid="{00000000-0005-0000-0000-0000F9180000}"/>
    <cellStyle name="SAPBEXexcGood2 20" xfId="6394" xr:uid="{00000000-0005-0000-0000-0000FA180000}"/>
    <cellStyle name="SAPBEXexcGood2 21" xfId="6395" xr:uid="{00000000-0005-0000-0000-0000FB180000}"/>
    <cellStyle name="SAPBEXexcGood2 22" xfId="6396" xr:uid="{00000000-0005-0000-0000-0000FC180000}"/>
    <cellStyle name="SAPBEXexcGood2 23" xfId="6397" xr:uid="{00000000-0005-0000-0000-0000FD180000}"/>
    <cellStyle name="SAPBEXexcGood2 24" xfId="6398" xr:uid="{00000000-0005-0000-0000-0000FE180000}"/>
    <cellStyle name="SAPBEXexcGood2 25" xfId="6399" xr:uid="{00000000-0005-0000-0000-0000FF180000}"/>
    <cellStyle name="SAPBEXexcGood2 26" xfId="6400" xr:uid="{00000000-0005-0000-0000-000000190000}"/>
    <cellStyle name="SAPBEXexcGood2 27" xfId="6401" xr:uid="{00000000-0005-0000-0000-000001190000}"/>
    <cellStyle name="SAPBEXexcGood2 28" xfId="6402" xr:uid="{00000000-0005-0000-0000-000002190000}"/>
    <cellStyle name="SAPBEXexcGood2 29" xfId="6403" xr:uid="{00000000-0005-0000-0000-000003190000}"/>
    <cellStyle name="SAPBEXexcGood2 3" xfId="6404" xr:uid="{00000000-0005-0000-0000-000004190000}"/>
    <cellStyle name="SAPBEXexcGood2 30" xfId="6405" xr:uid="{00000000-0005-0000-0000-000005190000}"/>
    <cellStyle name="SAPBEXexcGood2 31" xfId="6406" xr:uid="{00000000-0005-0000-0000-000006190000}"/>
    <cellStyle name="SAPBEXexcGood2 32" xfId="6407" xr:uid="{00000000-0005-0000-0000-000007190000}"/>
    <cellStyle name="SAPBEXexcGood2 33" xfId="6408" xr:uid="{00000000-0005-0000-0000-000008190000}"/>
    <cellStyle name="SAPBEXexcGood2 4" xfId="6409" xr:uid="{00000000-0005-0000-0000-000009190000}"/>
    <cellStyle name="SAPBEXexcGood2 5" xfId="6410" xr:uid="{00000000-0005-0000-0000-00000A190000}"/>
    <cellStyle name="SAPBEXexcGood2 6" xfId="6411" xr:uid="{00000000-0005-0000-0000-00000B190000}"/>
    <cellStyle name="SAPBEXexcGood2 7" xfId="6412" xr:uid="{00000000-0005-0000-0000-00000C190000}"/>
    <cellStyle name="SAPBEXexcGood2 8" xfId="6413" xr:uid="{00000000-0005-0000-0000-00000D190000}"/>
    <cellStyle name="SAPBEXexcGood2 9" xfId="6414" xr:uid="{00000000-0005-0000-0000-00000E190000}"/>
    <cellStyle name="SAPBEXexcGood3" xfId="6415" xr:uid="{00000000-0005-0000-0000-00000F190000}"/>
    <cellStyle name="SAPBEXexcGood3 10" xfId="6416" xr:uid="{00000000-0005-0000-0000-000010190000}"/>
    <cellStyle name="SAPBEXexcGood3 11" xfId="6417" xr:uid="{00000000-0005-0000-0000-000011190000}"/>
    <cellStyle name="SAPBEXexcGood3 12" xfId="6418" xr:uid="{00000000-0005-0000-0000-000012190000}"/>
    <cellStyle name="SAPBEXexcGood3 13" xfId="6419" xr:uid="{00000000-0005-0000-0000-000013190000}"/>
    <cellStyle name="SAPBEXexcGood3 14" xfId="6420" xr:uid="{00000000-0005-0000-0000-000014190000}"/>
    <cellStyle name="SAPBEXexcGood3 15" xfId="6421" xr:uid="{00000000-0005-0000-0000-000015190000}"/>
    <cellStyle name="SAPBEXexcGood3 16" xfId="6422" xr:uid="{00000000-0005-0000-0000-000016190000}"/>
    <cellStyle name="SAPBEXexcGood3 17" xfId="6423" xr:uid="{00000000-0005-0000-0000-000017190000}"/>
    <cellStyle name="SAPBEXexcGood3 18" xfId="6424" xr:uid="{00000000-0005-0000-0000-000018190000}"/>
    <cellStyle name="SAPBEXexcGood3 19" xfId="6425" xr:uid="{00000000-0005-0000-0000-000019190000}"/>
    <cellStyle name="SAPBEXexcGood3 2" xfId="6426" xr:uid="{00000000-0005-0000-0000-00001A190000}"/>
    <cellStyle name="SAPBEXexcGood3 20" xfId="6427" xr:uid="{00000000-0005-0000-0000-00001B190000}"/>
    <cellStyle name="SAPBEXexcGood3 21" xfId="6428" xr:uid="{00000000-0005-0000-0000-00001C190000}"/>
    <cellStyle name="SAPBEXexcGood3 22" xfId="6429" xr:uid="{00000000-0005-0000-0000-00001D190000}"/>
    <cellStyle name="SAPBEXexcGood3 23" xfId="6430" xr:uid="{00000000-0005-0000-0000-00001E190000}"/>
    <cellStyle name="SAPBEXexcGood3 24" xfId="6431" xr:uid="{00000000-0005-0000-0000-00001F190000}"/>
    <cellStyle name="SAPBEXexcGood3 25" xfId="6432" xr:uid="{00000000-0005-0000-0000-000020190000}"/>
    <cellStyle name="SAPBEXexcGood3 26" xfId="6433" xr:uid="{00000000-0005-0000-0000-000021190000}"/>
    <cellStyle name="SAPBEXexcGood3 27" xfId="6434" xr:uid="{00000000-0005-0000-0000-000022190000}"/>
    <cellStyle name="SAPBEXexcGood3 28" xfId="6435" xr:uid="{00000000-0005-0000-0000-000023190000}"/>
    <cellStyle name="SAPBEXexcGood3 29" xfId="6436" xr:uid="{00000000-0005-0000-0000-000024190000}"/>
    <cellStyle name="SAPBEXexcGood3 3" xfId="6437" xr:uid="{00000000-0005-0000-0000-000025190000}"/>
    <cellStyle name="SAPBEXexcGood3 30" xfId="6438" xr:uid="{00000000-0005-0000-0000-000026190000}"/>
    <cellStyle name="SAPBEXexcGood3 31" xfId="6439" xr:uid="{00000000-0005-0000-0000-000027190000}"/>
    <cellStyle name="SAPBEXexcGood3 32" xfId="6440" xr:uid="{00000000-0005-0000-0000-000028190000}"/>
    <cellStyle name="SAPBEXexcGood3 33" xfId="6441" xr:uid="{00000000-0005-0000-0000-000029190000}"/>
    <cellStyle name="SAPBEXexcGood3 4" xfId="6442" xr:uid="{00000000-0005-0000-0000-00002A190000}"/>
    <cellStyle name="SAPBEXexcGood3 5" xfId="6443" xr:uid="{00000000-0005-0000-0000-00002B190000}"/>
    <cellStyle name="SAPBEXexcGood3 6" xfId="6444" xr:uid="{00000000-0005-0000-0000-00002C190000}"/>
    <cellStyle name="SAPBEXexcGood3 7" xfId="6445" xr:uid="{00000000-0005-0000-0000-00002D190000}"/>
    <cellStyle name="SAPBEXexcGood3 8" xfId="6446" xr:uid="{00000000-0005-0000-0000-00002E190000}"/>
    <cellStyle name="SAPBEXexcGood3 9" xfId="6447" xr:uid="{00000000-0005-0000-0000-00002F190000}"/>
    <cellStyle name="SAPBEXfilterDrill" xfId="6448" xr:uid="{00000000-0005-0000-0000-000030190000}"/>
    <cellStyle name="SAPBEXfilterDrill 10" xfId="6449" xr:uid="{00000000-0005-0000-0000-000031190000}"/>
    <cellStyle name="SAPBEXfilterDrill 10 2" xfId="6450" xr:uid="{00000000-0005-0000-0000-000032190000}"/>
    <cellStyle name="SAPBEXfilterDrill 10 3" xfId="6451" xr:uid="{00000000-0005-0000-0000-000033190000}"/>
    <cellStyle name="SAPBEXfilterDrill 10 4" xfId="6452" xr:uid="{00000000-0005-0000-0000-000034190000}"/>
    <cellStyle name="SAPBEXfilterDrill 11" xfId="6453" xr:uid="{00000000-0005-0000-0000-000035190000}"/>
    <cellStyle name="SAPBEXfilterDrill 11 2" xfId="6454" xr:uid="{00000000-0005-0000-0000-000036190000}"/>
    <cellStyle name="SAPBEXfilterDrill 11 3" xfId="6455" xr:uid="{00000000-0005-0000-0000-000037190000}"/>
    <cellStyle name="SAPBEXfilterDrill 11 4" xfId="6456" xr:uid="{00000000-0005-0000-0000-000038190000}"/>
    <cellStyle name="SAPBEXfilterDrill 12" xfId="6457" xr:uid="{00000000-0005-0000-0000-000039190000}"/>
    <cellStyle name="SAPBEXfilterDrill 12 2" xfId="6458" xr:uid="{00000000-0005-0000-0000-00003A190000}"/>
    <cellStyle name="SAPBEXfilterDrill 12 3" xfId="6459" xr:uid="{00000000-0005-0000-0000-00003B190000}"/>
    <cellStyle name="SAPBEXfilterDrill 12 4" xfId="6460" xr:uid="{00000000-0005-0000-0000-00003C190000}"/>
    <cellStyle name="SAPBEXfilterDrill 13" xfId="6461" xr:uid="{00000000-0005-0000-0000-00003D190000}"/>
    <cellStyle name="SAPBEXfilterDrill 13 2" xfId="6462" xr:uid="{00000000-0005-0000-0000-00003E190000}"/>
    <cellStyle name="SAPBEXfilterDrill 13 3" xfId="6463" xr:uid="{00000000-0005-0000-0000-00003F190000}"/>
    <cellStyle name="SAPBEXfilterDrill 13 4" xfId="6464" xr:uid="{00000000-0005-0000-0000-000040190000}"/>
    <cellStyle name="SAPBEXfilterDrill 14" xfId="6465" xr:uid="{00000000-0005-0000-0000-000041190000}"/>
    <cellStyle name="SAPBEXfilterDrill 14 2" xfId="6466" xr:uid="{00000000-0005-0000-0000-000042190000}"/>
    <cellStyle name="SAPBEXfilterDrill 14 3" xfId="6467" xr:uid="{00000000-0005-0000-0000-000043190000}"/>
    <cellStyle name="SAPBEXfilterDrill 14 4" xfId="6468" xr:uid="{00000000-0005-0000-0000-000044190000}"/>
    <cellStyle name="SAPBEXfilterDrill 15" xfId="6469" xr:uid="{00000000-0005-0000-0000-000045190000}"/>
    <cellStyle name="SAPBEXfilterDrill 15 2" xfId="6470" xr:uid="{00000000-0005-0000-0000-000046190000}"/>
    <cellStyle name="SAPBEXfilterDrill 15 3" xfId="6471" xr:uid="{00000000-0005-0000-0000-000047190000}"/>
    <cellStyle name="SAPBEXfilterDrill 15 4" xfId="6472" xr:uid="{00000000-0005-0000-0000-000048190000}"/>
    <cellStyle name="SAPBEXfilterDrill 16" xfId="6473" xr:uid="{00000000-0005-0000-0000-000049190000}"/>
    <cellStyle name="SAPBEXfilterDrill 16 2" xfId="6474" xr:uid="{00000000-0005-0000-0000-00004A190000}"/>
    <cellStyle name="SAPBEXfilterDrill 16 3" xfId="6475" xr:uid="{00000000-0005-0000-0000-00004B190000}"/>
    <cellStyle name="SAPBEXfilterDrill 16 4" xfId="6476" xr:uid="{00000000-0005-0000-0000-00004C190000}"/>
    <cellStyle name="SAPBEXfilterDrill 17" xfId="6477" xr:uid="{00000000-0005-0000-0000-00004D190000}"/>
    <cellStyle name="SAPBEXfilterDrill 17 2" xfId="6478" xr:uid="{00000000-0005-0000-0000-00004E190000}"/>
    <cellStyle name="SAPBEXfilterDrill 17 3" xfId="6479" xr:uid="{00000000-0005-0000-0000-00004F190000}"/>
    <cellStyle name="SAPBEXfilterDrill 17 4" xfId="6480" xr:uid="{00000000-0005-0000-0000-000050190000}"/>
    <cellStyle name="SAPBEXfilterDrill 18" xfId="6481" xr:uid="{00000000-0005-0000-0000-000051190000}"/>
    <cellStyle name="SAPBEXfilterDrill 18 2" xfId="6482" xr:uid="{00000000-0005-0000-0000-000052190000}"/>
    <cellStyle name="SAPBEXfilterDrill 18 3" xfId="6483" xr:uid="{00000000-0005-0000-0000-000053190000}"/>
    <cellStyle name="SAPBEXfilterDrill 18 4" xfId="6484" xr:uid="{00000000-0005-0000-0000-000054190000}"/>
    <cellStyle name="SAPBEXfilterDrill 19" xfId="6485" xr:uid="{00000000-0005-0000-0000-000055190000}"/>
    <cellStyle name="SAPBEXfilterDrill 19 2" xfId="6486" xr:uid="{00000000-0005-0000-0000-000056190000}"/>
    <cellStyle name="SAPBEXfilterDrill 19 3" xfId="6487" xr:uid="{00000000-0005-0000-0000-000057190000}"/>
    <cellStyle name="SAPBEXfilterDrill 19 4" xfId="6488" xr:uid="{00000000-0005-0000-0000-000058190000}"/>
    <cellStyle name="SAPBEXfilterDrill 2" xfId="6489" xr:uid="{00000000-0005-0000-0000-000059190000}"/>
    <cellStyle name="SAPBEXfilterDrill 2 2" xfId="6490" xr:uid="{00000000-0005-0000-0000-00005A190000}"/>
    <cellStyle name="SAPBEXfilterDrill 2 3" xfId="6491" xr:uid="{00000000-0005-0000-0000-00005B190000}"/>
    <cellStyle name="SAPBEXfilterDrill 2 4" xfId="6492" xr:uid="{00000000-0005-0000-0000-00005C190000}"/>
    <cellStyle name="SAPBEXfilterDrill 20" xfId="6493" xr:uid="{00000000-0005-0000-0000-00005D190000}"/>
    <cellStyle name="SAPBEXfilterDrill 20 2" xfId="6494" xr:uid="{00000000-0005-0000-0000-00005E190000}"/>
    <cellStyle name="SAPBEXfilterDrill 20 3" xfId="6495" xr:uid="{00000000-0005-0000-0000-00005F190000}"/>
    <cellStyle name="SAPBEXfilterDrill 20 4" xfId="6496" xr:uid="{00000000-0005-0000-0000-000060190000}"/>
    <cellStyle name="SAPBEXfilterDrill 21" xfId="6497" xr:uid="{00000000-0005-0000-0000-000061190000}"/>
    <cellStyle name="SAPBEXfilterDrill 21 2" xfId="6498" xr:uid="{00000000-0005-0000-0000-000062190000}"/>
    <cellStyle name="SAPBEXfilterDrill 21 3" xfId="6499" xr:uid="{00000000-0005-0000-0000-000063190000}"/>
    <cellStyle name="SAPBEXfilterDrill 21 4" xfId="6500" xr:uid="{00000000-0005-0000-0000-000064190000}"/>
    <cellStyle name="SAPBEXfilterDrill 22" xfId="6501" xr:uid="{00000000-0005-0000-0000-000065190000}"/>
    <cellStyle name="SAPBEXfilterDrill 22 2" xfId="6502" xr:uid="{00000000-0005-0000-0000-000066190000}"/>
    <cellStyle name="SAPBEXfilterDrill 22 3" xfId="6503" xr:uid="{00000000-0005-0000-0000-000067190000}"/>
    <cellStyle name="SAPBEXfilterDrill 22 4" xfId="6504" xr:uid="{00000000-0005-0000-0000-000068190000}"/>
    <cellStyle name="SAPBEXfilterDrill 23" xfId="6505" xr:uid="{00000000-0005-0000-0000-000069190000}"/>
    <cellStyle name="SAPBEXfilterDrill 23 2" xfId="6506" xr:uid="{00000000-0005-0000-0000-00006A190000}"/>
    <cellStyle name="SAPBEXfilterDrill 23 3" xfId="6507" xr:uid="{00000000-0005-0000-0000-00006B190000}"/>
    <cellStyle name="SAPBEXfilterDrill 23 4" xfId="6508" xr:uid="{00000000-0005-0000-0000-00006C190000}"/>
    <cellStyle name="SAPBEXfilterDrill 24" xfId="6509" xr:uid="{00000000-0005-0000-0000-00006D190000}"/>
    <cellStyle name="SAPBEXfilterDrill 24 2" xfId="6510" xr:uid="{00000000-0005-0000-0000-00006E190000}"/>
    <cellStyle name="SAPBEXfilterDrill 24 3" xfId="6511" xr:uid="{00000000-0005-0000-0000-00006F190000}"/>
    <cellStyle name="SAPBEXfilterDrill 24 4" xfId="6512" xr:uid="{00000000-0005-0000-0000-000070190000}"/>
    <cellStyle name="SAPBEXfilterDrill 25" xfId="6513" xr:uid="{00000000-0005-0000-0000-000071190000}"/>
    <cellStyle name="SAPBEXfilterDrill 25 2" xfId="6514" xr:uid="{00000000-0005-0000-0000-000072190000}"/>
    <cellStyle name="SAPBEXfilterDrill 25 3" xfId="6515" xr:uid="{00000000-0005-0000-0000-000073190000}"/>
    <cellStyle name="SAPBEXfilterDrill 25 4" xfId="6516" xr:uid="{00000000-0005-0000-0000-000074190000}"/>
    <cellStyle name="SAPBEXfilterDrill 26" xfId="6517" xr:uid="{00000000-0005-0000-0000-000075190000}"/>
    <cellStyle name="SAPBEXfilterDrill 26 2" xfId="6518" xr:uid="{00000000-0005-0000-0000-000076190000}"/>
    <cellStyle name="SAPBEXfilterDrill 26 3" xfId="6519" xr:uid="{00000000-0005-0000-0000-000077190000}"/>
    <cellStyle name="SAPBEXfilterDrill 26 4" xfId="6520" xr:uid="{00000000-0005-0000-0000-000078190000}"/>
    <cellStyle name="SAPBEXfilterDrill 27" xfId="6521" xr:uid="{00000000-0005-0000-0000-000079190000}"/>
    <cellStyle name="SAPBEXfilterDrill 27 2" xfId="6522" xr:uid="{00000000-0005-0000-0000-00007A190000}"/>
    <cellStyle name="SAPBEXfilterDrill 27 3" xfId="6523" xr:uid="{00000000-0005-0000-0000-00007B190000}"/>
    <cellStyle name="SAPBEXfilterDrill 27 4" xfId="6524" xr:uid="{00000000-0005-0000-0000-00007C190000}"/>
    <cellStyle name="SAPBEXfilterDrill 28" xfId="6525" xr:uid="{00000000-0005-0000-0000-00007D190000}"/>
    <cellStyle name="SAPBEXfilterDrill 28 2" xfId="6526" xr:uid="{00000000-0005-0000-0000-00007E190000}"/>
    <cellStyle name="SAPBEXfilterDrill 28 3" xfId="6527" xr:uid="{00000000-0005-0000-0000-00007F190000}"/>
    <cellStyle name="SAPBEXfilterDrill 28 4" xfId="6528" xr:uid="{00000000-0005-0000-0000-000080190000}"/>
    <cellStyle name="SAPBEXfilterDrill 29" xfId="6529" xr:uid="{00000000-0005-0000-0000-000081190000}"/>
    <cellStyle name="SAPBEXfilterDrill 29 2" xfId="6530" xr:uid="{00000000-0005-0000-0000-000082190000}"/>
    <cellStyle name="SAPBEXfilterDrill 29 3" xfId="6531" xr:uid="{00000000-0005-0000-0000-000083190000}"/>
    <cellStyle name="SAPBEXfilterDrill 29 4" xfId="6532" xr:uid="{00000000-0005-0000-0000-000084190000}"/>
    <cellStyle name="SAPBEXfilterDrill 3" xfId="6533" xr:uid="{00000000-0005-0000-0000-000085190000}"/>
    <cellStyle name="SAPBEXfilterDrill 3 2" xfId="6534" xr:uid="{00000000-0005-0000-0000-000086190000}"/>
    <cellStyle name="SAPBEXfilterDrill 3 3" xfId="6535" xr:uid="{00000000-0005-0000-0000-000087190000}"/>
    <cellStyle name="SAPBEXfilterDrill 3 4" xfId="6536" xr:uid="{00000000-0005-0000-0000-000088190000}"/>
    <cellStyle name="SAPBEXfilterDrill 30" xfId="6537" xr:uid="{00000000-0005-0000-0000-000089190000}"/>
    <cellStyle name="SAPBEXfilterDrill 30 2" xfId="6538" xr:uid="{00000000-0005-0000-0000-00008A190000}"/>
    <cellStyle name="SAPBEXfilterDrill 30 3" xfId="6539" xr:uid="{00000000-0005-0000-0000-00008B190000}"/>
    <cellStyle name="SAPBEXfilterDrill 30 4" xfId="6540" xr:uid="{00000000-0005-0000-0000-00008C190000}"/>
    <cellStyle name="SAPBEXfilterDrill 31" xfId="6541" xr:uid="{00000000-0005-0000-0000-00008D190000}"/>
    <cellStyle name="SAPBEXfilterDrill 31 2" xfId="6542" xr:uid="{00000000-0005-0000-0000-00008E190000}"/>
    <cellStyle name="SAPBEXfilterDrill 31 3" xfId="6543" xr:uid="{00000000-0005-0000-0000-00008F190000}"/>
    <cellStyle name="SAPBEXfilterDrill 31 4" xfId="6544" xr:uid="{00000000-0005-0000-0000-000090190000}"/>
    <cellStyle name="SAPBEXfilterDrill 32" xfId="6545" xr:uid="{00000000-0005-0000-0000-000091190000}"/>
    <cellStyle name="SAPBEXfilterDrill 32 2" xfId="6546" xr:uid="{00000000-0005-0000-0000-000092190000}"/>
    <cellStyle name="SAPBEXfilterDrill 32 3" xfId="6547" xr:uid="{00000000-0005-0000-0000-000093190000}"/>
    <cellStyle name="SAPBEXfilterDrill 32 4" xfId="6548" xr:uid="{00000000-0005-0000-0000-000094190000}"/>
    <cellStyle name="SAPBEXfilterDrill 33" xfId="6549" xr:uid="{00000000-0005-0000-0000-000095190000}"/>
    <cellStyle name="SAPBEXfilterDrill 33 2" xfId="6550" xr:uid="{00000000-0005-0000-0000-000096190000}"/>
    <cellStyle name="SAPBEXfilterDrill 33 3" xfId="6551" xr:uid="{00000000-0005-0000-0000-000097190000}"/>
    <cellStyle name="SAPBEXfilterDrill 33 4" xfId="6552" xr:uid="{00000000-0005-0000-0000-000098190000}"/>
    <cellStyle name="SAPBEXfilterDrill 34" xfId="6553" xr:uid="{00000000-0005-0000-0000-000099190000}"/>
    <cellStyle name="SAPBEXfilterDrill 34 2" xfId="6554" xr:uid="{00000000-0005-0000-0000-00009A190000}"/>
    <cellStyle name="SAPBEXfilterDrill 34 3" xfId="6555" xr:uid="{00000000-0005-0000-0000-00009B190000}"/>
    <cellStyle name="SAPBEXfilterDrill 34 4" xfId="6556" xr:uid="{00000000-0005-0000-0000-00009C190000}"/>
    <cellStyle name="SAPBEXfilterDrill 35" xfId="6557" xr:uid="{00000000-0005-0000-0000-00009D190000}"/>
    <cellStyle name="SAPBEXfilterDrill 36" xfId="6558" xr:uid="{00000000-0005-0000-0000-00009E190000}"/>
    <cellStyle name="SAPBEXfilterDrill 37" xfId="6559" xr:uid="{00000000-0005-0000-0000-00009F190000}"/>
    <cellStyle name="SAPBEXfilterDrill 4" xfId="6560" xr:uid="{00000000-0005-0000-0000-0000A0190000}"/>
    <cellStyle name="SAPBEXfilterDrill 4 2" xfId="6561" xr:uid="{00000000-0005-0000-0000-0000A1190000}"/>
    <cellStyle name="SAPBEXfilterDrill 4 3" xfId="6562" xr:uid="{00000000-0005-0000-0000-0000A2190000}"/>
    <cellStyle name="SAPBEXfilterDrill 4 4" xfId="6563" xr:uid="{00000000-0005-0000-0000-0000A3190000}"/>
    <cellStyle name="SAPBEXfilterDrill 5" xfId="6564" xr:uid="{00000000-0005-0000-0000-0000A4190000}"/>
    <cellStyle name="SAPBEXfilterDrill 5 2" xfId="6565" xr:uid="{00000000-0005-0000-0000-0000A5190000}"/>
    <cellStyle name="SAPBEXfilterDrill 5 3" xfId="6566" xr:uid="{00000000-0005-0000-0000-0000A6190000}"/>
    <cellStyle name="SAPBEXfilterDrill 5 4" xfId="6567" xr:uid="{00000000-0005-0000-0000-0000A7190000}"/>
    <cellStyle name="SAPBEXfilterDrill 6" xfId="6568" xr:uid="{00000000-0005-0000-0000-0000A8190000}"/>
    <cellStyle name="SAPBEXfilterDrill 6 2" xfId="6569" xr:uid="{00000000-0005-0000-0000-0000A9190000}"/>
    <cellStyle name="SAPBEXfilterDrill 6 3" xfId="6570" xr:uid="{00000000-0005-0000-0000-0000AA190000}"/>
    <cellStyle name="SAPBEXfilterDrill 6 4" xfId="6571" xr:uid="{00000000-0005-0000-0000-0000AB190000}"/>
    <cellStyle name="SAPBEXfilterDrill 7" xfId="6572" xr:uid="{00000000-0005-0000-0000-0000AC190000}"/>
    <cellStyle name="SAPBEXfilterDrill 7 2" xfId="6573" xr:uid="{00000000-0005-0000-0000-0000AD190000}"/>
    <cellStyle name="SAPBEXfilterDrill 7 3" xfId="6574" xr:uid="{00000000-0005-0000-0000-0000AE190000}"/>
    <cellStyle name="SAPBEXfilterDrill 7 4" xfId="6575" xr:uid="{00000000-0005-0000-0000-0000AF190000}"/>
    <cellStyle name="SAPBEXfilterDrill 8" xfId="6576" xr:uid="{00000000-0005-0000-0000-0000B0190000}"/>
    <cellStyle name="SAPBEXfilterDrill 8 2" xfId="6577" xr:uid="{00000000-0005-0000-0000-0000B1190000}"/>
    <cellStyle name="SAPBEXfilterDrill 8 3" xfId="6578" xr:uid="{00000000-0005-0000-0000-0000B2190000}"/>
    <cellStyle name="SAPBEXfilterDrill 8 4" xfId="6579" xr:uid="{00000000-0005-0000-0000-0000B3190000}"/>
    <cellStyle name="SAPBEXfilterDrill 9" xfId="6580" xr:uid="{00000000-0005-0000-0000-0000B4190000}"/>
    <cellStyle name="SAPBEXfilterDrill 9 2" xfId="6581" xr:uid="{00000000-0005-0000-0000-0000B5190000}"/>
    <cellStyle name="SAPBEXfilterDrill 9 3" xfId="6582" xr:uid="{00000000-0005-0000-0000-0000B6190000}"/>
    <cellStyle name="SAPBEXfilterDrill 9 4" xfId="6583" xr:uid="{00000000-0005-0000-0000-0000B7190000}"/>
    <cellStyle name="SAPBEXfilterItem" xfId="6584" xr:uid="{00000000-0005-0000-0000-0000B8190000}"/>
    <cellStyle name="SAPBEXfilterText" xfId="6585" xr:uid="{00000000-0005-0000-0000-0000B9190000}"/>
    <cellStyle name="SAPBEXfilterText 2" xfId="6586" xr:uid="{00000000-0005-0000-0000-0000BA190000}"/>
    <cellStyle name="SAPBEXfilterText 3" xfId="6587" xr:uid="{00000000-0005-0000-0000-0000BB190000}"/>
    <cellStyle name="SAPBEXfilterText 4" xfId="6588" xr:uid="{00000000-0005-0000-0000-0000BC190000}"/>
    <cellStyle name="SAPBEXfilterText 5" xfId="6589" xr:uid="{00000000-0005-0000-0000-0000BD190000}"/>
    <cellStyle name="SAPBEXfilterText 6" xfId="6590" xr:uid="{00000000-0005-0000-0000-0000BE190000}"/>
    <cellStyle name="SAPBEXformats" xfId="6591" xr:uid="{00000000-0005-0000-0000-0000BF190000}"/>
    <cellStyle name="SAPBEXformats 10" xfId="6592" xr:uid="{00000000-0005-0000-0000-0000C0190000}"/>
    <cellStyle name="SAPBEXformats 11" xfId="6593" xr:uid="{00000000-0005-0000-0000-0000C1190000}"/>
    <cellStyle name="SAPBEXformats 12" xfId="6594" xr:uid="{00000000-0005-0000-0000-0000C2190000}"/>
    <cellStyle name="SAPBEXformats 13" xfId="6595" xr:uid="{00000000-0005-0000-0000-0000C3190000}"/>
    <cellStyle name="SAPBEXformats 14" xfId="6596" xr:uid="{00000000-0005-0000-0000-0000C4190000}"/>
    <cellStyle name="SAPBEXformats 15" xfId="6597" xr:uid="{00000000-0005-0000-0000-0000C5190000}"/>
    <cellStyle name="SAPBEXformats 16" xfId="6598" xr:uid="{00000000-0005-0000-0000-0000C6190000}"/>
    <cellStyle name="SAPBEXformats 17" xfId="6599" xr:uid="{00000000-0005-0000-0000-0000C7190000}"/>
    <cellStyle name="SAPBEXformats 18" xfId="6600" xr:uid="{00000000-0005-0000-0000-0000C8190000}"/>
    <cellStyle name="SAPBEXformats 19" xfId="6601" xr:uid="{00000000-0005-0000-0000-0000C9190000}"/>
    <cellStyle name="SAPBEXformats 2" xfId="6602" xr:uid="{00000000-0005-0000-0000-0000CA190000}"/>
    <cellStyle name="SAPBEXformats 20" xfId="6603" xr:uid="{00000000-0005-0000-0000-0000CB190000}"/>
    <cellStyle name="SAPBEXformats 21" xfId="6604" xr:uid="{00000000-0005-0000-0000-0000CC190000}"/>
    <cellStyle name="SAPBEXformats 22" xfId="6605" xr:uid="{00000000-0005-0000-0000-0000CD190000}"/>
    <cellStyle name="SAPBEXformats 23" xfId="6606" xr:uid="{00000000-0005-0000-0000-0000CE190000}"/>
    <cellStyle name="SAPBEXformats 24" xfId="6607" xr:uid="{00000000-0005-0000-0000-0000CF190000}"/>
    <cellStyle name="SAPBEXformats 25" xfId="6608" xr:uid="{00000000-0005-0000-0000-0000D0190000}"/>
    <cellStyle name="SAPBEXformats 26" xfId="6609" xr:uid="{00000000-0005-0000-0000-0000D1190000}"/>
    <cellStyle name="SAPBEXformats 27" xfId="6610" xr:uid="{00000000-0005-0000-0000-0000D2190000}"/>
    <cellStyle name="SAPBEXformats 28" xfId="6611" xr:uid="{00000000-0005-0000-0000-0000D3190000}"/>
    <cellStyle name="SAPBEXformats 29" xfId="6612" xr:uid="{00000000-0005-0000-0000-0000D4190000}"/>
    <cellStyle name="SAPBEXformats 3" xfId="6613" xr:uid="{00000000-0005-0000-0000-0000D5190000}"/>
    <cellStyle name="SAPBEXformats 30" xfId="6614" xr:uid="{00000000-0005-0000-0000-0000D6190000}"/>
    <cellStyle name="SAPBEXformats 31" xfId="6615" xr:uid="{00000000-0005-0000-0000-0000D7190000}"/>
    <cellStyle name="SAPBEXformats 32" xfId="6616" xr:uid="{00000000-0005-0000-0000-0000D8190000}"/>
    <cellStyle name="SAPBEXformats 33" xfId="6617" xr:uid="{00000000-0005-0000-0000-0000D9190000}"/>
    <cellStyle name="SAPBEXformats 4" xfId="6618" xr:uid="{00000000-0005-0000-0000-0000DA190000}"/>
    <cellStyle name="SAPBEXformats 5" xfId="6619" xr:uid="{00000000-0005-0000-0000-0000DB190000}"/>
    <cellStyle name="SAPBEXformats 6" xfId="6620" xr:uid="{00000000-0005-0000-0000-0000DC190000}"/>
    <cellStyle name="SAPBEXformats 7" xfId="6621" xr:uid="{00000000-0005-0000-0000-0000DD190000}"/>
    <cellStyle name="SAPBEXformats 8" xfId="6622" xr:uid="{00000000-0005-0000-0000-0000DE190000}"/>
    <cellStyle name="SAPBEXformats 9" xfId="6623" xr:uid="{00000000-0005-0000-0000-0000DF190000}"/>
    <cellStyle name="SAPBEXheaderItem" xfId="6624" xr:uid="{00000000-0005-0000-0000-0000E0190000}"/>
    <cellStyle name="SAPBEXheaderItem 2" xfId="6625" xr:uid="{00000000-0005-0000-0000-0000E1190000}"/>
    <cellStyle name="SAPBEXheaderItem 3" xfId="6626" xr:uid="{00000000-0005-0000-0000-0000E2190000}"/>
    <cellStyle name="SAPBEXheaderItem 4" xfId="6627" xr:uid="{00000000-0005-0000-0000-0000E3190000}"/>
    <cellStyle name="SAPBEXheaderItem 5" xfId="6628" xr:uid="{00000000-0005-0000-0000-0000E4190000}"/>
    <cellStyle name="SAPBEXheaderItem 6" xfId="6629" xr:uid="{00000000-0005-0000-0000-0000E5190000}"/>
    <cellStyle name="SAPBEXheaderText" xfId="6630" xr:uid="{00000000-0005-0000-0000-0000E6190000}"/>
    <cellStyle name="SAPBEXheaderText 2" xfId="6631" xr:uid="{00000000-0005-0000-0000-0000E7190000}"/>
    <cellStyle name="SAPBEXheaderText 3" xfId="6632" xr:uid="{00000000-0005-0000-0000-0000E8190000}"/>
    <cellStyle name="SAPBEXheaderText 4" xfId="6633" xr:uid="{00000000-0005-0000-0000-0000E9190000}"/>
    <cellStyle name="SAPBEXheaderText 5" xfId="6634" xr:uid="{00000000-0005-0000-0000-0000EA190000}"/>
    <cellStyle name="SAPBEXheaderText 6" xfId="6635" xr:uid="{00000000-0005-0000-0000-0000EB190000}"/>
    <cellStyle name="SAPBEXHLevel0" xfId="6636" xr:uid="{00000000-0005-0000-0000-0000EC190000}"/>
    <cellStyle name="SAPBEXHLevel0 10" xfId="6637" xr:uid="{00000000-0005-0000-0000-0000ED190000}"/>
    <cellStyle name="SAPBEXHLevel0 11" xfId="6638" xr:uid="{00000000-0005-0000-0000-0000EE190000}"/>
    <cellStyle name="SAPBEXHLevel0 12" xfId="6639" xr:uid="{00000000-0005-0000-0000-0000EF190000}"/>
    <cellStyle name="SAPBEXHLevel0 13" xfId="6640" xr:uid="{00000000-0005-0000-0000-0000F0190000}"/>
    <cellStyle name="SAPBEXHLevel0 14" xfId="6641" xr:uid="{00000000-0005-0000-0000-0000F1190000}"/>
    <cellStyle name="SAPBEXHLevel0 15" xfId="6642" xr:uid="{00000000-0005-0000-0000-0000F2190000}"/>
    <cellStyle name="SAPBEXHLevel0 16" xfId="6643" xr:uid="{00000000-0005-0000-0000-0000F3190000}"/>
    <cellStyle name="SAPBEXHLevel0 17" xfId="6644" xr:uid="{00000000-0005-0000-0000-0000F4190000}"/>
    <cellStyle name="SAPBEXHLevel0 18" xfId="6645" xr:uid="{00000000-0005-0000-0000-0000F5190000}"/>
    <cellStyle name="SAPBEXHLevel0 19" xfId="6646" xr:uid="{00000000-0005-0000-0000-0000F6190000}"/>
    <cellStyle name="SAPBEXHLevel0 2" xfId="6647" xr:uid="{00000000-0005-0000-0000-0000F7190000}"/>
    <cellStyle name="SAPBEXHLevel0 2 10" xfId="6648" xr:uid="{00000000-0005-0000-0000-0000F8190000}"/>
    <cellStyle name="SAPBEXHLevel0 2 11" xfId="6649" xr:uid="{00000000-0005-0000-0000-0000F9190000}"/>
    <cellStyle name="SAPBEXHLevel0 2 12" xfId="6650" xr:uid="{00000000-0005-0000-0000-0000FA190000}"/>
    <cellStyle name="SAPBEXHLevel0 2 13" xfId="6651" xr:uid="{00000000-0005-0000-0000-0000FB190000}"/>
    <cellStyle name="SAPBEXHLevel0 2 14" xfId="6652" xr:uid="{00000000-0005-0000-0000-0000FC190000}"/>
    <cellStyle name="SAPBEXHLevel0 2 15" xfId="6653" xr:uid="{00000000-0005-0000-0000-0000FD190000}"/>
    <cellStyle name="SAPBEXHLevel0 2 16" xfId="6654" xr:uid="{00000000-0005-0000-0000-0000FE190000}"/>
    <cellStyle name="SAPBEXHLevel0 2 17" xfId="6655" xr:uid="{00000000-0005-0000-0000-0000FF190000}"/>
    <cellStyle name="SAPBEXHLevel0 2 18" xfId="6656" xr:uid="{00000000-0005-0000-0000-0000001A0000}"/>
    <cellStyle name="SAPBEXHLevel0 2 19" xfId="6657" xr:uid="{00000000-0005-0000-0000-0000011A0000}"/>
    <cellStyle name="SAPBEXHLevel0 2 2" xfId="6658" xr:uid="{00000000-0005-0000-0000-0000021A0000}"/>
    <cellStyle name="SAPBEXHLevel0 2 20" xfId="6659" xr:uid="{00000000-0005-0000-0000-0000031A0000}"/>
    <cellStyle name="SAPBEXHLevel0 2 21" xfId="6660" xr:uid="{00000000-0005-0000-0000-0000041A0000}"/>
    <cellStyle name="SAPBEXHLevel0 2 22" xfId="6661" xr:uid="{00000000-0005-0000-0000-0000051A0000}"/>
    <cellStyle name="SAPBEXHLevel0 2 23" xfId="6662" xr:uid="{00000000-0005-0000-0000-0000061A0000}"/>
    <cellStyle name="SAPBEXHLevel0 2 24" xfId="6663" xr:uid="{00000000-0005-0000-0000-0000071A0000}"/>
    <cellStyle name="SAPBEXHLevel0 2 25" xfId="6664" xr:uid="{00000000-0005-0000-0000-0000081A0000}"/>
    <cellStyle name="SAPBEXHLevel0 2 26" xfId="6665" xr:uid="{00000000-0005-0000-0000-0000091A0000}"/>
    <cellStyle name="SAPBEXHLevel0 2 27" xfId="6666" xr:uid="{00000000-0005-0000-0000-00000A1A0000}"/>
    <cellStyle name="SAPBEXHLevel0 2 28" xfId="6667" xr:uid="{00000000-0005-0000-0000-00000B1A0000}"/>
    <cellStyle name="SAPBEXHLevel0 2 29" xfId="6668" xr:uid="{00000000-0005-0000-0000-00000C1A0000}"/>
    <cellStyle name="SAPBEXHLevel0 2 3" xfId="6669" xr:uid="{00000000-0005-0000-0000-00000D1A0000}"/>
    <cellStyle name="SAPBEXHLevel0 2 30" xfId="6670" xr:uid="{00000000-0005-0000-0000-00000E1A0000}"/>
    <cellStyle name="SAPBEXHLevel0 2 31" xfId="6671" xr:uid="{00000000-0005-0000-0000-00000F1A0000}"/>
    <cellStyle name="SAPBEXHLevel0 2 32" xfId="6672" xr:uid="{00000000-0005-0000-0000-0000101A0000}"/>
    <cellStyle name="SAPBEXHLevel0 2 33" xfId="6673" xr:uid="{00000000-0005-0000-0000-0000111A0000}"/>
    <cellStyle name="SAPBEXHLevel0 2 4" xfId="6674" xr:uid="{00000000-0005-0000-0000-0000121A0000}"/>
    <cellStyle name="SAPBEXHLevel0 2 5" xfId="6675" xr:uid="{00000000-0005-0000-0000-0000131A0000}"/>
    <cellStyle name="SAPBEXHLevel0 2 6" xfId="6676" xr:uid="{00000000-0005-0000-0000-0000141A0000}"/>
    <cellStyle name="SAPBEXHLevel0 2 7" xfId="6677" xr:uid="{00000000-0005-0000-0000-0000151A0000}"/>
    <cellStyle name="SAPBEXHLevel0 2 8" xfId="6678" xr:uid="{00000000-0005-0000-0000-0000161A0000}"/>
    <cellStyle name="SAPBEXHLevel0 2 9" xfId="6679" xr:uid="{00000000-0005-0000-0000-0000171A0000}"/>
    <cellStyle name="SAPBEXHLevel0 20" xfId="6680" xr:uid="{00000000-0005-0000-0000-0000181A0000}"/>
    <cellStyle name="SAPBEXHLevel0 21" xfId="6681" xr:uid="{00000000-0005-0000-0000-0000191A0000}"/>
    <cellStyle name="SAPBEXHLevel0 22" xfId="6682" xr:uid="{00000000-0005-0000-0000-00001A1A0000}"/>
    <cellStyle name="SAPBEXHLevel0 23" xfId="6683" xr:uid="{00000000-0005-0000-0000-00001B1A0000}"/>
    <cellStyle name="SAPBEXHLevel0 24" xfId="6684" xr:uid="{00000000-0005-0000-0000-00001C1A0000}"/>
    <cellStyle name="SAPBEXHLevel0 25" xfId="6685" xr:uid="{00000000-0005-0000-0000-00001D1A0000}"/>
    <cellStyle name="SAPBEXHLevel0 26" xfId="6686" xr:uid="{00000000-0005-0000-0000-00001E1A0000}"/>
    <cellStyle name="SAPBEXHLevel0 27" xfId="6687" xr:uid="{00000000-0005-0000-0000-00001F1A0000}"/>
    <cellStyle name="SAPBEXHLevel0 28" xfId="6688" xr:uid="{00000000-0005-0000-0000-0000201A0000}"/>
    <cellStyle name="SAPBEXHLevel0 29" xfId="6689" xr:uid="{00000000-0005-0000-0000-0000211A0000}"/>
    <cellStyle name="SAPBEXHLevel0 3" xfId="6690" xr:uid="{00000000-0005-0000-0000-0000221A0000}"/>
    <cellStyle name="SAPBEXHLevel0 3 10" xfId="6691" xr:uid="{00000000-0005-0000-0000-0000231A0000}"/>
    <cellStyle name="SAPBEXHLevel0 3 11" xfId="6692" xr:uid="{00000000-0005-0000-0000-0000241A0000}"/>
    <cellStyle name="SAPBEXHLevel0 3 12" xfId="6693" xr:uid="{00000000-0005-0000-0000-0000251A0000}"/>
    <cellStyle name="SAPBEXHLevel0 3 13" xfId="6694" xr:uid="{00000000-0005-0000-0000-0000261A0000}"/>
    <cellStyle name="SAPBEXHLevel0 3 14" xfId="6695" xr:uid="{00000000-0005-0000-0000-0000271A0000}"/>
    <cellStyle name="SAPBEXHLevel0 3 15" xfId="6696" xr:uid="{00000000-0005-0000-0000-0000281A0000}"/>
    <cellStyle name="SAPBEXHLevel0 3 16" xfId="6697" xr:uid="{00000000-0005-0000-0000-0000291A0000}"/>
    <cellStyle name="SAPBEXHLevel0 3 17" xfId="6698" xr:uid="{00000000-0005-0000-0000-00002A1A0000}"/>
    <cellStyle name="SAPBEXHLevel0 3 18" xfId="6699" xr:uid="{00000000-0005-0000-0000-00002B1A0000}"/>
    <cellStyle name="SAPBEXHLevel0 3 19" xfId="6700" xr:uid="{00000000-0005-0000-0000-00002C1A0000}"/>
    <cellStyle name="SAPBEXHLevel0 3 2" xfId="6701" xr:uid="{00000000-0005-0000-0000-00002D1A0000}"/>
    <cellStyle name="SAPBEXHLevel0 3 20" xfId="6702" xr:uid="{00000000-0005-0000-0000-00002E1A0000}"/>
    <cellStyle name="SAPBEXHLevel0 3 21" xfId="6703" xr:uid="{00000000-0005-0000-0000-00002F1A0000}"/>
    <cellStyle name="SAPBEXHLevel0 3 22" xfId="6704" xr:uid="{00000000-0005-0000-0000-0000301A0000}"/>
    <cellStyle name="SAPBEXHLevel0 3 23" xfId="6705" xr:uid="{00000000-0005-0000-0000-0000311A0000}"/>
    <cellStyle name="SAPBEXHLevel0 3 24" xfId="6706" xr:uid="{00000000-0005-0000-0000-0000321A0000}"/>
    <cellStyle name="SAPBEXHLevel0 3 25" xfId="6707" xr:uid="{00000000-0005-0000-0000-0000331A0000}"/>
    <cellStyle name="SAPBEXHLevel0 3 26" xfId="6708" xr:uid="{00000000-0005-0000-0000-0000341A0000}"/>
    <cellStyle name="SAPBEXHLevel0 3 27" xfId="6709" xr:uid="{00000000-0005-0000-0000-0000351A0000}"/>
    <cellStyle name="SAPBEXHLevel0 3 28" xfId="6710" xr:uid="{00000000-0005-0000-0000-0000361A0000}"/>
    <cellStyle name="SAPBEXHLevel0 3 29" xfId="6711" xr:uid="{00000000-0005-0000-0000-0000371A0000}"/>
    <cellStyle name="SAPBEXHLevel0 3 3" xfId="6712" xr:uid="{00000000-0005-0000-0000-0000381A0000}"/>
    <cellStyle name="SAPBEXHLevel0 3 30" xfId="6713" xr:uid="{00000000-0005-0000-0000-0000391A0000}"/>
    <cellStyle name="SAPBEXHLevel0 3 31" xfId="6714" xr:uid="{00000000-0005-0000-0000-00003A1A0000}"/>
    <cellStyle name="SAPBEXHLevel0 3 32" xfId="6715" xr:uid="{00000000-0005-0000-0000-00003B1A0000}"/>
    <cellStyle name="SAPBEXHLevel0 3 33" xfId="6716" xr:uid="{00000000-0005-0000-0000-00003C1A0000}"/>
    <cellStyle name="SAPBEXHLevel0 3 4" xfId="6717" xr:uid="{00000000-0005-0000-0000-00003D1A0000}"/>
    <cellStyle name="SAPBEXHLevel0 3 5" xfId="6718" xr:uid="{00000000-0005-0000-0000-00003E1A0000}"/>
    <cellStyle name="SAPBEXHLevel0 3 6" xfId="6719" xr:uid="{00000000-0005-0000-0000-00003F1A0000}"/>
    <cellStyle name="SAPBEXHLevel0 3 7" xfId="6720" xr:uid="{00000000-0005-0000-0000-0000401A0000}"/>
    <cellStyle name="SAPBEXHLevel0 3 8" xfId="6721" xr:uid="{00000000-0005-0000-0000-0000411A0000}"/>
    <cellStyle name="SAPBEXHLevel0 3 9" xfId="6722" xr:uid="{00000000-0005-0000-0000-0000421A0000}"/>
    <cellStyle name="SAPBEXHLevel0 30" xfId="6723" xr:uid="{00000000-0005-0000-0000-0000431A0000}"/>
    <cellStyle name="SAPBEXHLevel0 31" xfId="6724" xr:uid="{00000000-0005-0000-0000-0000441A0000}"/>
    <cellStyle name="SAPBEXHLevel0 32" xfId="6725" xr:uid="{00000000-0005-0000-0000-0000451A0000}"/>
    <cellStyle name="SAPBEXHLevel0 33" xfId="6726" xr:uid="{00000000-0005-0000-0000-0000461A0000}"/>
    <cellStyle name="SAPBEXHLevel0 34" xfId="6727" xr:uid="{00000000-0005-0000-0000-0000471A0000}"/>
    <cellStyle name="SAPBEXHLevel0 35" xfId="6728" xr:uid="{00000000-0005-0000-0000-0000481A0000}"/>
    <cellStyle name="SAPBEXHLevel0 36" xfId="6729" xr:uid="{00000000-0005-0000-0000-0000491A0000}"/>
    <cellStyle name="SAPBEXHLevel0 37" xfId="6730" xr:uid="{00000000-0005-0000-0000-00004A1A0000}"/>
    <cellStyle name="SAPBEXHLevel0 38" xfId="6731" xr:uid="{00000000-0005-0000-0000-00004B1A0000}"/>
    <cellStyle name="SAPBEXHLevel0 39" xfId="6732" xr:uid="{00000000-0005-0000-0000-00004C1A0000}"/>
    <cellStyle name="SAPBEXHLevel0 4" xfId="6733" xr:uid="{00000000-0005-0000-0000-00004D1A0000}"/>
    <cellStyle name="SAPBEXHLevel0 4 10" xfId="6734" xr:uid="{00000000-0005-0000-0000-00004E1A0000}"/>
    <cellStyle name="SAPBEXHLevel0 4 11" xfId="6735" xr:uid="{00000000-0005-0000-0000-00004F1A0000}"/>
    <cellStyle name="SAPBEXHLevel0 4 12" xfId="6736" xr:uid="{00000000-0005-0000-0000-0000501A0000}"/>
    <cellStyle name="SAPBEXHLevel0 4 13" xfId="6737" xr:uid="{00000000-0005-0000-0000-0000511A0000}"/>
    <cellStyle name="SAPBEXHLevel0 4 14" xfId="6738" xr:uid="{00000000-0005-0000-0000-0000521A0000}"/>
    <cellStyle name="SAPBEXHLevel0 4 15" xfId="6739" xr:uid="{00000000-0005-0000-0000-0000531A0000}"/>
    <cellStyle name="SAPBEXHLevel0 4 16" xfId="6740" xr:uid="{00000000-0005-0000-0000-0000541A0000}"/>
    <cellStyle name="SAPBEXHLevel0 4 17" xfId="6741" xr:uid="{00000000-0005-0000-0000-0000551A0000}"/>
    <cellStyle name="SAPBEXHLevel0 4 18" xfId="6742" xr:uid="{00000000-0005-0000-0000-0000561A0000}"/>
    <cellStyle name="SAPBEXHLevel0 4 19" xfId="6743" xr:uid="{00000000-0005-0000-0000-0000571A0000}"/>
    <cellStyle name="SAPBEXHLevel0 4 2" xfId="6744" xr:uid="{00000000-0005-0000-0000-0000581A0000}"/>
    <cellStyle name="SAPBEXHLevel0 4 20" xfId="6745" xr:uid="{00000000-0005-0000-0000-0000591A0000}"/>
    <cellStyle name="SAPBEXHLevel0 4 21" xfId="6746" xr:uid="{00000000-0005-0000-0000-00005A1A0000}"/>
    <cellStyle name="SAPBEXHLevel0 4 22" xfId="6747" xr:uid="{00000000-0005-0000-0000-00005B1A0000}"/>
    <cellStyle name="SAPBEXHLevel0 4 23" xfId="6748" xr:uid="{00000000-0005-0000-0000-00005C1A0000}"/>
    <cellStyle name="SAPBEXHLevel0 4 24" xfId="6749" xr:uid="{00000000-0005-0000-0000-00005D1A0000}"/>
    <cellStyle name="SAPBEXHLevel0 4 25" xfId="6750" xr:uid="{00000000-0005-0000-0000-00005E1A0000}"/>
    <cellStyle name="SAPBEXHLevel0 4 26" xfId="6751" xr:uid="{00000000-0005-0000-0000-00005F1A0000}"/>
    <cellStyle name="SAPBEXHLevel0 4 27" xfId="6752" xr:uid="{00000000-0005-0000-0000-0000601A0000}"/>
    <cellStyle name="SAPBEXHLevel0 4 28" xfId="6753" xr:uid="{00000000-0005-0000-0000-0000611A0000}"/>
    <cellStyle name="SAPBEXHLevel0 4 29" xfId="6754" xr:uid="{00000000-0005-0000-0000-0000621A0000}"/>
    <cellStyle name="SAPBEXHLevel0 4 3" xfId="6755" xr:uid="{00000000-0005-0000-0000-0000631A0000}"/>
    <cellStyle name="SAPBEXHLevel0 4 30" xfId="6756" xr:uid="{00000000-0005-0000-0000-0000641A0000}"/>
    <cellStyle name="SAPBEXHLevel0 4 31" xfId="6757" xr:uid="{00000000-0005-0000-0000-0000651A0000}"/>
    <cellStyle name="SAPBEXHLevel0 4 32" xfId="6758" xr:uid="{00000000-0005-0000-0000-0000661A0000}"/>
    <cellStyle name="SAPBEXHLevel0 4 33" xfId="6759" xr:uid="{00000000-0005-0000-0000-0000671A0000}"/>
    <cellStyle name="SAPBEXHLevel0 4 4" xfId="6760" xr:uid="{00000000-0005-0000-0000-0000681A0000}"/>
    <cellStyle name="SAPBEXHLevel0 4 5" xfId="6761" xr:uid="{00000000-0005-0000-0000-0000691A0000}"/>
    <cellStyle name="SAPBEXHLevel0 4 6" xfId="6762" xr:uid="{00000000-0005-0000-0000-00006A1A0000}"/>
    <cellStyle name="SAPBEXHLevel0 4 7" xfId="6763" xr:uid="{00000000-0005-0000-0000-00006B1A0000}"/>
    <cellStyle name="SAPBEXHLevel0 4 8" xfId="6764" xr:uid="{00000000-0005-0000-0000-00006C1A0000}"/>
    <cellStyle name="SAPBEXHLevel0 4 9" xfId="6765" xr:uid="{00000000-0005-0000-0000-00006D1A0000}"/>
    <cellStyle name="SAPBEXHLevel0 40" xfId="6766" xr:uid="{00000000-0005-0000-0000-00006E1A0000}"/>
    <cellStyle name="SAPBEXHLevel0 41" xfId="6767" xr:uid="{00000000-0005-0000-0000-00006F1A0000}"/>
    <cellStyle name="SAPBEXHLevel0 5" xfId="6768" xr:uid="{00000000-0005-0000-0000-0000701A0000}"/>
    <cellStyle name="SAPBEXHLevel0 5 10" xfId="6769" xr:uid="{00000000-0005-0000-0000-0000711A0000}"/>
    <cellStyle name="SAPBEXHLevel0 5 11" xfId="6770" xr:uid="{00000000-0005-0000-0000-0000721A0000}"/>
    <cellStyle name="SAPBEXHLevel0 5 12" xfId="6771" xr:uid="{00000000-0005-0000-0000-0000731A0000}"/>
    <cellStyle name="SAPBEXHLevel0 5 13" xfId="6772" xr:uid="{00000000-0005-0000-0000-0000741A0000}"/>
    <cellStyle name="SAPBEXHLevel0 5 14" xfId="6773" xr:uid="{00000000-0005-0000-0000-0000751A0000}"/>
    <cellStyle name="SAPBEXHLevel0 5 15" xfId="6774" xr:uid="{00000000-0005-0000-0000-0000761A0000}"/>
    <cellStyle name="SAPBEXHLevel0 5 16" xfId="6775" xr:uid="{00000000-0005-0000-0000-0000771A0000}"/>
    <cellStyle name="SAPBEXHLevel0 5 17" xfId="6776" xr:uid="{00000000-0005-0000-0000-0000781A0000}"/>
    <cellStyle name="SAPBEXHLevel0 5 18" xfId="6777" xr:uid="{00000000-0005-0000-0000-0000791A0000}"/>
    <cellStyle name="SAPBEXHLevel0 5 19" xfId="6778" xr:uid="{00000000-0005-0000-0000-00007A1A0000}"/>
    <cellStyle name="SAPBEXHLevel0 5 2" xfId="6779" xr:uid="{00000000-0005-0000-0000-00007B1A0000}"/>
    <cellStyle name="SAPBEXHLevel0 5 20" xfId="6780" xr:uid="{00000000-0005-0000-0000-00007C1A0000}"/>
    <cellStyle name="SAPBEXHLevel0 5 21" xfId="6781" xr:uid="{00000000-0005-0000-0000-00007D1A0000}"/>
    <cellStyle name="SAPBEXHLevel0 5 22" xfId="6782" xr:uid="{00000000-0005-0000-0000-00007E1A0000}"/>
    <cellStyle name="SAPBEXHLevel0 5 23" xfId="6783" xr:uid="{00000000-0005-0000-0000-00007F1A0000}"/>
    <cellStyle name="SAPBEXHLevel0 5 24" xfId="6784" xr:uid="{00000000-0005-0000-0000-0000801A0000}"/>
    <cellStyle name="SAPBEXHLevel0 5 25" xfId="6785" xr:uid="{00000000-0005-0000-0000-0000811A0000}"/>
    <cellStyle name="SAPBEXHLevel0 5 26" xfId="6786" xr:uid="{00000000-0005-0000-0000-0000821A0000}"/>
    <cellStyle name="SAPBEXHLevel0 5 27" xfId="6787" xr:uid="{00000000-0005-0000-0000-0000831A0000}"/>
    <cellStyle name="SAPBEXHLevel0 5 28" xfId="6788" xr:uid="{00000000-0005-0000-0000-0000841A0000}"/>
    <cellStyle name="SAPBEXHLevel0 5 29" xfId="6789" xr:uid="{00000000-0005-0000-0000-0000851A0000}"/>
    <cellStyle name="SAPBEXHLevel0 5 3" xfId="6790" xr:uid="{00000000-0005-0000-0000-0000861A0000}"/>
    <cellStyle name="SAPBEXHLevel0 5 30" xfId="6791" xr:uid="{00000000-0005-0000-0000-0000871A0000}"/>
    <cellStyle name="SAPBEXHLevel0 5 31" xfId="6792" xr:uid="{00000000-0005-0000-0000-0000881A0000}"/>
    <cellStyle name="SAPBEXHLevel0 5 32" xfId="6793" xr:uid="{00000000-0005-0000-0000-0000891A0000}"/>
    <cellStyle name="SAPBEXHLevel0 5 33" xfId="6794" xr:uid="{00000000-0005-0000-0000-00008A1A0000}"/>
    <cellStyle name="SAPBEXHLevel0 5 4" xfId="6795" xr:uid="{00000000-0005-0000-0000-00008B1A0000}"/>
    <cellStyle name="SAPBEXHLevel0 5 5" xfId="6796" xr:uid="{00000000-0005-0000-0000-00008C1A0000}"/>
    <cellStyle name="SAPBEXHLevel0 5 6" xfId="6797" xr:uid="{00000000-0005-0000-0000-00008D1A0000}"/>
    <cellStyle name="SAPBEXHLevel0 5 7" xfId="6798" xr:uid="{00000000-0005-0000-0000-00008E1A0000}"/>
    <cellStyle name="SAPBEXHLevel0 5 8" xfId="6799" xr:uid="{00000000-0005-0000-0000-00008F1A0000}"/>
    <cellStyle name="SAPBEXHLevel0 5 9" xfId="6800" xr:uid="{00000000-0005-0000-0000-0000901A0000}"/>
    <cellStyle name="SAPBEXHLevel0 6" xfId="6801" xr:uid="{00000000-0005-0000-0000-0000911A0000}"/>
    <cellStyle name="SAPBEXHLevel0 6 10" xfId="6802" xr:uid="{00000000-0005-0000-0000-0000921A0000}"/>
    <cellStyle name="SAPBEXHLevel0 6 11" xfId="6803" xr:uid="{00000000-0005-0000-0000-0000931A0000}"/>
    <cellStyle name="SAPBEXHLevel0 6 12" xfId="6804" xr:uid="{00000000-0005-0000-0000-0000941A0000}"/>
    <cellStyle name="SAPBEXHLevel0 6 13" xfId="6805" xr:uid="{00000000-0005-0000-0000-0000951A0000}"/>
    <cellStyle name="SAPBEXHLevel0 6 14" xfId="6806" xr:uid="{00000000-0005-0000-0000-0000961A0000}"/>
    <cellStyle name="SAPBEXHLevel0 6 15" xfId="6807" xr:uid="{00000000-0005-0000-0000-0000971A0000}"/>
    <cellStyle name="SAPBEXHLevel0 6 16" xfId="6808" xr:uid="{00000000-0005-0000-0000-0000981A0000}"/>
    <cellStyle name="SAPBEXHLevel0 6 17" xfId="6809" xr:uid="{00000000-0005-0000-0000-0000991A0000}"/>
    <cellStyle name="SAPBEXHLevel0 6 18" xfId="6810" xr:uid="{00000000-0005-0000-0000-00009A1A0000}"/>
    <cellStyle name="SAPBEXHLevel0 6 19" xfId="6811" xr:uid="{00000000-0005-0000-0000-00009B1A0000}"/>
    <cellStyle name="SAPBEXHLevel0 6 2" xfId="6812" xr:uid="{00000000-0005-0000-0000-00009C1A0000}"/>
    <cellStyle name="SAPBEXHLevel0 6 20" xfId="6813" xr:uid="{00000000-0005-0000-0000-00009D1A0000}"/>
    <cellStyle name="SAPBEXHLevel0 6 21" xfId="6814" xr:uid="{00000000-0005-0000-0000-00009E1A0000}"/>
    <cellStyle name="SAPBEXHLevel0 6 22" xfId="6815" xr:uid="{00000000-0005-0000-0000-00009F1A0000}"/>
    <cellStyle name="SAPBEXHLevel0 6 23" xfId="6816" xr:uid="{00000000-0005-0000-0000-0000A01A0000}"/>
    <cellStyle name="SAPBEXHLevel0 6 24" xfId="6817" xr:uid="{00000000-0005-0000-0000-0000A11A0000}"/>
    <cellStyle name="SAPBEXHLevel0 6 25" xfId="6818" xr:uid="{00000000-0005-0000-0000-0000A21A0000}"/>
    <cellStyle name="SAPBEXHLevel0 6 26" xfId="6819" xr:uid="{00000000-0005-0000-0000-0000A31A0000}"/>
    <cellStyle name="SAPBEXHLevel0 6 27" xfId="6820" xr:uid="{00000000-0005-0000-0000-0000A41A0000}"/>
    <cellStyle name="SAPBEXHLevel0 6 28" xfId="6821" xr:uid="{00000000-0005-0000-0000-0000A51A0000}"/>
    <cellStyle name="SAPBEXHLevel0 6 29" xfId="6822" xr:uid="{00000000-0005-0000-0000-0000A61A0000}"/>
    <cellStyle name="SAPBEXHLevel0 6 3" xfId="6823" xr:uid="{00000000-0005-0000-0000-0000A71A0000}"/>
    <cellStyle name="SAPBEXHLevel0 6 30" xfId="6824" xr:uid="{00000000-0005-0000-0000-0000A81A0000}"/>
    <cellStyle name="SAPBEXHLevel0 6 31" xfId="6825" xr:uid="{00000000-0005-0000-0000-0000A91A0000}"/>
    <cellStyle name="SAPBEXHLevel0 6 32" xfId="6826" xr:uid="{00000000-0005-0000-0000-0000AA1A0000}"/>
    <cellStyle name="SAPBEXHLevel0 6 33" xfId="6827" xr:uid="{00000000-0005-0000-0000-0000AB1A0000}"/>
    <cellStyle name="SAPBEXHLevel0 6 4" xfId="6828" xr:uid="{00000000-0005-0000-0000-0000AC1A0000}"/>
    <cellStyle name="SAPBEXHLevel0 6 5" xfId="6829" xr:uid="{00000000-0005-0000-0000-0000AD1A0000}"/>
    <cellStyle name="SAPBEXHLevel0 6 6" xfId="6830" xr:uid="{00000000-0005-0000-0000-0000AE1A0000}"/>
    <cellStyle name="SAPBEXHLevel0 6 7" xfId="6831" xr:uid="{00000000-0005-0000-0000-0000AF1A0000}"/>
    <cellStyle name="SAPBEXHLevel0 6 8" xfId="6832" xr:uid="{00000000-0005-0000-0000-0000B01A0000}"/>
    <cellStyle name="SAPBEXHLevel0 6 9" xfId="6833" xr:uid="{00000000-0005-0000-0000-0000B11A0000}"/>
    <cellStyle name="SAPBEXHLevel0 7" xfId="6834" xr:uid="{00000000-0005-0000-0000-0000B21A0000}"/>
    <cellStyle name="SAPBEXHLevel0 7 10" xfId="6835" xr:uid="{00000000-0005-0000-0000-0000B31A0000}"/>
    <cellStyle name="SAPBEXHLevel0 7 11" xfId="6836" xr:uid="{00000000-0005-0000-0000-0000B41A0000}"/>
    <cellStyle name="SAPBEXHLevel0 7 12" xfId="6837" xr:uid="{00000000-0005-0000-0000-0000B51A0000}"/>
    <cellStyle name="SAPBEXHLevel0 7 13" xfId="6838" xr:uid="{00000000-0005-0000-0000-0000B61A0000}"/>
    <cellStyle name="SAPBEXHLevel0 7 14" xfId="6839" xr:uid="{00000000-0005-0000-0000-0000B71A0000}"/>
    <cellStyle name="SAPBEXHLevel0 7 15" xfId="6840" xr:uid="{00000000-0005-0000-0000-0000B81A0000}"/>
    <cellStyle name="SAPBEXHLevel0 7 16" xfId="6841" xr:uid="{00000000-0005-0000-0000-0000B91A0000}"/>
    <cellStyle name="SAPBEXHLevel0 7 17" xfId="6842" xr:uid="{00000000-0005-0000-0000-0000BA1A0000}"/>
    <cellStyle name="SAPBEXHLevel0 7 18" xfId="6843" xr:uid="{00000000-0005-0000-0000-0000BB1A0000}"/>
    <cellStyle name="SAPBEXHLevel0 7 19" xfId="6844" xr:uid="{00000000-0005-0000-0000-0000BC1A0000}"/>
    <cellStyle name="SAPBEXHLevel0 7 2" xfId="6845" xr:uid="{00000000-0005-0000-0000-0000BD1A0000}"/>
    <cellStyle name="SAPBEXHLevel0 7 20" xfId="6846" xr:uid="{00000000-0005-0000-0000-0000BE1A0000}"/>
    <cellStyle name="SAPBEXHLevel0 7 21" xfId="6847" xr:uid="{00000000-0005-0000-0000-0000BF1A0000}"/>
    <cellStyle name="SAPBEXHLevel0 7 22" xfId="6848" xr:uid="{00000000-0005-0000-0000-0000C01A0000}"/>
    <cellStyle name="SAPBEXHLevel0 7 23" xfId="6849" xr:uid="{00000000-0005-0000-0000-0000C11A0000}"/>
    <cellStyle name="SAPBEXHLevel0 7 24" xfId="6850" xr:uid="{00000000-0005-0000-0000-0000C21A0000}"/>
    <cellStyle name="SAPBEXHLevel0 7 25" xfId="6851" xr:uid="{00000000-0005-0000-0000-0000C31A0000}"/>
    <cellStyle name="SAPBEXHLevel0 7 26" xfId="6852" xr:uid="{00000000-0005-0000-0000-0000C41A0000}"/>
    <cellStyle name="SAPBEXHLevel0 7 27" xfId="6853" xr:uid="{00000000-0005-0000-0000-0000C51A0000}"/>
    <cellStyle name="SAPBEXHLevel0 7 28" xfId="6854" xr:uid="{00000000-0005-0000-0000-0000C61A0000}"/>
    <cellStyle name="SAPBEXHLevel0 7 29" xfId="6855" xr:uid="{00000000-0005-0000-0000-0000C71A0000}"/>
    <cellStyle name="SAPBEXHLevel0 7 3" xfId="6856" xr:uid="{00000000-0005-0000-0000-0000C81A0000}"/>
    <cellStyle name="SAPBEXHLevel0 7 30" xfId="6857" xr:uid="{00000000-0005-0000-0000-0000C91A0000}"/>
    <cellStyle name="SAPBEXHLevel0 7 31" xfId="6858" xr:uid="{00000000-0005-0000-0000-0000CA1A0000}"/>
    <cellStyle name="SAPBEXHLevel0 7 32" xfId="6859" xr:uid="{00000000-0005-0000-0000-0000CB1A0000}"/>
    <cellStyle name="SAPBEXHLevel0 7 33" xfId="6860" xr:uid="{00000000-0005-0000-0000-0000CC1A0000}"/>
    <cellStyle name="SAPBEXHLevel0 7 4" xfId="6861" xr:uid="{00000000-0005-0000-0000-0000CD1A0000}"/>
    <cellStyle name="SAPBEXHLevel0 7 5" xfId="6862" xr:uid="{00000000-0005-0000-0000-0000CE1A0000}"/>
    <cellStyle name="SAPBEXHLevel0 7 6" xfId="6863" xr:uid="{00000000-0005-0000-0000-0000CF1A0000}"/>
    <cellStyle name="SAPBEXHLevel0 7 7" xfId="6864" xr:uid="{00000000-0005-0000-0000-0000D01A0000}"/>
    <cellStyle name="SAPBEXHLevel0 7 8" xfId="6865" xr:uid="{00000000-0005-0000-0000-0000D11A0000}"/>
    <cellStyle name="SAPBEXHLevel0 7 9" xfId="6866" xr:uid="{00000000-0005-0000-0000-0000D21A0000}"/>
    <cellStyle name="SAPBEXHLevel0 8" xfId="6867" xr:uid="{00000000-0005-0000-0000-0000D31A0000}"/>
    <cellStyle name="SAPBEXHLevel0 8 10" xfId="6868" xr:uid="{00000000-0005-0000-0000-0000D41A0000}"/>
    <cellStyle name="SAPBEXHLevel0 8 11" xfId="6869" xr:uid="{00000000-0005-0000-0000-0000D51A0000}"/>
    <cellStyle name="SAPBEXHLevel0 8 12" xfId="6870" xr:uid="{00000000-0005-0000-0000-0000D61A0000}"/>
    <cellStyle name="SAPBEXHLevel0 8 13" xfId="6871" xr:uid="{00000000-0005-0000-0000-0000D71A0000}"/>
    <cellStyle name="SAPBEXHLevel0 8 14" xfId="6872" xr:uid="{00000000-0005-0000-0000-0000D81A0000}"/>
    <cellStyle name="SAPBEXHLevel0 8 15" xfId="6873" xr:uid="{00000000-0005-0000-0000-0000D91A0000}"/>
    <cellStyle name="SAPBEXHLevel0 8 16" xfId="6874" xr:uid="{00000000-0005-0000-0000-0000DA1A0000}"/>
    <cellStyle name="SAPBEXHLevel0 8 17" xfId="6875" xr:uid="{00000000-0005-0000-0000-0000DB1A0000}"/>
    <cellStyle name="SAPBEXHLevel0 8 18" xfId="6876" xr:uid="{00000000-0005-0000-0000-0000DC1A0000}"/>
    <cellStyle name="SAPBEXHLevel0 8 19" xfId="6877" xr:uid="{00000000-0005-0000-0000-0000DD1A0000}"/>
    <cellStyle name="SAPBEXHLevel0 8 2" xfId="6878" xr:uid="{00000000-0005-0000-0000-0000DE1A0000}"/>
    <cellStyle name="SAPBEXHLevel0 8 20" xfId="6879" xr:uid="{00000000-0005-0000-0000-0000DF1A0000}"/>
    <cellStyle name="SAPBEXHLevel0 8 21" xfId="6880" xr:uid="{00000000-0005-0000-0000-0000E01A0000}"/>
    <cellStyle name="SAPBEXHLevel0 8 22" xfId="6881" xr:uid="{00000000-0005-0000-0000-0000E11A0000}"/>
    <cellStyle name="SAPBEXHLevel0 8 23" xfId="6882" xr:uid="{00000000-0005-0000-0000-0000E21A0000}"/>
    <cellStyle name="SAPBEXHLevel0 8 24" xfId="6883" xr:uid="{00000000-0005-0000-0000-0000E31A0000}"/>
    <cellStyle name="SAPBEXHLevel0 8 25" xfId="6884" xr:uid="{00000000-0005-0000-0000-0000E41A0000}"/>
    <cellStyle name="SAPBEXHLevel0 8 26" xfId="6885" xr:uid="{00000000-0005-0000-0000-0000E51A0000}"/>
    <cellStyle name="SAPBEXHLevel0 8 27" xfId="6886" xr:uid="{00000000-0005-0000-0000-0000E61A0000}"/>
    <cellStyle name="SAPBEXHLevel0 8 28" xfId="6887" xr:uid="{00000000-0005-0000-0000-0000E71A0000}"/>
    <cellStyle name="SAPBEXHLevel0 8 29" xfId="6888" xr:uid="{00000000-0005-0000-0000-0000E81A0000}"/>
    <cellStyle name="SAPBEXHLevel0 8 3" xfId="6889" xr:uid="{00000000-0005-0000-0000-0000E91A0000}"/>
    <cellStyle name="SAPBEXHLevel0 8 30" xfId="6890" xr:uid="{00000000-0005-0000-0000-0000EA1A0000}"/>
    <cellStyle name="SAPBEXHLevel0 8 31" xfId="6891" xr:uid="{00000000-0005-0000-0000-0000EB1A0000}"/>
    <cellStyle name="SAPBEXHLevel0 8 32" xfId="6892" xr:uid="{00000000-0005-0000-0000-0000EC1A0000}"/>
    <cellStyle name="SAPBEXHLevel0 8 33" xfId="6893" xr:uid="{00000000-0005-0000-0000-0000ED1A0000}"/>
    <cellStyle name="SAPBEXHLevel0 8 4" xfId="6894" xr:uid="{00000000-0005-0000-0000-0000EE1A0000}"/>
    <cellStyle name="SAPBEXHLevel0 8 5" xfId="6895" xr:uid="{00000000-0005-0000-0000-0000EF1A0000}"/>
    <cellStyle name="SAPBEXHLevel0 8 6" xfId="6896" xr:uid="{00000000-0005-0000-0000-0000F01A0000}"/>
    <cellStyle name="SAPBEXHLevel0 8 7" xfId="6897" xr:uid="{00000000-0005-0000-0000-0000F11A0000}"/>
    <cellStyle name="SAPBEXHLevel0 8 8" xfId="6898" xr:uid="{00000000-0005-0000-0000-0000F21A0000}"/>
    <cellStyle name="SAPBEXHLevel0 8 9" xfId="6899" xr:uid="{00000000-0005-0000-0000-0000F31A0000}"/>
    <cellStyle name="SAPBEXHLevel0 9" xfId="6900" xr:uid="{00000000-0005-0000-0000-0000F41A0000}"/>
    <cellStyle name="SAPBEXHLevel0 9 10" xfId="6901" xr:uid="{00000000-0005-0000-0000-0000F51A0000}"/>
    <cellStyle name="SAPBEXHLevel0 9 11" xfId="6902" xr:uid="{00000000-0005-0000-0000-0000F61A0000}"/>
    <cellStyle name="SAPBEXHLevel0 9 12" xfId="6903" xr:uid="{00000000-0005-0000-0000-0000F71A0000}"/>
    <cellStyle name="SAPBEXHLevel0 9 13" xfId="6904" xr:uid="{00000000-0005-0000-0000-0000F81A0000}"/>
    <cellStyle name="SAPBEXHLevel0 9 14" xfId="6905" xr:uid="{00000000-0005-0000-0000-0000F91A0000}"/>
    <cellStyle name="SAPBEXHLevel0 9 15" xfId="6906" xr:uid="{00000000-0005-0000-0000-0000FA1A0000}"/>
    <cellStyle name="SAPBEXHLevel0 9 16" xfId="6907" xr:uid="{00000000-0005-0000-0000-0000FB1A0000}"/>
    <cellStyle name="SAPBEXHLevel0 9 17" xfId="6908" xr:uid="{00000000-0005-0000-0000-0000FC1A0000}"/>
    <cellStyle name="SAPBEXHLevel0 9 18" xfId="6909" xr:uid="{00000000-0005-0000-0000-0000FD1A0000}"/>
    <cellStyle name="SAPBEXHLevel0 9 19" xfId="6910" xr:uid="{00000000-0005-0000-0000-0000FE1A0000}"/>
    <cellStyle name="SAPBEXHLevel0 9 2" xfId="6911" xr:uid="{00000000-0005-0000-0000-0000FF1A0000}"/>
    <cellStyle name="SAPBEXHLevel0 9 20" xfId="6912" xr:uid="{00000000-0005-0000-0000-0000001B0000}"/>
    <cellStyle name="SAPBEXHLevel0 9 21" xfId="6913" xr:uid="{00000000-0005-0000-0000-0000011B0000}"/>
    <cellStyle name="SAPBEXHLevel0 9 22" xfId="6914" xr:uid="{00000000-0005-0000-0000-0000021B0000}"/>
    <cellStyle name="SAPBEXHLevel0 9 23" xfId="6915" xr:uid="{00000000-0005-0000-0000-0000031B0000}"/>
    <cellStyle name="SAPBEXHLevel0 9 24" xfId="6916" xr:uid="{00000000-0005-0000-0000-0000041B0000}"/>
    <cellStyle name="SAPBEXHLevel0 9 25" xfId="6917" xr:uid="{00000000-0005-0000-0000-0000051B0000}"/>
    <cellStyle name="SAPBEXHLevel0 9 26" xfId="6918" xr:uid="{00000000-0005-0000-0000-0000061B0000}"/>
    <cellStyle name="SAPBEXHLevel0 9 27" xfId="6919" xr:uid="{00000000-0005-0000-0000-0000071B0000}"/>
    <cellStyle name="SAPBEXHLevel0 9 28" xfId="6920" xr:uid="{00000000-0005-0000-0000-0000081B0000}"/>
    <cellStyle name="SAPBEXHLevel0 9 29" xfId="6921" xr:uid="{00000000-0005-0000-0000-0000091B0000}"/>
    <cellStyle name="SAPBEXHLevel0 9 3" xfId="6922" xr:uid="{00000000-0005-0000-0000-00000A1B0000}"/>
    <cellStyle name="SAPBEXHLevel0 9 30" xfId="6923" xr:uid="{00000000-0005-0000-0000-00000B1B0000}"/>
    <cellStyle name="SAPBEXHLevel0 9 31" xfId="6924" xr:uid="{00000000-0005-0000-0000-00000C1B0000}"/>
    <cellStyle name="SAPBEXHLevel0 9 32" xfId="6925" xr:uid="{00000000-0005-0000-0000-00000D1B0000}"/>
    <cellStyle name="SAPBEXHLevel0 9 33" xfId="6926" xr:uid="{00000000-0005-0000-0000-00000E1B0000}"/>
    <cellStyle name="SAPBEXHLevel0 9 4" xfId="6927" xr:uid="{00000000-0005-0000-0000-00000F1B0000}"/>
    <cellStyle name="SAPBEXHLevel0 9 5" xfId="6928" xr:uid="{00000000-0005-0000-0000-0000101B0000}"/>
    <cellStyle name="SAPBEXHLevel0 9 6" xfId="6929" xr:uid="{00000000-0005-0000-0000-0000111B0000}"/>
    <cellStyle name="SAPBEXHLevel0 9 7" xfId="6930" xr:uid="{00000000-0005-0000-0000-0000121B0000}"/>
    <cellStyle name="SAPBEXHLevel0 9 8" xfId="6931" xr:uid="{00000000-0005-0000-0000-0000131B0000}"/>
    <cellStyle name="SAPBEXHLevel0 9 9" xfId="6932" xr:uid="{00000000-0005-0000-0000-0000141B0000}"/>
    <cellStyle name="SAPBEXHLevel0X" xfId="6933" xr:uid="{00000000-0005-0000-0000-0000151B0000}"/>
    <cellStyle name="SAPBEXHLevel0X 10" xfId="6934" xr:uid="{00000000-0005-0000-0000-0000161B0000}"/>
    <cellStyle name="SAPBEXHLevel0X 11" xfId="6935" xr:uid="{00000000-0005-0000-0000-0000171B0000}"/>
    <cellStyle name="SAPBEXHLevel0X 12" xfId="6936" xr:uid="{00000000-0005-0000-0000-0000181B0000}"/>
    <cellStyle name="SAPBEXHLevel0X 13" xfId="6937" xr:uid="{00000000-0005-0000-0000-0000191B0000}"/>
    <cellStyle name="SAPBEXHLevel0X 14" xfId="6938" xr:uid="{00000000-0005-0000-0000-00001A1B0000}"/>
    <cellStyle name="SAPBEXHLevel0X 15" xfId="6939" xr:uid="{00000000-0005-0000-0000-00001B1B0000}"/>
    <cellStyle name="SAPBEXHLevel0X 16" xfId="6940" xr:uid="{00000000-0005-0000-0000-00001C1B0000}"/>
    <cellStyle name="SAPBEXHLevel0X 17" xfId="6941" xr:uid="{00000000-0005-0000-0000-00001D1B0000}"/>
    <cellStyle name="SAPBEXHLevel0X 18" xfId="6942" xr:uid="{00000000-0005-0000-0000-00001E1B0000}"/>
    <cellStyle name="SAPBEXHLevel0X 19" xfId="6943" xr:uid="{00000000-0005-0000-0000-00001F1B0000}"/>
    <cellStyle name="SAPBEXHLevel0X 2" xfId="6944" xr:uid="{00000000-0005-0000-0000-0000201B0000}"/>
    <cellStyle name="SAPBEXHLevel0X 2 10" xfId="6945" xr:uid="{00000000-0005-0000-0000-0000211B0000}"/>
    <cellStyle name="SAPBEXHLevel0X 2 11" xfId="6946" xr:uid="{00000000-0005-0000-0000-0000221B0000}"/>
    <cellStyle name="SAPBEXHLevel0X 2 12" xfId="6947" xr:uid="{00000000-0005-0000-0000-0000231B0000}"/>
    <cellStyle name="SAPBEXHLevel0X 2 13" xfId="6948" xr:uid="{00000000-0005-0000-0000-0000241B0000}"/>
    <cellStyle name="SAPBEXHLevel0X 2 14" xfId="6949" xr:uid="{00000000-0005-0000-0000-0000251B0000}"/>
    <cellStyle name="SAPBEXHLevel0X 2 15" xfId="6950" xr:uid="{00000000-0005-0000-0000-0000261B0000}"/>
    <cellStyle name="SAPBEXHLevel0X 2 16" xfId="6951" xr:uid="{00000000-0005-0000-0000-0000271B0000}"/>
    <cellStyle name="SAPBEXHLevel0X 2 17" xfId="6952" xr:uid="{00000000-0005-0000-0000-0000281B0000}"/>
    <cellStyle name="SAPBEXHLevel0X 2 18" xfId="6953" xr:uid="{00000000-0005-0000-0000-0000291B0000}"/>
    <cellStyle name="SAPBEXHLevel0X 2 19" xfId="6954" xr:uid="{00000000-0005-0000-0000-00002A1B0000}"/>
    <cellStyle name="SAPBEXHLevel0X 2 2" xfId="6955" xr:uid="{00000000-0005-0000-0000-00002B1B0000}"/>
    <cellStyle name="SAPBEXHLevel0X 2 20" xfId="6956" xr:uid="{00000000-0005-0000-0000-00002C1B0000}"/>
    <cellStyle name="SAPBEXHLevel0X 2 21" xfId="6957" xr:uid="{00000000-0005-0000-0000-00002D1B0000}"/>
    <cellStyle name="SAPBEXHLevel0X 2 22" xfId="6958" xr:uid="{00000000-0005-0000-0000-00002E1B0000}"/>
    <cellStyle name="SAPBEXHLevel0X 2 23" xfId="6959" xr:uid="{00000000-0005-0000-0000-00002F1B0000}"/>
    <cellStyle name="SAPBEXHLevel0X 2 24" xfId="6960" xr:uid="{00000000-0005-0000-0000-0000301B0000}"/>
    <cellStyle name="SAPBEXHLevel0X 2 25" xfId="6961" xr:uid="{00000000-0005-0000-0000-0000311B0000}"/>
    <cellStyle name="SAPBEXHLevel0X 2 26" xfId="6962" xr:uid="{00000000-0005-0000-0000-0000321B0000}"/>
    <cellStyle name="SAPBEXHLevel0X 2 27" xfId="6963" xr:uid="{00000000-0005-0000-0000-0000331B0000}"/>
    <cellStyle name="SAPBEXHLevel0X 2 28" xfId="6964" xr:uid="{00000000-0005-0000-0000-0000341B0000}"/>
    <cellStyle name="SAPBEXHLevel0X 2 29" xfId="6965" xr:uid="{00000000-0005-0000-0000-0000351B0000}"/>
    <cellStyle name="SAPBEXHLevel0X 2 3" xfId="6966" xr:uid="{00000000-0005-0000-0000-0000361B0000}"/>
    <cellStyle name="SAPBEXHLevel0X 2 30" xfId="6967" xr:uid="{00000000-0005-0000-0000-0000371B0000}"/>
    <cellStyle name="SAPBEXHLevel0X 2 31" xfId="6968" xr:uid="{00000000-0005-0000-0000-0000381B0000}"/>
    <cellStyle name="SAPBEXHLevel0X 2 32" xfId="6969" xr:uid="{00000000-0005-0000-0000-0000391B0000}"/>
    <cellStyle name="SAPBEXHLevel0X 2 33" xfId="6970" xr:uid="{00000000-0005-0000-0000-00003A1B0000}"/>
    <cellStyle name="SAPBEXHLevel0X 2 4" xfId="6971" xr:uid="{00000000-0005-0000-0000-00003B1B0000}"/>
    <cellStyle name="SAPBEXHLevel0X 2 5" xfId="6972" xr:uid="{00000000-0005-0000-0000-00003C1B0000}"/>
    <cellStyle name="SAPBEXHLevel0X 2 6" xfId="6973" xr:uid="{00000000-0005-0000-0000-00003D1B0000}"/>
    <cellStyle name="SAPBEXHLevel0X 2 7" xfId="6974" xr:uid="{00000000-0005-0000-0000-00003E1B0000}"/>
    <cellStyle name="SAPBEXHLevel0X 2 8" xfId="6975" xr:uid="{00000000-0005-0000-0000-00003F1B0000}"/>
    <cellStyle name="SAPBEXHLevel0X 2 9" xfId="6976" xr:uid="{00000000-0005-0000-0000-0000401B0000}"/>
    <cellStyle name="SAPBEXHLevel0X 20" xfId="6977" xr:uid="{00000000-0005-0000-0000-0000411B0000}"/>
    <cellStyle name="SAPBEXHLevel0X 21" xfId="6978" xr:uid="{00000000-0005-0000-0000-0000421B0000}"/>
    <cellStyle name="SAPBEXHLevel0X 22" xfId="6979" xr:uid="{00000000-0005-0000-0000-0000431B0000}"/>
    <cellStyle name="SAPBEXHLevel0X 23" xfId="6980" xr:uid="{00000000-0005-0000-0000-0000441B0000}"/>
    <cellStyle name="SAPBEXHLevel0X 24" xfId="6981" xr:uid="{00000000-0005-0000-0000-0000451B0000}"/>
    <cellStyle name="SAPBEXHLevel0X 25" xfId="6982" xr:uid="{00000000-0005-0000-0000-0000461B0000}"/>
    <cellStyle name="SAPBEXHLevel0X 26" xfId="6983" xr:uid="{00000000-0005-0000-0000-0000471B0000}"/>
    <cellStyle name="SAPBEXHLevel0X 27" xfId="6984" xr:uid="{00000000-0005-0000-0000-0000481B0000}"/>
    <cellStyle name="SAPBEXHLevel0X 28" xfId="6985" xr:uid="{00000000-0005-0000-0000-0000491B0000}"/>
    <cellStyle name="SAPBEXHLevel0X 29" xfId="6986" xr:uid="{00000000-0005-0000-0000-00004A1B0000}"/>
    <cellStyle name="SAPBEXHLevel0X 3" xfId="6987" xr:uid="{00000000-0005-0000-0000-00004B1B0000}"/>
    <cellStyle name="SAPBEXHLevel0X 3 10" xfId="6988" xr:uid="{00000000-0005-0000-0000-00004C1B0000}"/>
    <cellStyle name="SAPBEXHLevel0X 3 11" xfId="6989" xr:uid="{00000000-0005-0000-0000-00004D1B0000}"/>
    <cellStyle name="SAPBEXHLevel0X 3 12" xfId="6990" xr:uid="{00000000-0005-0000-0000-00004E1B0000}"/>
    <cellStyle name="SAPBEXHLevel0X 3 13" xfId="6991" xr:uid="{00000000-0005-0000-0000-00004F1B0000}"/>
    <cellStyle name="SAPBEXHLevel0X 3 14" xfId="6992" xr:uid="{00000000-0005-0000-0000-0000501B0000}"/>
    <cellStyle name="SAPBEXHLevel0X 3 15" xfId="6993" xr:uid="{00000000-0005-0000-0000-0000511B0000}"/>
    <cellStyle name="SAPBEXHLevel0X 3 16" xfId="6994" xr:uid="{00000000-0005-0000-0000-0000521B0000}"/>
    <cellStyle name="SAPBEXHLevel0X 3 17" xfId="6995" xr:uid="{00000000-0005-0000-0000-0000531B0000}"/>
    <cellStyle name="SAPBEXHLevel0X 3 18" xfId="6996" xr:uid="{00000000-0005-0000-0000-0000541B0000}"/>
    <cellStyle name="SAPBEXHLevel0X 3 19" xfId="6997" xr:uid="{00000000-0005-0000-0000-0000551B0000}"/>
    <cellStyle name="SAPBEXHLevel0X 3 2" xfId="6998" xr:uid="{00000000-0005-0000-0000-0000561B0000}"/>
    <cellStyle name="SAPBEXHLevel0X 3 20" xfId="6999" xr:uid="{00000000-0005-0000-0000-0000571B0000}"/>
    <cellStyle name="SAPBEXHLevel0X 3 21" xfId="7000" xr:uid="{00000000-0005-0000-0000-0000581B0000}"/>
    <cellStyle name="SAPBEXHLevel0X 3 22" xfId="7001" xr:uid="{00000000-0005-0000-0000-0000591B0000}"/>
    <cellStyle name="SAPBEXHLevel0X 3 23" xfId="7002" xr:uid="{00000000-0005-0000-0000-00005A1B0000}"/>
    <cellStyle name="SAPBEXHLevel0X 3 24" xfId="7003" xr:uid="{00000000-0005-0000-0000-00005B1B0000}"/>
    <cellStyle name="SAPBEXHLevel0X 3 25" xfId="7004" xr:uid="{00000000-0005-0000-0000-00005C1B0000}"/>
    <cellStyle name="SAPBEXHLevel0X 3 26" xfId="7005" xr:uid="{00000000-0005-0000-0000-00005D1B0000}"/>
    <cellStyle name="SAPBEXHLevel0X 3 27" xfId="7006" xr:uid="{00000000-0005-0000-0000-00005E1B0000}"/>
    <cellStyle name="SAPBEXHLevel0X 3 28" xfId="7007" xr:uid="{00000000-0005-0000-0000-00005F1B0000}"/>
    <cellStyle name="SAPBEXHLevel0X 3 29" xfId="7008" xr:uid="{00000000-0005-0000-0000-0000601B0000}"/>
    <cellStyle name="SAPBEXHLevel0X 3 3" xfId="7009" xr:uid="{00000000-0005-0000-0000-0000611B0000}"/>
    <cellStyle name="SAPBEXHLevel0X 3 30" xfId="7010" xr:uid="{00000000-0005-0000-0000-0000621B0000}"/>
    <cellStyle name="SAPBEXHLevel0X 3 31" xfId="7011" xr:uid="{00000000-0005-0000-0000-0000631B0000}"/>
    <cellStyle name="SAPBEXHLevel0X 3 32" xfId="7012" xr:uid="{00000000-0005-0000-0000-0000641B0000}"/>
    <cellStyle name="SAPBEXHLevel0X 3 33" xfId="7013" xr:uid="{00000000-0005-0000-0000-0000651B0000}"/>
    <cellStyle name="SAPBEXHLevel0X 3 4" xfId="7014" xr:uid="{00000000-0005-0000-0000-0000661B0000}"/>
    <cellStyle name="SAPBEXHLevel0X 3 5" xfId="7015" xr:uid="{00000000-0005-0000-0000-0000671B0000}"/>
    <cellStyle name="SAPBEXHLevel0X 3 6" xfId="7016" xr:uid="{00000000-0005-0000-0000-0000681B0000}"/>
    <cellStyle name="SAPBEXHLevel0X 3 7" xfId="7017" xr:uid="{00000000-0005-0000-0000-0000691B0000}"/>
    <cellStyle name="SAPBEXHLevel0X 3 8" xfId="7018" xr:uid="{00000000-0005-0000-0000-00006A1B0000}"/>
    <cellStyle name="SAPBEXHLevel0X 3 9" xfId="7019" xr:uid="{00000000-0005-0000-0000-00006B1B0000}"/>
    <cellStyle name="SAPBEXHLevel0X 30" xfId="7020" xr:uid="{00000000-0005-0000-0000-00006C1B0000}"/>
    <cellStyle name="SAPBEXHLevel0X 31" xfId="7021" xr:uid="{00000000-0005-0000-0000-00006D1B0000}"/>
    <cellStyle name="SAPBEXHLevel0X 32" xfId="7022" xr:uid="{00000000-0005-0000-0000-00006E1B0000}"/>
    <cellStyle name="SAPBEXHLevel0X 33" xfId="7023" xr:uid="{00000000-0005-0000-0000-00006F1B0000}"/>
    <cellStyle name="SAPBEXHLevel0X 34" xfId="7024" xr:uid="{00000000-0005-0000-0000-0000701B0000}"/>
    <cellStyle name="SAPBEXHLevel0X 35" xfId="7025" xr:uid="{00000000-0005-0000-0000-0000711B0000}"/>
    <cellStyle name="SAPBEXHLevel0X 36" xfId="7026" xr:uid="{00000000-0005-0000-0000-0000721B0000}"/>
    <cellStyle name="SAPBEXHLevel0X 37" xfId="7027" xr:uid="{00000000-0005-0000-0000-0000731B0000}"/>
    <cellStyle name="SAPBEXHLevel0X 38" xfId="7028" xr:uid="{00000000-0005-0000-0000-0000741B0000}"/>
    <cellStyle name="SAPBEXHLevel0X 39" xfId="7029" xr:uid="{00000000-0005-0000-0000-0000751B0000}"/>
    <cellStyle name="SAPBEXHLevel0X 4" xfId="7030" xr:uid="{00000000-0005-0000-0000-0000761B0000}"/>
    <cellStyle name="SAPBEXHLevel0X 4 10" xfId="7031" xr:uid="{00000000-0005-0000-0000-0000771B0000}"/>
    <cellStyle name="SAPBEXHLevel0X 4 11" xfId="7032" xr:uid="{00000000-0005-0000-0000-0000781B0000}"/>
    <cellStyle name="SAPBEXHLevel0X 4 12" xfId="7033" xr:uid="{00000000-0005-0000-0000-0000791B0000}"/>
    <cellStyle name="SAPBEXHLevel0X 4 13" xfId="7034" xr:uid="{00000000-0005-0000-0000-00007A1B0000}"/>
    <cellStyle name="SAPBEXHLevel0X 4 14" xfId="7035" xr:uid="{00000000-0005-0000-0000-00007B1B0000}"/>
    <cellStyle name="SAPBEXHLevel0X 4 15" xfId="7036" xr:uid="{00000000-0005-0000-0000-00007C1B0000}"/>
    <cellStyle name="SAPBEXHLevel0X 4 16" xfId="7037" xr:uid="{00000000-0005-0000-0000-00007D1B0000}"/>
    <cellStyle name="SAPBEXHLevel0X 4 17" xfId="7038" xr:uid="{00000000-0005-0000-0000-00007E1B0000}"/>
    <cellStyle name="SAPBEXHLevel0X 4 18" xfId="7039" xr:uid="{00000000-0005-0000-0000-00007F1B0000}"/>
    <cellStyle name="SAPBEXHLevel0X 4 19" xfId="7040" xr:uid="{00000000-0005-0000-0000-0000801B0000}"/>
    <cellStyle name="SAPBEXHLevel0X 4 2" xfId="7041" xr:uid="{00000000-0005-0000-0000-0000811B0000}"/>
    <cellStyle name="SAPBEXHLevel0X 4 20" xfId="7042" xr:uid="{00000000-0005-0000-0000-0000821B0000}"/>
    <cellStyle name="SAPBEXHLevel0X 4 21" xfId="7043" xr:uid="{00000000-0005-0000-0000-0000831B0000}"/>
    <cellStyle name="SAPBEXHLevel0X 4 22" xfId="7044" xr:uid="{00000000-0005-0000-0000-0000841B0000}"/>
    <cellStyle name="SAPBEXHLevel0X 4 23" xfId="7045" xr:uid="{00000000-0005-0000-0000-0000851B0000}"/>
    <cellStyle name="SAPBEXHLevel0X 4 24" xfId="7046" xr:uid="{00000000-0005-0000-0000-0000861B0000}"/>
    <cellStyle name="SAPBEXHLevel0X 4 25" xfId="7047" xr:uid="{00000000-0005-0000-0000-0000871B0000}"/>
    <cellStyle name="SAPBEXHLevel0X 4 26" xfId="7048" xr:uid="{00000000-0005-0000-0000-0000881B0000}"/>
    <cellStyle name="SAPBEXHLevel0X 4 27" xfId="7049" xr:uid="{00000000-0005-0000-0000-0000891B0000}"/>
    <cellStyle name="SAPBEXHLevel0X 4 28" xfId="7050" xr:uid="{00000000-0005-0000-0000-00008A1B0000}"/>
    <cellStyle name="SAPBEXHLevel0X 4 29" xfId="7051" xr:uid="{00000000-0005-0000-0000-00008B1B0000}"/>
    <cellStyle name="SAPBEXHLevel0X 4 3" xfId="7052" xr:uid="{00000000-0005-0000-0000-00008C1B0000}"/>
    <cellStyle name="SAPBEXHLevel0X 4 30" xfId="7053" xr:uid="{00000000-0005-0000-0000-00008D1B0000}"/>
    <cellStyle name="SAPBEXHLevel0X 4 31" xfId="7054" xr:uid="{00000000-0005-0000-0000-00008E1B0000}"/>
    <cellStyle name="SAPBEXHLevel0X 4 32" xfId="7055" xr:uid="{00000000-0005-0000-0000-00008F1B0000}"/>
    <cellStyle name="SAPBEXHLevel0X 4 33" xfId="7056" xr:uid="{00000000-0005-0000-0000-0000901B0000}"/>
    <cellStyle name="SAPBEXHLevel0X 4 4" xfId="7057" xr:uid="{00000000-0005-0000-0000-0000911B0000}"/>
    <cellStyle name="SAPBEXHLevel0X 4 5" xfId="7058" xr:uid="{00000000-0005-0000-0000-0000921B0000}"/>
    <cellStyle name="SAPBEXHLevel0X 4 6" xfId="7059" xr:uid="{00000000-0005-0000-0000-0000931B0000}"/>
    <cellStyle name="SAPBEXHLevel0X 4 7" xfId="7060" xr:uid="{00000000-0005-0000-0000-0000941B0000}"/>
    <cellStyle name="SAPBEXHLevel0X 4 8" xfId="7061" xr:uid="{00000000-0005-0000-0000-0000951B0000}"/>
    <cellStyle name="SAPBEXHLevel0X 4 9" xfId="7062" xr:uid="{00000000-0005-0000-0000-0000961B0000}"/>
    <cellStyle name="SAPBEXHLevel0X 40" xfId="7063" xr:uid="{00000000-0005-0000-0000-0000971B0000}"/>
    <cellStyle name="SAPBEXHLevel0X 41" xfId="7064" xr:uid="{00000000-0005-0000-0000-0000981B0000}"/>
    <cellStyle name="SAPBEXHLevel0X 5" xfId="7065" xr:uid="{00000000-0005-0000-0000-0000991B0000}"/>
    <cellStyle name="SAPBEXHLevel0X 5 10" xfId="7066" xr:uid="{00000000-0005-0000-0000-00009A1B0000}"/>
    <cellStyle name="SAPBEXHLevel0X 5 11" xfId="7067" xr:uid="{00000000-0005-0000-0000-00009B1B0000}"/>
    <cellStyle name="SAPBEXHLevel0X 5 12" xfId="7068" xr:uid="{00000000-0005-0000-0000-00009C1B0000}"/>
    <cellStyle name="SAPBEXHLevel0X 5 13" xfId="7069" xr:uid="{00000000-0005-0000-0000-00009D1B0000}"/>
    <cellStyle name="SAPBEXHLevel0X 5 14" xfId="7070" xr:uid="{00000000-0005-0000-0000-00009E1B0000}"/>
    <cellStyle name="SAPBEXHLevel0X 5 15" xfId="7071" xr:uid="{00000000-0005-0000-0000-00009F1B0000}"/>
    <cellStyle name="SAPBEXHLevel0X 5 16" xfId="7072" xr:uid="{00000000-0005-0000-0000-0000A01B0000}"/>
    <cellStyle name="SAPBEXHLevel0X 5 17" xfId="7073" xr:uid="{00000000-0005-0000-0000-0000A11B0000}"/>
    <cellStyle name="SAPBEXHLevel0X 5 18" xfId="7074" xr:uid="{00000000-0005-0000-0000-0000A21B0000}"/>
    <cellStyle name="SAPBEXHLevel0X 5 19" xfId="7075" xr:uid="{00000000-0005-0000-0000-0000A31B0000}"/>
    <cellStyle name="SAPBEXHLevel0X 5 2" xfId="7076" xr:uid="{00000000-0005-0000-0000-0000A41B0000}"/>
    <cellStyle name="SAPBEXHLevel0X 5 20" xfId="7077" xr:uid="{00000000-0005-0000-0000-0000A51B0000}"/>
    <cellStyle name="SAPBEXHLevel0X 5 21" xfId="7078" xr:uid="{00000000-0005-0000-0000-0000A61B0000}"/>
    <cellStyle name="SAPBEXHLevel0X 5 22" xfId="7079" xr:uid="{00000000-0005-0000-0000-0000A71B0000}"/>
    <cellStyle name="SAPBEXHLevel0X 5 23" xfId="7080" xr:uid="{00000000-0005-0000-0000-0000A81B0000}"/>
    <cellStyle name="SAPBEXHLevel0X 5 24" xfId="7081" xr:uid="{00000000-0005-0000-0000-0000A91B0000}"/>
    <cellStyle name="SAPBEXHLevel0X 5 25" xfId="7082" xr:uid="{00000000-0005-0000-0000-0000AA1B0000}"/>
    <cellStyle name="SAPBEXHLevel0X 5 26" xfId="7083" xr:uid="{00000000-0005-0000-0000-0000AB1B0000}"/>
    <cellStyle name="SAPBEXHLevel0X 5 27" xfId="7084" xr:uid="{00000000-0005-0000-0000-0000AC1B0000}"/>
    <cellStyle name="SAPBEXHLevel0X 5 28" xfId="7085" xr:uid="{00000000-0005-0000-0000-0000AD1B0000}"/>
    <cellStyle name="SAPBEXHLevel0X 5 29" xfId="7086" xr:uid="{00000000-0005-0000-0000-0000AE1B0000}"/>
    <cellStyle name="SAPBEXHLevel0X 5 3" xfId="7087" xr:uid="{00000000-0005-0000-0000-0000AF1B0000}"/>
    <cellStyle name="SAPBEXHLevel0X 5 30" xfId="7088" xr:uid="{00000000-0005-0000-0000-0000B01B0000}"/>
    <cellStyle name="SAPBEXHLevel0X 5 31" xfId="7089" xr:uid="{00000000-0005-0000-0000-0000B11B0000}"/>
    <cellStyle name="SAPBEXHLevel0X 5 32" xfId="7090" xr:uid="{00000000-0005-0000-0000-0000B21B0000}"/>
    <cellStyle name="SAPBEXHLevel0X 5 33" xfId="7091" xr:uid="{00000000-0005-0000-0000-0000B31B0000}"/>
    <cellStyle name="SAPBEXHLevel0X 5 4" xfId="7092" xr:uid="{00000000-0005-0000-0000-0000B41B0000}"/>
    <cellStyle name="SAPBEXHLevel0X 5 5" xfId="7093" xr:uid="{00000000-0005-0000-0000-0000B51B0000}"/>
    <cellStyle name="SAPBEXHLevel0X 5 6" xfId="7094" xr:uid="{00000000-0005-0000-0000-0000B61B0000}"/>
    <cellStyle name="SAPBEXHLevel0X 5 7" xfId="7095" xr:uid="{00000000-0005-0000-0000-0000B71B0000}"/>
    <cellStyle name="SAPBEXHLevel0X 5 8" xfId="7096" xr:uid="{00000000-0005-0000-0000-0000B81B0000}"/>
    <cellStyle name="SAPBEXHLevel0X 5 9" xfId="7097" xr:uid="{00000000-0005-0000-0000-0000B91B0000}"/>
    <cellStyle name="SAPBEXHLevel0X 6" xfId="7098" xr:uid="{00000000-0005-0000-0000-0000BA1B0000}"/>
    <cellStyle name="SAPBEXHLevel0X 6 10" xfId="7099" xr:uid="{00000000-0005-0000-0000-0000BB1B0000}"/>
    <cellStyle name="SAPBEXHLevel0X 6 11" xfId="7100" xr:uid="{00000000-0005-0000-0000-0000BC1B0000}"/>
    <cellStyle name="SAPBEXHLevel0X 6 12" xfId="7101" xr:uid="{00000000-0005-0000-0000-0000BD1B0000}"/>
    <cellStyle name="SAPBEXHLevel0X 6 13" xfId="7102" xr:uid="{00000000-0005-0000-0000-0000BE1B0000}"/>
    <cellStyle name="SAPBEXHLevel0X 6 14" xfId="7103" xr:uid="{00000000-0005-0000-0000-0000BF1B0000}"/>
    <cellStyle name="SAPBEXHLevel0X 6 15" xfId="7104" xr:uid="{00000000-0005-0000-0000-0000C01B0000}"/>
    <cellStyle name="SAPBEXHLevel0X 6 16" xfId="7105" xr:uid="{00000000-0005-0000-0000-0000C11B0000}"/>
    <cellStyle name="SAPBEXHLevel0X 6 17" xfId="7106" xr:uid="{00000000-0005-0000-0000-0000C21B0000}"/>
    <cellStyle name="SAPBEXHLevel0X 6 18" xfId="7107" xr:uid="{00000000-0005-0000-0000-0000C31B0000}"/>
    <cellStyle name="SAPBEXHLevel0X 6 19" xfId="7108" xr:uid="{00000000-0005-0000-0000-0000C41B0000}"/>
    <cellStyle name="SAPBEXHLevel0X 6 2" xfId="7109" xr:uid="{00000000-0005-0000-0000-0000C51B0000}"/>
    <cellStyle name="SAPBEXHLevel0X 6 20" xfId="7110" xr:uid="{00000000-0005-0000-0000-0000C61B0000}"/>
    <cellStyle name="SAPBEXHLevel0X 6 21" xfId="7111" xr:uid="{00000000-0005-0000-0000-0000C71B0000}"/>
    <cellStyle name="SAPBEXHLevel0X 6 22" xfId="7112" xr:uid="{00000000-0005-0000-0000-0000C81B0000}"/>
    <cellStyle name="SAPBEXHLevel0X 6 23" xfId="7113" xr:uid="{00000000-0005-0000-0000-0000C91B0000}"/>
    <cellStyle name="SAPBEXHLevel0X 6 24" xfId="7114" xr:uid="{00000000-0005-0000-0000-0000CA1B0000}"/>
    <cellStyle name="SAPBEXHLevel0X 6 25" xfId="7115" xr:uid="{00000000-0005-0000-0000-0000CB1B0000}"/>
    <cellStyle name="SAPBEXHLevel0X 6 26" xfId="7116" xr:uid="{00000000-0005-0000-0000-0000CC1B0000}"/>
    <cellStyle name="SAPBEXHLevel0X 6 27" xfId="7117" xr:uid="{00000000-0005-0000-0000-0000CD1B0000}"/>
    <cellStyle name="SAPBEXHLevel0X 6 28" xfId="7118" xr:uid="{00000000-0005-0000-0000-0000CE1B0000}"/>
    <cellStyle name="SAPBEXHLevel0X 6 29" xfId="7119" xr:uid="{00000000-0005-0000-0000-0000CF1B0000}"/>
    <cellStyle name="SAPBEXHLevel0X 6 3" xfId="7120" xr:uid="{00000000-0005-0000-0000-0000D01B0000}"/>
    <cellStyle name="SAPBEXHLevel0X 6 30" xfId="7121" xr:uid="{00000000-0005-0000-0000-0000D11B0000}"/>
    <cellStyle name="SAPBEXHLevel0X 6 31" xfId="7122" xr:uid="{00000000-0005-0000-0000-0000D21B0000}"/>
    <cellStyle name="SAPBEXHLevel0X 6 32" xfId="7123" xr:uid="{00000000-0005-0000-0000-0000D31B0000}"/>
    <cellStyle name="SAPBEXHLevel0X 6 33" xfId="7124" xr:uid="{00000000-0005-0000-0000-0000D41B0000}"/>
    <cellStyle name="SAPBEXHLevel0X 6 4" xfId="7125" xr:uid="{00000000-0005-0000-0000-0000D51B0000}"/>
    <cellStyle name="SAPBEXHLevel0X 6 5" xfId="7126" xr:uid="{00000000-0005-0000-0000-0000D61B0000}"/>
    <cellStyle name="SAPBEXHLevel0X 6 6" xfId="7127" xr:uid="{00000000-0005-0000-0000-0000D71B0000}"/>
    <cellStyle name="SAPBEXHLevel0X 6 7" xfId="7128" xr:uid="{00000000-0005-0000-0000-0000D81B0000}"/>
    <cellStyle name="SAPBEXHLevel0X 6 8" xfId="7129" xr:uid="{00000000-0005-0000-0000-0000D91B0000}"/>
    <cellStyle name="SAPBEXHLevel0X 6 9" xfId="7130" xr:uid="{00000000-0005-0000-0000-0000DA1B0000}"/>
    <cellStyle name="SAPBEXHLevel0X 7" xfId="7131" xr:uid="{00000000-0005-0000-0000-0000DB1B0000}"/>
    <cellStyle name="SAPBEXHLevel0X 7 10" xfId="7132" xr:uid="{00000000-0005-0000-0000-0000DC1B0000}"/>
    <cellStyle name="SAPBEXHLevel0X 7 11" xfId="7133" xr:uid="{00000000-0005-0000-0000-0000DD1B0000}"/>
    <cellStyle name="SAPBEXHLevel0X 7 12" xfId="7134" xr:uid="{00000000-0005-0000-0000-0000DE1B0000}"/>
    <cellStyle name="SAPBEXHLevel0X 7 13" xfId="7135" xr:uid="{00000000-0005-0000-0000-0000DF1B0000}"/>
    <cellStyle name="SAPBEXHLevel0X 7 14" xfId="7136" xr:uid="{00000000-0005-0000-0000-0000E01B0000}"/>
    <cellStyle name="SAPBEXHLevel0X 7 15" xfId="7137" xr:uid="{00000000-0005-0000-0000-0000E11B0000}"/>
    <cellStyle name="SAPBEXHLevel0X 7 16" xfId="7138" xr:uid="{00000000-0005-0000-0000-0000E21B0000}"/>
    <cellStyle name="SAPBEXHLevel0X 7 17" xfId="7139" xr:uid="{00000000-0005-0000-0000-0000E31B0000}"/>
    <cellStyle name="SAPBEXHLevel0X 7 18" xfId="7140" xr:uid="{00000000-0005-0000-0000-0000E41B0000}"/>
    <cellStyle name="SAPBEXHLevel0X 7 19" xfId="7141" xr:uid="{00000000-0005-0000-0000-0000E51B0000}"/>
    <cellStyle name="SAPBEXHLevel0X 7 2" xfId="7142" xr:uid="{00000000-0005-0000-0000-0000E61B0000}"/>
    <cellStyle name="SAPBEXHLevel0X 7 20" xfId="7143" xr:uid="{00000000-0005-0000-0000-0000E71B0000}"/>
    <cellStyle name="SAPBEXHLevel0X 7 21" xfId="7144" xr:uid="{00000000-0005-0000-0000-0000E81B0000}"/>
    <cellStyle name="SAPBEXHLevel0X 7 22" xfId="7145" xr:uid="{00000000-0005-0000-0000-0000E91B0000}"/>
    <cellStyle name="SAPBEXHLevel0X 7 23" xfId="7146" xr:uid="{00000000-0005-0000-0000-0000EA1B0000}"/>
    <cellStyle name="SAPBEXHLevel0X 7 24" xfId="7147" xr:uid="{00000000-0005-0000-0000-0000EB1B0000}"/>
    <cellStyle name="SAPBEXHLevel0X 7 25" xfId="7148" xr:uid="{00000000-0005-0000-0000-0000EC1B0000}"/>
    <cellStyle name="SAPBEXHLevel0X 7 26" xfId="7149" xr:uid="{00000000-0005-0000-0000-0000ED1B0000}"/>
    <cellStyle name="SAPBEXHLevel0X 7 27" xfId="7150" xr:uid="{00000000-0005-0000-0000-0000EE1B0000}"/>
    <cellStyle name="SAPBEXHLevel0X 7 28" xfId="7151" xr:uid="{00000000-0005-0000-0000-0000EF1B0000}"/>
    <cellStyle name="SAPBEXHLevel0X 7 29" xfId="7152" xr:uid="{00000000-0005-0000-0000-0000F01B0000}"/>
    <cellStyle name="SAPBEXHLevel0X 7 3" xfId="7153" xr:uid="{00000000-0005-0000-0000-0000F11B0000}"/>
    <cellStyle name="SAPBEXHLevel0X 7 30" xfId="7154" xr:uid="{00000000-0005-0000-0000-0000F21B0000}"/>
    <cellStyle name="SAPBEXHLevel0X 7 31" xfId="7155" xr:uid="{00000000-0005-0000-0000-0000F31B0000}"/>
    <cellStyle name="SAPBEXHLevel0X 7 32" xfId="7156" xr:uid="{00000000-0005-0000-0000-0000F41B0000}"/>
    <cellStyle name="SAPBEXHLevel0X 7 33" xfId="7157" xr:uid="{00000000-0005-0000-0000-0000F51B0000}"/>
    <cellStyle name="SAPBEXHLevel0X 7 4" xfId="7158" xr:uid="{00000000-0005-0000-0000-0000F61B0000}"/>
    <cellStyle name="SAPBEXHLevel0X 7 5" xfId="7159" xr:uid="{00000000-0005-0000-0000-0000F71B0000}"/>
    <cellStyle name="SAPBEXHLevel0X 7 6" xfId="7160" xr:uid="{00000000-0005-0000-0000-0000F81B0000}"/>
    <cellStyle name="SAPBEXHLevel0X 7 7" xfId="7161" xr:uid="{00000000-0005-0000-0000-0000F91B0000}"/>
    <cellStyle name="SAPBEXHLevel0X 7 8" xfId="7162" xr:uid="{00000000-0005-0000-0000-0000FA1B0000}"/>
    <cellStyle name="SAPBEXHLevel0X 7 9" xfId="7163" xr:uid="{00000000-0005-0000-0000-0000FB1B0000}"/>
    <cellStyle name="SAPBEXHLevel0X 8" xfId="7164" xr:uid="{00000000-0005-0000-0000-0000FC1B0000}"/>
    <cellStyle name="SAPBEXHLevel0X 8 10" xfId="7165" xr:uid="{00000000-0005-0000-0000-0000FD1B0000}"/>
    <cellStyle name="SAPBEXHLevel0X 8 11" xfId="7166" xr:uid="{00000000-0005-0000-0000-0000FE1B0000}"/>
    <cellStyle name="SAPBEXHLevel0X 8 12" xfId="7167" xr:uid="{00000000-0005-0000-0000-0000FF1B0000}"/>
    <cellStyle name="SAPBEXHLevel0X 8 13" xfId="7168" xr:uid="{00000000-0005-0000-0000-0000001C0000}"/>
    <cellStyle name="SAPBEXHLevel0X 8 14" xfId="7169" xr:uid="{00000000-0005-0000-0000-0000011C0000}"/>
    <cellStyle name="SAPBEXHLevel0X 8 15" xfId="7170" xr:uid="{00000000-0005-0000-0000-0000021C0000}"/>
    <cellStyle name="SAPBEXHLevel0X 8 16" xfId="7171" xr:uid="{00000000-0005-0000-0000-0000031C0000}"/>
    <cellStyle name="SAPBEXHLevel0X 8 17" xfId="7172" xr:uid="{00000000-0005-0000-0000-0000041C0000}"/>
    <cellStyle name="SAPBEXHLevel0X 8 18" xfId="7173" xr:uid="{00000000-0005-0000-0000-0000051C0000}"/>
    <cellStyle name="SAPBEXHLevel0X 8 19" xfId="7174" xr:uid="{00000000-0005-0000-0000-0000061C0000}"/>
    <cellStyle name="SAPBEXHLevel0X 8 2" xfId="7175" xr:uid="{00000000-0005-0000-0000-0000071C0000}"/>
    <cellStyle name="SAPBEXHLevel0X 8 20" xfId="7176" xr:uid="{00000000-0005-0000-0000-0000081C0000}"/>
    <cellStyle name="SAPBEXHLevel0X 8 21" xfId="7177" xr:uid="{00000000-0005-0000-0000-0000091C0000}"/>
    <cellStyle name="SAPBEXHLevel0X 8 22" xfId="7178" xr:uid="{00000000-0005-0000-0000-00000A1C0000}"/>
    <cellStyle name="SAPBEXHLevel0X 8 23" xfId="7179" xr:uid="{00000000-0005-0000-0000-00000B1C0000}"/>
    <cellStyle name="SAPBEXHLevel0X 8 24" xfId="7180" xr:uid="{00000000-0005-0000-0000-00000C1C0000}"/>
    <cellStyle name="SAPBEXHLevel0X 8 25" xfId="7181" xr:uid="{00000000-0005-0000-0000-00000D1C0000}"/>
    <cellStyle name="SAPBEXHLevel0X 8 26" xfId="7182" xr:uid="{00000000-0005-0000-0000-00000E1C0000}"/>
    <cellStyle name="SAPBEXHLevel0X 8 27" xfId="7183" xr:uid="{00000000-0005-0000-0000-00000F1C0000}"/>
    <cellStyle name="SAPBEXHLevel0X 8 28" xfId="7184" xr:uid="{00000000-0005-0000-0000-0000101C0000}"/>
    <cellStyle name="SAPBEXHLevel0X 8 29" xfId="7185" xr:uid="{00000000-0005-0000-0000-0000111C0000}"/>
    <cellStyle name="SAPBEXHLevel0X 8 3" xfId="7186" xr:uid="{00000000-0005-0000-0000-0000121C0000}"/>
    <cellStyle name="SAPBEXHLevel0X 8 30" xfId="7187" xr:uid="{00000000-0005-0000-0000-0000131C0000}"/>
    <cellStyle name="SAPBEXHLevel0X 8 31" xfId="7188" xr:uid="{00000000-0005-0000-0000-0000141C0000}"/>
    <cellStyle name="SAPBEXHLevel0X 8 32" xfId="7189" xr:uid="{00000000-0005-0000-0000-0000151C0000}"/>
    <cellStyle name="SAPBEXHLevel0X 8 33" xfId="7190" xr:uid="{00000000-0005-0000-0000-0000161C0000}"/>
    <cellStyle name="SAPBEXHLevel0X 8 4" xfId="7191" xr:uid="{00000000-0005-0000-0000-0000171C0000}"/>
    <cellStyle name="SAPBEXHLevel0X 8 5" xfId="7192" xr:uid="{00000000-0005-0000-0000-0000181C0000}"/>
    <cellStyle name="SAPBEXHLevel0X 8 6" xfId="7193" xr:uid="{00000000-0005-0000-0000-0000191C0000}"/>
    <cellStyle name="SAPBEXHLevel0X 8 7" xfId="7194" xr:uid="{00000000-0005-0000-0000-00001A1C0000}"/>
    <cellStyle name="SAPBEXHLevel0X 8 8" xfId="7195" xr:uid="{00000000-0005-0000-0000-00001B1C0000}"/>
    <cellStyle name="SAPBEXHLevel0X 8 9" xfId="7196" xr:uid="{00000000-0005-0000-0000-00001C1C0000}"/>
    <cellStyle name="SAPBEXHLevel0X 9" xfId="7197" xr:uid="{00000000-0005-0000-0000-00001D1C0000}"/>
    <cellStyle name="SAPBEXHLevel0X 9 10" xfId="7198" xr:uid="{00000000-0005-0000-0000-00001E1C0000}"/>
    <cellStyle name="SAPBEXHLevel0X 9 11" xfId="7199" xr:uid="{00000000-0005-0000-0000-00001F1C0000}"/>
    <cellStyle name="SAPBEXHLevel0X 9 12" xfId="7200" xr:uid="{00000000-0005-0000-0000-0000201C0000}"/>
    <cellStyle name="SAPBEXHLevel0X 9 13" xfId="7201" xr:uid="{00000000-0005-0000-0000-0000211C0000}"/>
    <cellStyle name="SAPBEXHLevel0X 9 14" xfId="7202" xr:uid="{00000000-0005-0000-0000-0000221C0000}"/>
    <cellStyle name="SAPBEXHLevel0X 9 15" xfId="7203" xr:uid="{00000000-0005-0000-0000-0000231C0000}"/>
    <cellStyle name="SAPBEXHLevel0X 9 16" xfId="7204" xr:uid="{00000000-0005-0000-0000-0000241C0000}"/>
    <cellStyle name="SAPBEXHLevel0X 9 17" xfId="7205" xr:uid="{00000000-0005-0000-0000-0000251C0000}"/>
    <cellStyle name="SAPBEXHLevel0X 9 18" xfId="7206" xr:uid="{00000000-0005-0000-0000-0000261C0000}"/>
    <cellStyle name="SAPBEXHLevel0X 9 19" xfId="7207" xr:uid="{00000000-0005-0000-0000-0000271C0000}"/>
    <cellStyle name="SAPBEXHLevel0X 9 2" xfId="7208" xr:uid="{00000000-0005-0000-0000-0000281C0000}"/>
    <cellStyle name="SAPBEXHLevel0X 9 20" xfId="7209" xr:uid="{00000000-0005-0000-0000-0000291C0000}"/>
    <cellStyle name="SAPBEXHLevel0X 9 21" xfId="7210" xr:uid="{00000000-0005-0000-0000-00002A1C0000}"/>
    <cellStyle name="SAPBEXHLevel0X 9 22" xfId="7211" xr:uid="{00000000-0005-0000-0000-00002B1C0000}"/>
    <cellStyle name="SAPBEXHLevel0X 9 23" xfId="7212" xr:uid="{00000000-0005-0000-0000-00002C1C0000}"/>
    <cellStyle name="SAPBEXHLevel0X 9 24" xfId="7213" xr:uid="{00000000-0005-0000-0000-00002D1C0000}"/>
    <cellStyle name="SAPBEXHLevel0X 9 25" xfId="7214" xr:uid="{00000000-0005-0000-0000-00002E1C0000}"/>
    <cellStyle name="SAPBEXHLevel0X 9 26" xfId="7215" xr:uid="{00000000-0005-0000-0000-00002F1C0000}"/>
    <cellStyle name="SAPBEXHLevel0X 9 27" xfId="7216" xr:uid="{00000000-0005-0000-0000-0000301C0000}"/>
    <cellStyle name="SAPBEXHLevel0X 9 28" xfId="7217" xr:uid="{00000000-0005-0000-0000-0000311C0000}"/>
    <cellStyle name="SAPBEXHLevel0X 9 29" xfId="7218" xr:uid="{00000000-0005-0000-0000-0000321C0000}"/>
    <cellStyle name="SAPBEXHLevel0X 9 3" xfId="7219" xr:uid="{00000000-0005-0000-0000-0000331C0000}"/>
    <cellStyle name="SAPBEXHLevel0X 9 30" xfId="7220" xr:uid="{00000000-0005-0000-0000-0000341C0000}"/>
    <cellStyle name="SAPBEXHLevel0X 9 31" xfId="7221" xr:uid="{00000000-0005-0000-0000-0000351C0000}"/>
    <cellStyle name="SAPBEXHLevel0X 9 32" xfId="7222" xr:uid="{00000000-0005-0000-0000-0000361C0000}"/>
    <cellStyle name="SAPBEXHLevel0X 9 33" xfId="7223" xr:uid="{00000000-0005-0000-0000-0000371C0000}"/>
    <cellStyle name="SAPBEXHLevel0X 9 4" xfId="7224" xr:uid="{00000000-0005-0000-0000-0000381C0000}"/>
    <cellStyle name="SAPBEXHLevel0X 9 5" xfId="7225" xr:uid="{00000000-0005-0000-0000-0000391C0000}"/>
    <cellStyle name="SAPBEXHLevel0X 9 6" xfId="7226" xr:uid="{00000000-0005-0000-0000-00003A1C0000}"/>
    <cellStyle name="SAPBEXHLevel0X 9 7" xfId="7227" xr:uid="{00000000-0005-0000-0000-00003B1C0000}"/>
    <cellStyle name="SAPBEXHLevel0X 9 8" xfId="7228" xr:uid="{00000000-0005-0000-0000-00003C1C0000}"/>
    <cellStyle name="SAPBEXHLevel0X 9 9" xfId="7229" xr:uid="{00000000-0005-0000-0000-00003D1C0000}"/>
    <cellStyle name="SAPBEXHLevel1" xfId="7230" xr:uid="{00000000-0005-0000-0000-00003E1C0000}"/>
    <cellStyle name="SAPBEXHLevel1 10" xfId="7231" xr:uid="{00000000-0005-0000-0000-00003F1C0000}"/>
    <cellStyle name="SAPBEXHLevel1 11" xfId="7232" xr:uid="{00000000-0005-0000-0000-0000401C0000}"/>
    <cellStyle name="SAPBEXHLevel1 12" xfId="7233" xr:uid="{00000000-0005-0000-0000-0000411C0000}"/>
    <cellStyle name="SAPBEXHLevel1 13" xfId="7234" xr:uid="{00000000-0005-0000-0000-0000421C0000}"/>
    <cellStyle name="SAPBEXHLevel1 14" xfId="7235" xr:uid="{00000000-0005-0000-0000-0000431C0000}"/>
    <cellStyle name="SAPBEXHLevel1 15" xfId="7236" xr:uid="{00000000-0005-0000-0000-0000441C0000}"/>
    <cellStyle name="SAPBEXHLevel1 16" xfId="7237" xr:uid="{00000000-0005-0000-0000-0000451C0000}"/>
    <cellStyle name="SAPBEXHLevel1 17" xfId="7238" xr:uid="{00000000-0005-0000-0000-0000461C0000}"/>
    <cellStyle name="SAPBEXHLevel1 18" xfId="7239" xr:uid="{00000000-0005-0000-0000-0000471C0000}"/>
    <cellStyle name="SAPBEXHLevel1 19" xfId="7240" xr:uid="{00000000-0005-0000-0000-0000481C0000}"/>
    <cellStyle name="SAPBEXHLevel1 2" xfId="7241" xr:uid="{00000000-0005-0000-0000-0000491C0000}"/>
    <cellStyle name="SAPBEXHLevel1 2 10" xfId="7242" xr:uid="{00000000-0005-0000-0000-00004A1C0000}"/>
    <cellStyle name="SAPBEXHLevel1 2 11" xfId="7243" xr:uid="{00000000-0005-0000-0000-00004B1C0000}"/>
    <cellStyle name="SAPBEXHLevel1 2 12" xfId="7244" xr:uid="{00000000-0005-0000-0000-00004C1C0000}"/>
    <cellStyle name="SAPBEXHLevel1 2 13" xfId="7245" xr:uid="{00000000-0005-0000-0000-00004D1C0000}"/>
    <cellStyle name="SAPBEXHLevel1 2 14" xfId="7246" xr:uid="{00000000-0005-0000-0000-00004E1C0000}"/>
    <cellStyle name="SAPBEXHLevel1 2 15" xfId="7247" xr:uid="{00000000-0005-0000-0000-00004F1C0000}"/>
    <cellStyle name="SAPBEXHLevel1 2 16" xfId="7248" xr:uid="{00000000-0005-0000-0000-0000501C0000}"/>
    <cellStyle name="SAPBEXHLevel1 2 17" xfId="7249" xr:uid="{00000000-0005-0000-0000-0000511C0000}"/>
    <cellStyle name="SAPBEXHLevel1 2 18" xfId="7250" xr:uid="{00000000-0005-0000-0000-0000521C0000}"/>
    <cellStyle name="SAPBEXHLevel1 2 19" xfId="7251" xr:uid="{00000000-0005-0000-0000-0000531C0000}"/>
    <cellStyle name="SAPBEXHLevel1 2 2" xfId="7252" xr:uid="{00000000-0005-0000-0000-0000541C0000}"/>
    <cellStyle name="SAPBEXHLevel1 2 20" xfId="7253" xr:uid="{00000000-0005-0000-0000-0000551C0000}"/>
    <cellStyle name="SAPBEXHLevel1 2 21" xfId="7254" xr:uid="{00000000-0005-0000-0000-0000561C0000}"/>
    <cellStyle name="SAPBEXHLevel1 2 22" xfId="7255" xr:uid="{00000000-0005-0000-0000-0000571C0000}"/>
    <cellStyle name="SAPBEXHLevel1 2 23" xfId="7256" xr:uid="{00000000-0005-0000-0000-0000581C0000}"/>
    <cellStyle name="SAPBEXHLevel1 2 24" xfId="7257" xr:uid="{00000000-0005-0000-0000-0000591C0000}"/>
    <cellStyle name="SAPBEXHLevel1 2 25" xfId="7258" xr:uid="{00000000-0005-0000-0000-00005A1C0000}"/>
    <cellStyle name="SAPBEXHLevel1 2 26" xfId="7259" xr:uid="{00000000-0005-0000-0000-00005B1C0000}"/>
    <cellStyle name="SAPBEXHLevel1 2 27" xfId="7260" xr:uid="{00000000-0005-0000-0000-00005C1C0000}"/>
    <cellStyle name="SAPBEXHLevel1 2 28" xfId="7261" xr:uid="{00000000-0005-0000-0000-00005D1C0000}"/>
    <cellStyle name="SAPBEXHLevel1 2 29" xfId="7262" xr:uid="{00000000-0005-0000-0000-00005E1C0000}"/>
    <cellStyle name="SAPBEXHLevel1 2 3" xfId="7263" xr:uid="{00000000-0005-0000-0000-00005F1C0000}"/>
    <cellStyle name="SAPBEXHLevel1 2 30" xfId="7264" xr:uid="{00000000-0005-0000-0000-0000601C0000}"/>
    <cellStyle name="SAPBEXHLevel1 2 31" xfId="7265" xr:uid="{00000000-0005-0000-0000-0000611C0000}"/>
    <cellStyle name="SAPBEXHLevel1 2 32" xfId="7266" xr:uid="{00000000-0005-0000-0000-0000621C0000}"/>
    <cellStyle name="SAPBEXHLevel1 2 33" xfId="7267" xr:uid="{00000000-0005-0000-0000-0000631C0000}"/>
    <cellStyle name="SAPBEXHLevel1 2 4" xfId="7268" xr:uid="{00000000-0005-0000-0000-0000641C0000}"/>
    <cellStyle name="SAPBEXHLevel1 2 5" xfId="7269" xr:uid="{00000000-0005-0000-0000-0000651C0000}"/>
    <cellStyle name="SAPBEXHLevel1 2 6" xfId="7270" xr:uid="{00000000-0005-0000-0000-0000661C0000}"/>
    <cellStyle name="SAPBEXHLevel1 2 7" xfId="7271" xr:uid="{00000000-0005-0000-0000-0000671C0000}"/>
    <cellStyle name="SAPBEXHLevel1 2 8" xfId="7272" xr:uid="{00000000-0005-0000-0000-0000681C0000}"/>
    <cellStyle name="SAPBEXHLevel1 2 9" xfId="7273" xr:uid="{00000000-0005-0000-0000-0000691C0000}"/>
    <cellStyle name="SAPBEXHLevel1 20" xfId="7274" xr:uid="{00000000-0005-0000-0000-00006A1C0000}"/>
    <cellStyle name="SAPBEXHLevel1 21" xfId="7275" xr:uid="{00000000-0005-0000-0000-00006B1C0000}"/>
    <cellStyle name="SAPBEXHLevel1 22" xfId="7276" xr:uid="{00000000-0005-0000-0000-00006C1C0000}"/>
    <cellStyle name="SAPBEXHLevel1 23" xfId="7277" xr:uid="{00000000-0005-0000-0000-00006D1C0000}"/>
    <cellStyle name="SAPBEXHLevel1 24" xfId="7278" xr:uid="{00000000-0005-0000-0000-00006E1C0000}"/>
    <cellStyle name="SAPBEXHLevel1 25" xfId="7279" xr:uid="{00000000-0005-0000-0000-00006F1C0000}"/>
    <cellStyle name="SAPBEXHLevel1 26" xfId="7280" xr:uid="{00000000-0005-0000-0000-0000701C0000}"/>
    <cellStyle name="SAPBEXHLevel1 27" xfId="7281" xr:uid="{00000000-0005-0000-0000-0000711C0000}"/>
    <cellStyle name="SAPBEXHLevel1 28" xfId="7282" xr:uid="{00000000-0005-0000-0000-0000721C0000}"/>
    <cellStyle name="SAPBEXHLevel1 29" xfId="7283" xr:uid="{00000000-0005-0000-0000-0000731C0000}"/>
    <cellStyle name="SAPBEXHLevel1 3" xfId="7284" xr:uid="{00000000-0005-0000-0000-0000741C0000}"/>
    <cellStyle name="SAPBEXHLevel1 3 10" xfId="7285" xr:uid="{00000000-0005-0000-0000-0000751C0000}"/>
    <cellStyle name="SAPBEXHLevel1 3 11" xfId="7286" xr:uid="{00000000-0005-0000-0000-0000761C0000}"/>
    <cellStyle name="SAPBEXHLevel1 3 12" xfId="7287" xr:uid="{00000000-0005-0000-0000-0000771C0000}"/>
    <cellStyle name="SAPBEXHLevel1 3 13" xfId="7288" xr:uid="{00000000-0005-0000-0000-0000781C0000}"/>
    <cellStyle name="SAPBEXHLevel1 3 14" xfId="7289" xr:uid="{00000000-0005-0000-0000-0000791C0000}"/>
    <cellStyle name="SAPBEXHLevel1 3 15" xfId="7290" xr:uid="{00000000-0005-0000-0000-00007A1C0000}"/>
    <cellStyle name="SAPBEXHLevel1 3 16" xfId="7291" xr:uid="{00000000-0005-0000-0000-00007B1C0000}"/>
    <cellStyle name="SAPBEXHLevel1 3 17" xfId="7292" xr:uid="{00000000-0005-0000-0000-00007C1C0000}"/>
    <cellStyle name="SAPBEXHLevel1 3 18" xfId="7293" xr:uid="{00000000-0005-0000-0000-00007D1C0000}"/>
    <cellStyle name="SAPBEXHLevel1 3 19" xfId="7294" xr:uid="{00000000-0005-0000-0000-00007E1C0000}"/>
    <cellStyle name="SAPBEXHLevel1 3 2" xfId="7295" xr:uid="{00000000-0005-0000-0000-00007F1C0000}"/>
    <cellStyle name="SAPBEXHLevel1 3 20" xfId="7296" xr:uid="{00000000-0005-0000-0000-0000801C0000}"/>
    <cellStyle name="SAPBEXHLevel1 3 21" xfId="7297" xr:uid="{00000000-0005-0000-0000-0000811C0000}"/>
    <cellStyle name="SAPBEXHLevel1 3 22" xfId="7298" xr:uid="{00000000-0005-0000-0000-0000821C0000}"/>
    <cellStyle name="SAPBEXHLevel1 3 23" xfId="7299" xr:uid="{00000000-0005-0000-0000-0000831C0000}"/>
    <cellStyle name="SAPBEXHLevel1 3 24" xfId="7300" xr:uid="{00000000-0005-0000-0000-0000841C0000}"/>
    <cellStyle name="SAPBEXHLevel1 3 25" xfId="7301" xr:uid="{00000000-0005-0000-0000-0000851C0000}"/>
    <cellStyle name="SAPBEXHLevel1 3 26" xfId="7302" xr:uid="{00000000-0005-0000-0000-0000861C0000}"/>
    <cellStyle name="SAPBEXHLevel1 3 27" xfId="7303" xr:uid="{00000000-0005-0000-0000-0000871C0000}"/>
    <cellStyle name="SAPBEXHLevel1 3 28" xfId="7304" xr:uid="{00000000-0005-0000-0000-0000881C0000}"/>
    <cellStyle name="SAPBEXHLevel1 3 29" xfId="7305" xr:uid="{00000000-0005-0000-0000-0000891C0000}"/>
    <cellStyle name="SAPBEXHLevel1 3 3" xfId="7306" xr:uid="{00000000-0005-0000-0000-00008A1C0000}"/>
    <cellStyle name="SAPBEXHLevel1 3 30" xfId="7307" xr:uid="{00000000-0005-0000-0000-00008B1C0000}"/>
    <cellStyle name="SAPBEXHLevel1 3 31" xfId="7308" xr:uid="{00000000-0005-0000-0000-00008C1C0000}"/>
    <cellStyle name="SAPBEXHLevel1 3 32" xfId="7309" xr:uid="{00000000-0005-0000-0000-00008D1C0000}"/>
    <cellStyle name="SAPBEXHLevel1 3 33" xfId="7310" xr:uid="{00000000-0005-0000-0000-00008E1C0000}"/>
    <cellStyle name="SAPBEXHLevel1 3 4" xfId="7311" xr:uid="{00000000-0005-0000-0000-00008F1C0000}"/>
    <cellStyle name="SAPBEXHLevel1 3 5" xfId="7312" xr:uid="{00000000-0005-0000-0000-0000901C0000}"/>
    <cellStyle name="SAPBEXHLevel1 3 6" xfId="7313" xr:uid="{00000000-0005-0000-0000-0000911C0000}"/>
    <cellStyle name="SAPBEXHLevel1 3 7" xfId="7314" xr:uid="{00000000-0005-0000-0000-0000921C0000}"/>
    <cellStyle name="SAPBEXHLevel1 3 8" xfId="7315" xr:uid="{00000000-0005-0000-0000-0000931C0000}"/>
    <cellStyle name="SAPBEXHLevel1 3 9" xfId="7316" xr:uid="{00000000-0005-0000-0000-0000941C0000}"/>
    <cellStyle name="SAPBEXHLevel1 30" xfId="7317" xr:uid="{00000000-0005-0000-0000-0000951C0000}"/>
    <cellStyle name="SAPBEXHLevel1 31" xfId="7318" xr:uid="{00000000-0005-0000-0000-0000961C0000}"/>
    <cellStyle name="SAPBEXHLevel1 32" xfId="7319" xr:uid="{00000000-0005-0000-0000-0000971C0000}"/>
    <cellStyle name="SAPBEXHLevel1 33" xfId="7320" xr:uid="{00000000-0005-0000-0000-0000981C0000}"/>
    <cellStyle name="SAPBEXHLevel1 34" xfId="7321" xr:uid="{00000000-0005-0000-0000-0000991C0000}"/>
    <cellStyle name="SAPBEXHLevel1 35" xfId="7322" xr:uid="{00000000-0005-0000-0000-00009A1C0000}"/>
    <cellStyle name="SAPBEXHLevel1 36" xfId="7323" xr:uid="{00000000-0005-0000-0000-00009B1C0000}"/>
    <cellStyle name="SAPBEXHLevel1 37" xfId="7324" xr:uid="{00000000-0005-0000-0000-00009C1C0000}"/>
    <cellStyle name="SAPBEXHLevel1 38" xfId="7325" xr:uid="{00000000-0005-0000-0000-00009D1C0000}"/>
    <cellStyle name="SAPBEXHLevel1 39" xfId="7326" xr:uid="{00000000-0005-0000-0000-00009E1C0000}"/>
    <cellStyle name="SAPBEXHLevel1 4" xfId="7327" xr:uid="{00000000-0005-0000-0000-00009F1C0000}"/>
    <cellStyle name="SAPBEXHLevel1 4 10" xfId="7328" xr:uid="{00000000-0005-0000-0000-0000A01C0000}"/>
    <cellStyle name="SAPBEXHLevel1 4 11" xfId="7329" xr:uid="{00000000-0005-0000-0000-0000A11C0000}"/>
    <cellStyle name="SAPBEXHLevel1 4 12" xfId="7330" xr:uid="{00000000-0005-0000-0000-0000A21C0000}"/>
    <cellStyle name="SAPBEXHLevel1 4 13" xfId="7331" xr:uid="{00000000-0005-0000-0000-0000A31C0000}"/>
    <cellStyle name="SAPBEXHLevel1 4 14" xfId="7332" xr:uid="{00000000-0005-0000-0000-0000A41C0000}"/>
    <cellStyle name="SAPBEXHLevel1 4 15" xfId="7333" xr:uid="{00000000-0005-0000-0000-0000A51C0000}"/>
    <cellStyle name="SAPBEXHLevel1 4 16" xfId="7334" xr:uid="{00000000-0005-0000-0000-0000A61C0000}"/>
    <cellStyle name="SAPBEXHLevel1 4 17" xfId="7335" xr:uid="{00000000-0005-0000-0000-0000A71C0000}"/>
    <cellStyle name="SAPBEXHLevel1 4 18" xfId="7336" xr:uid="{00000000-0005-0000-0000-0000A81C0000}"/>
    <cellStyle name="SAPBEXHLevel1 4 19" xfId="7337" xr:uid="{00000000-0005-0000-0000-0000A91C0000}"/>
    <cellStyle name="SAPBEXHLevel1 4 2" xfId="7338" xr:uid="{00000000-0005-0000-0000-0000AA1C0000}"/>
    <cellStyle name="SAPBEXHLevel1 4 20" xfId="7339" xr:uid="{00000000-0005-0000-0000-0000AB1C0000}"/>
    <cellStyle name="SAPBEXHLevel1 4 21" xfId="7340" xr:uid="{00000000-0005-0000-0000-0000AC1C0000}"/>
    <cellStyle name="SAPBEXHLevel1 4 22" xfId="7341" xr:uid="{00000000-0005-0000-0000-0000AD1C0000}"/>
    <cellStyle name="SAPBEXHLevel1 4 23" xfId="7342" xr:uid="{00000000-0005-0000-0000-0000AE1C0000}"/>
    <cellStyle name="SAPBEXHLevel1 4 24" xfId="7343" xr:uid="{00000000-0005-0000-0000-0000AF1C0000}"/>
    <cellStyle name="SAPBEXHLevel1 4 25" xfId="7344" xr:uid="{00000000-0005-0000-0000-0000B01C0000}"/>
    <cellStyle name="SAPBEXHLevel1 4 26" xfId="7345" xr:uid="{00000000-0005-0000-0000-0000B11C0000}"/>
    <cellStyle name="SAPBEXHLevel1 4 27" xfId="7346" xr:uid="{00000000-0005-0000-0000-0000B21C0000}"/>
    <cellStyle name="SAPBEXHLevel1 4 28" xfId="7347" xr:uid="{00000000-0005-0000-0000-0000B31C0000}"/>
    <cellStyle name="SAPBEXHLevel1 4 29" xfId="7348" xr:uid="{00000000-0005-0000-0000-0000B41C0000}"/>
    <cellStyle name="SAPBEXHLevel1 4 3" xfId="7349" xr:uid="{00000000-0005-0000-0000-0000B51C0000}"/>
    <cellStyle name="SAPBEXHLevel1 4 30" xfId="7350" xr:uid="{00000000-0005-0000-0000-0000B61C0000}"/>
    <cellStyle name="SAPBEXHLevel1 4 31" xfId="7351" xr:uid="{00000000-0005-0000-0000-0000B71C0000}"/>
    <cellStyle name="SAPBEXHLevel1 4 32" xfId="7352" xr:uid="{00000000-0005-0000-0000-0000B81C0000}"/>
    <cellStyle name="SAPBEXHLevel1 4 33" xfId="7353" xr:uid="{00000000-0005-0000-0000-0000B91C0000}"/>
    <cellStyle name="SAPBEXHLevel1 4 4" xfId="7354" xr:uid="{00000000-0005-0000-0000-0000BA1C0000}"/>
    <cellStyle name="SAPBEXHLevel1 4 5" xfId="7355" xr:uid="{00000000-0005-0000-0000-0000BB1C0000}"/>
    <cellStyle name="SAPBEXHLevel1 4 6" xfId="7356" xr:uid="{00000000-0005-0000-0000-0000BC1C0000}"/>
    <cellStyle name="SAPBEXHLevel1 4 7" xfId="7357" xr:uid="{00000000-0005-0000-0000-0000BD1C0000}"/>
    <cellStyle name="SAPBEXHLevel1 4 8" xfId="7358" xr:uid="{00000000-0005-0000-0000-0000BE1C0000}"/>
    <cellStyle name="SAPBEXHLevel1 4 9" xfId="7359" xr:uid="{00000000-0005-0000-0000-0000BF1C0000}"/>
    <cellStyle name="SAPBEXHLevel1 40" xfId="7360" xr:uid="{00000000-0005-0000-0000-0000C01C0000}"/>
    <cellStyle name="SAPBEXHLevel1 41" xfId="7361" xr:uid="{00000000-0005-0000-0000-0000C11C0000}"/>
    <cellStyle name="SAPBEXHLevel1 5" xfId="7362" xr:uid="{00000000-0005-0000-0000-0000C21C0000}"/>
    <cellStyle name="SAPBEXHLevel1 5 10" xfId="7363" xr:uid="{00000000-0005-0000-0000-0000C31C0000}"/>
    <cellStyle name="SAPBEXHLevel1 5 11" xfId="7364" xr:uid="{00000000-0005-0000-0000-0000C41C0000}"/>
    <cellStyle name="SAPBEXHLevel1 5 12" xfId="7365" xr:uid="{00000000-0005-0000-0000-0000C51C0000}"/>
    <cellStyle name="SAPBEXHLevel1 5 13" xfId="7366" xr:uid="{00000000-0005-0000-0000-0000C61C0000}"/>
    <cellStyle name="SAPBEXHLevel1 5 14" xfId="7367" xr:uid="{00000000-0005-0000-0000-0000C71C0000}"/>
    <cellStyle name="SAPBEXHLevel1 5 15" xfId="7368" xr:uid="{00000000-0005-0000-0000-0000C81C0000}"/>
    <cellStyle name="SAPBEXHLevel1 5 16" xfId="7369" xr:uid="{00000000-0005-0000-0000-0000C91C0000}"/>
    <cellStyle name="SAPBEXHLevel1 5 17" xfId="7370" xr:uid="{00000000-0005-0000-0000-0000CA1C0000}"/>
    <cellStyle name="SAPBEXHLevel1 5 18" xfId="7371" xr:uid="{00000000-0005-0000-0000-0000CB1C0000}"/>
    <cellStyle name="SAPBEXHLevel1 5 19" xfId="7372" xr:uid="{00000000-0005-0000-0000-0000CC1C0000}"/>
    <cellStyle name="SAPBEXHLevel1 5 2" xfId="7373" xr:uid="{00000000-0005-0000-0000-0000CD1C0000}"/>
    <cellStyle name="SAPBEXHLevel1 5 20" xfId="7374" xr:uid="{00000000-0005-0000-0000-0000CE1C0000}"/>
    <cellStyle name="SAPBEXHLevel1 5 21" xfId="7375" xr:uid="{00000000-0005-0000-0000-0000CF1C0000}"/>
    <cellStyle name="SAPBEXHLevel1 5 22" xfId="7376" xr:uid="{00000000-0005-0000-0000-0000D01C0000}"/>
    <cellStyle name="SAPBEXHLevel1 5 23" xfId="7377" xr:uid="{00000000-0005-0000-0000-0000D11C0000}"/>
    <cellStyle name="SAPBEXHLevel1 5 24" xfId="7378" xr:uid="{00000000-0005-0000-0000-0000D21C0000}"/>
    <cellStyle name="SAPBEXHLevel1 5 25" xfId="7379" xr:uid="{00000000-0005-0000-0000-0000D31C0000}"/>
    <cellStyle name="SAPBEXHLevel1 5 26" xfId="7380" xr:uid="{00000000-0005-0000-0000-0000D41C0000}"/>
    <cellStyle name="SAPBEXHLevel1 5 27" xfId="7381" xr:uid="{00000000-0005-0000-0000-0000D51C0000}"/>
    <cellStyle name="SAPBEXHLevel1 5 28" xfId="7382" xr:uid="{00000000-0005-0000-0000-0000D61C0000}"/>
    <cellStyle name="SAPBEXHLevel1 5 29" xfId="7383" xr:uid="{00000000-0005-0000-0000-0000D71C0000}"/>
    <cellStyle name="SAPBEXHLevel1 5 3" xfId="7384" xr:uid="{00000000-0005-0000-0000-0000D81C0000}"/>
    <cellStyle name="SAPBEXHLevel1 5 30" xfId="7385" xr:uid="{00000000-0005-0000-0000-0000D91C0000}"/>
    <cellStyle name="SAPBEXHLevel1 5 31" xfId="7386" xr:uid="{00000000-0005-0000-0000-0000DA1C0000}"/>
    <cellStyle name="SAPBEXHLevel1 5 32" xfId="7387" xr:uid="{00000000-0005-0000-0000-0000DB1C0000}"/>
    <cellStyle name="SAPBEXHLevel1 5 33" xfId="7388" xr:uid="{00000000-0005-0000-0000-0000DC1C0000}"/>
    <cellStyle name="SAPBEXHLevel1 5 4" xfId="7389" xr:uid="{00000000-0005-0000-0000-0000DD1C0000}"/>
    <cellStyle name="SAPBEXHLevel1 5 5" xfId="7390" xr:uid="{00000000-0005-0000-0000-0000DE1C0000}"/>
    <cellStyle name="SAPBEXHLevel1 5 6" xfId="7391" xr:uid="{00000000-0005-0000-0000-0000DF1C0000}"/>
    <cellStyle name="SAPBEXHLevel1 5 7" xfId="7392" xr:uid="{00000000-0005-0000-0000-0000E01C0000}"/>
    <cellStyle name="SAPBEXHLevel1 5 8" xfId="7393" xr:uid="{00000000-0005-0000-0000-0000E11C0000}"/>
    <cellStyle name="SAPBEXHLevel1 5 9" xfId="7394" xr:uid="{00000000-0005-0000-0000-0000E21C0000}"/>
    <cellStyle name="SAPBEXHLevel1 6" xfId="7395" xr:uid="{00000000-0005-0000-0000-0000E31C0000}"/>
    <cellStyle name="SAPBEXHLevel1 6 10" xfId="7396" xr:uid="{00000000-0005-0000-0000-0000E41C0000}"/>
    <cellStyle name="SAPBEXHLevel1 6 11" xfId="7397" xr:uid="{00000000-0005-0000-0000-0000E51C0000}"/>
    <cellStyle name="SAPBEXHLevel1 6 12" xfId="7398" xr:uid="{00000000-0005-0000-0000-0000E61C0000}"/>
    <cellStyle name="SAPBEXHLevel1 6 13" xfId="7399" xr:uid="{00000000-0005-0000-0000-0000E71C0000}"/>
    <cellStyle name="SAPBEXHLevel1 6 14" xfId="7400" xr:uid="{00000000-0005-0000-0000-0000E81C0000}"/>
    <cellStyle name="SAPBEXHLevel1 6 15" xfId="7401" xr:uid="{00000000-0005-0000-0000-0000E91C0000}"/>
    <cellStyle name="SAPBEXHLevel1 6 16" xfId="7402" xr:uid="{00000000-0005-0000-0000-0000EA1C0000}"/>
    <cellStyle name="SAPBEXHLevel1 6 17" xfId="7403" xr:uid="{00000000-0005-0000-0000-0000EB1C0000}"/>
    <cellStyle name="SAPBEXHLevel1 6 18" xfId="7404" xr:uid="{00000000-0005-0000-0000-0000EC1C0000}"/>
    <cellStyle name="SAPBEXHLevel1 6 19" xfId="7405" xr:uid="{00000000-0005-0000-0000-0000ED1C0000}"/>
    <cellStyle name="SAPBEXHLevel1 6 2" xfId="7406" xr:uid="{00000000-0005-0000-0000-0000EE1C0000}"/>
    <cellStyle name="SAPBEXHLevel1 6 20" xfId="7407" xr:uid="{00000000-0005-0000-0000-0000EF1C0000}"/>
    <cellStyle name="SAPBEXHLevel1 6 21" xfId="7408" xr:uid="{00000000-0005-0000-0000-0000F01C0000}"/>
    <cellStyle name="SAPBEXHLevel1 6 22" xfId="7409" xr:uid="{00000000-0005-0000-0000-0000F11C0000}"/>
    <cellStyle name="SAPBEXHLevel1 6 23" xfId="7410" xr:uid="{00000000-0005-0000-0000-0000F21C0000}"/>
    <cellStyle name="SAPBEXHLevel1 6 24" xfId="7411" xr:uid="{00000000-0005-0000-0000-0000F31C0000}"/>
    <cellStyle name="SAPBEXHLevel1 6 25" xfId="7412" xr:uid="{00000000-0005-0000-0000-0000F41C0000}"/>
    <cellStyle name="SAPBEXHLevel1 6 26" xfId="7413" xr:uid="{00000000-0005-0000-0000-0000F51C0000}"/>
    <cellStyle name="SAPBEXHLevel1 6 27" xfId="7414" xr:uid="{00000000-0005-0000-0000-0000F61C0000}"/>
    <cellStyle name="SAPBEXHLevel1 6 28" xfId="7415" xr:uid="{00000000-0005-0000-0000-0000F71C0000}"/>
    <cellStyle name="SAPBEXHLevel1 6 29" xfId="7416" xr:uid="{00000000-0005-0000-0000-0000F81C0000}"/>
    <cellStyle name="SAPBEXHLevel1 6 3" xfId="7417" xr:uid="{00000000-0005-0000-0000-0000F91C0000}"/>
    <cellStyle name="SAPBEXHLevel1 6 30" xfId="7418" xr:uid="{00000000-0005-0000-0000-0000FA1C0000}"/>
    <cellStyle name="SAPBEXHLevel1 6 31" xfId="7419" xr:uid="{00000000-0005-0000-0000-0000FB1C0000}"/>
    <cellStyle name="SAPBEXHLevel1 6 32" xfId="7420" xr:uid="{00000000-0005-0000-0000-0000FC1C0000}"/>
    <cellStyle name="SAPBEXHLevel1 6 33" xfId="7421" xr:uid="{00000000-0005-0000-0000-0000FD1C0000}"/>
    <cellStyle name="SAPBEXHLevel1 6 4" xfId="7422" xr:uid="{00000000-0005-0000-0000-0000FE1C0000}"/>
    <cellStyle name="SAPBEXHLevel1 6 5" xfId="7423" xr:uid="{00000000-0005-0000-0000-0000FF1C0000}"/>
    <cellStyle name="SAPBEXHLevel1 6 6" xfId="7424" xr:uid="{00000000-0005-0000-0000-0000001D0000}"/>
    <cellStyle name="SAPBEXHLevel1 6 7" xfId="7425" xr:uid="{00000000-0005-0000-0000-0000011D0000}"/>
    <cellStyle name="SAPBEXHLevel1 6 8" xfId="7426" xr:uid="{00000000-0005-0000-0000-0000021D0000}"/>
    <cellStyle name="SAPBEXHLevel1 6 9" xfId="7427" xr:uid="{00000000-0005-0000-0000-0000031D0000}"/>
    <cellStyle name="SAPBEXHLevel1 7" xfId="7428" xr:uid="{00000000-0005-0000-0000-0000041D0000}"/>
    <cellStyle name="SAPBEXHLevel1 7 10" xfId="7429" xr:uid="{00000000-0005-0000-0000-0000051D0000}"/>
    <cellStyle name="SAPBEXHLevel1 7 11" xfId="7430" xr:uid="{00000000-0005-0000-0000-0000061D0000}"/>
    <cellStyle name="SAPBEXHLevel1 7 12" xfId="7431" xr:uid="{00000000-0005-0000-0000-0000071D0000}"/>
    <cellStyle name="SAPBEXHLevel1 7 13" xfId="7432" xr:uid="{00000000-0005-0000-0000-0000081D0000}"/>
    <cellStyle name="SAPBEXHLevel1 7 14" xfId="7433" xr:uid="{00000000-0005-0000-0000-0000091D0000}"/>
    <cellStyle name="SAPBEXHLevel1 7 15" xfId="7434" xr:uid="{00000000-0005-0000-0000-00000A1D0000}"/>
    <cellStyle name="SAPBEXHLevel1 7 16" xfId="7435" xr:uid="{00000000-0005-0000-0000-00000B1D0000}"/>
    <cellStyle name="SAPBEXHLevel1 7 17" xfId="7436" xr:uid="{00000000-0005-0000-0000-00000C1D0000}"/>
    <cellStyle name="SAPBEXHLevel1 7 18" xfId="7437" xr:uid="{00000000-0005-0000-0000-00000D1D0000}"/>
    <cellStyle name="SAPBEXHLevel1 7 19" xfId="7438" xr:uid="{00000000-0005-0000-0000-00000E1D0000}"/>
    <cellStyle name="SAPBEXHLevel1 7 2" xfId="7439" xr:uid="{00000000-0005-0000-0000-00000F1D0000}"/>
    <cellStyle name="SAPBEXHLevel1 7 20" xfId="7440" xr:uid="{00000000-0005-0000-0000-0000101D0000}"/>
    <cellStyle name="SAPBEXHLevel1 7 21" xfId="7441" xr:uid="{00000000-0005-0000-0000-0000111D0000}"/>
    <cellStyle name="SAPBEXHLevel1 7 22" xfId="7442" xr:uid="{00000000-0005-0000-0000-0000121D0000}"/>
    <cellStyle name="SAPBEXHLevel1 7 23" xfId="7443" xr:uid="{00000000-0005-0000-0000-0000131D0000}"/>
    <cellStyle name="SAPBEXHLevel1 7 24" xfId="7444" xr:uid="{00000000-0005-0000-0000-0000141D0000}"/>
    <cellStyle name="SAPBEXHLevel1 7 25" xfId="7445" xr:uid="{00000000-0005-0000-0000-0000151D0000}"/>
    <cellStyle name="SAPBEXHLevel1 7 26" xfId="7446" xr:uid="{00000000-0005-0000-0000-0000161D0000}"/>
    <cellStyle name="SAPBEXHLevel1 7 27" xfId="7447" xr:uid="{00000000-0005-0000-0000-0000171D0000}"/>
    <cellStyle name="SAPBEXHLevel1 7 28" xfId="7448" xr:uid="{00000000-0005-0000-0000-0000181D0000}"/>
    <cellStyle name="SAPBEXHLevel1 7 29" xfId="7449" xr:uid="{00000000-0005-0000-0000-0000191D0000}"/>
    <cellStyle name="SAPBEXHLevel1 7 3" xfId="7450" xr:uid="{00000000-0005-0000-0000-00001A1D0000}"/>
    <cellStyle name="SAPBEXHLevel1 7 30" xfId="7451" xr:uid="{00000000-0005-0000-0000-00001B1D0000}"/>
    <cellStyle name="SAPBEXHLevel1 7 31" xfId="7452" xr:uid="{00000000-0005-0000-0000-00001C1D0000}"/>
    <cellStyle name="SAPBEXHLevel1 7 32" xfId="7453" xr:uid="{00000000-0005-0000-0000-00001D1D0000}"/>
    <cellStyle name="SAPBEXHLevel1 7 33" xfId="7454" xr:uid="{00000000-0005-0000-0000-00001E1D0000}"/>
    <cellStyle name="SAPBEXHLevel1 7 4" xfId="7455" xr:uid="{00000000-0005-0000-0000-00001F1D0000}"/>
    <cellStyle name="SAPBEXHLevel1 7 5" xfId="7456" xr:uid="{00000000-0005-0000-0000-0000201D0000}"/>
    <cellStyle name="SAPBEXHLevel1 7 6" xfId="7457" xr:uid="{00000000-0005-0000-0000-0000211D0000}"/>
    <cellStyle name="SAPBEXHLevel1 7 7" xfId="7458" xr:uid="{00000000-0005-0000-0000-0000221D0000}"/>
    <cellStyle name="SAPBEXHLevel1 7 8" xfId="7459" xr:uid="{00000000-0005-0000-0000-0000231D0000}"/>
    <cellStyle name="SAPBEXHLevel1 7 9" xfId="7460" xr:uid="{00000000-0005-0000-0000-0000241D0000}"/>
    <cellStyle name="SAPBEXHLevel1 8" xfId="7461" xr:uid="{00000000-0005-0000-0000-0000251D0000}"/>
    <cellStyle name="SAPBEXHLevel1 8 10" xfId="7462" xr:uid="{00000000-0005-0000-0000-0000261D0000}"/>
    <cellStyle name="SAPBEXHLevel1 8 11" xfId="7463" xr:uid="{00000000-0005-0000-0000-0000271D0000}"/>
    <cellStyle name="SAPBEXHLevel1 8 12" xfId="7464" xr:uid="{00000000-0005-0000-0000-0000281D0000}"/>
    <cellStyle name="SAPBEXHLevel1 8 13" xfId="7465" xr:uid="{00000000-0005-0000-0000-0000291D0000}"/>
    <cellStyle name="SAPBEXHLevel1 8 14" xfId="7466" xr:uid="{00000000-0005-0000-0000-00002A1D0000}"/>
    <cellStyle name="SAPBEXHLevel1 8 15" xfId="7467" xr:uid="{00000000-0005-0000-0000-00002B1D0000}"/>
    <cellStyle name="SAPBEXHLevel1 8 16" xfId="7468" xr:uid="{00000000-0005-0000-0000-00002C1D0000}"/>
    <cellStyle name="SAPBEXHLevel1 8 17" xfId="7469" xr:uid="{00000000-0005-0000-0000-00002D1D0000}"/>
    <cellStyle name="SAPBEXHLevel1 8 18" xfId="7470" xr:uid="{00000000-0005-0000-0000-00002E1D0000}"/>
    <cellStyle name="SAPBEXHLevel1 8 19" xfId="7471" xr:uid="{00000000-0005-0000-0000-00002F1D0000}"/>
    <cellStyle name="SAPBEXHLevel1 8 2" xfId="7472" xr:uid="{00000000-0005-0000-0000-0000301D0000}"/>
    <cellStyle name="SAPBEXHLevel1 8 20" xfId="7473" xr:uid="{00000000-0005-0000-0000-0000311D0000}"/>
    <cellStyle name="SAPBEXHLevel1 8 21" xfId="7474" xr:uid="{00000000-0005-0000-0000-0000321D0000}"/>
    <cellStyle name="SAPBEXHLevel1 8 22" xfId="7475" xr:uid="{00000000-0005-0000-0000-0000331D0000}"/>
    <cellStyle name="SAPBEXHLevel1 8 23" xfId="7476" xr:uid="{00000000-0005-0000-0000-0000341D0000}"/>
    <cellStyle name="SAPBEXHLevel1 8 24" xfId="7477" xr:uid="{00000000-0005-0000-0000-0000351D0000}"/>
    <cellStyle name="SAPBEXHLevel1 8 25" xfId="7478" xr:uid="{00000000-0005-0000-0000-0000361D0000}"/>
    <cellStyle name="SAPBEXHLevel1 8 26" xfId="7479" xr:uid="{00000000-0005-0000-0000-0000371D0000}"/>
    <cellStyle name="SAPBEXHLevel1 8 27" xfId="7480" xr:uid="{00000000-0005-0000-0000-0000381D0000}"/>
    <cellStyle name="SAPBEXHLevel1 8 28" xfId="7481" xr:uid="{00000000-0005-0000-0000-0000391D0000}"/>
    <cellStyle name="SAPBEXHLevel1 8 29" xfId="7482" xr:uid="{00000000-0005-0000-0000-00003A1D0000}"/>
    <cellStyle name="SAPBEXHLevel1 8 3" xfId="7483" xr:uid="{00000000-0005-0000-0000-00003B1D0000}"/>
    <cellStyle name="SAPBEXHLevel1 8 30" xfId="7484" xr:uid="{00000000-0005-0000-0000-00003C1D0000}"/>
    <cellStyle name="SAPBEXHLevel1 8 31" xfId="7485" xr:uid="{00000000-0005-0000-0000-00003D1D0000}"/>
    <cellStyle name="SAPBEXHLevel1 8 32" xfId="7486" xr:uid="{00000000-0005-0000-0000-00003E1D0000}"/>
    <cellStyle name="SAPBEXHLevel1 8 33" xfId="7487" xr:uid="{00000000-0005-0000-0000-00003F1D0000}"/>
    <cellStyle name="SAPBEXHLevel1 8 4" xfId="7488" xr:uid="{00000000-0005-0000-0000-0000401D0000}"/>
    <cellStyle name="SAPBEXHLevel1 8 5" xfId="7489" xr:uid="{00000000-0005-0000-0000-0000411D0000}"/>
    <cellStyle name="SAPBEXHLevel1 8 6" xfId="7490" xr:uid="{00000000-0005-0000-0000-0000421D0000}"/>
    <cellStyle name="SAPBEXHLevel1 8 7" xfId="7491" xr:uid="{00000000-0005-0000-0000-0000431D0000}"/>
    <cellStyle name="SAPBEXHLevel1 8 8" xfId="7492" xr:uid="{00000000-0005-0000-0000-0000441D0000}"/>
    <cellStyle name="SAPBEXHLevel1 8 9" xfId="7493" xr:uid="{00000000-0005-0000-0000-0000451D0000}"/>
    <cellStyle name="SAPBEXHLevel1 9" xfId="7494" xr:uid="{00000000-0005-0000-0000-0000461D0000}"/>
    <cellStyle name="SAPBEXHLevel1 9 10" xfId="7495" xr:uid="{00000000-0005-0000-0000-0000471D0000}"/>
    <cellStyle name="SAPBEXHLevel1 9 11" xfId="7496" xr:uid="{00000000-0005-0000-0000-0000481D0000}"/>
    <cellStyle name="SAPBEXHLevel1 9 12" xfId="7497" xr:uid="{00000000-0005-0000-0000-0000491D0000}"/>
    <cellStyle name="SAPBEXHLevel1 9 13" xfId="7498" xr:uid="{00000000-0005-0000-0000-00004A1D0000}"/>
    <cellStyle name="SAPBEXHLevel1 9 14" xfId="7499" xr:uid="{00000000-0005-0000-0000-00004B1D0000}"/>
    <cellStyle name="SAPBEXHLevel1 9 15" xfId="7500" xr:uid="{00000000-0005-0000-0000-00004C1D0000}"/>
    <cellStyle name="SAPBEXHLevel1 9 16" xfId="7501" xr:uid="{00000000-0005-0000-0000-00004D1D0000}"/>
    <cellStyle name="SAPBEXHLevel1 9 17" xfId="7502" xr:uid="{00000000-0005-0000-0000-00004E1D0000}"/>
    <cellStyle name="SAPBEXHLevel1 9 18" xfId="7503" xr:uid="{00000000-0005-0000-0000-00004F1D0000}"/>
    <cellStyle name="SAPBEXHLevel1 9 19" xfId="7504" xr:uid="{00000000-0005-0000-0000-0000501D0000}"/>
    <cellStyle name="SAPBEXHLevel1 9 2" xfId="7505" xr:uid="{00000000-0005-0000-0000-0000511D0000}"/>
    <cellStyle name="SAPBEXHLevel1 9 20" xfId="7506" xr:uid="{00000000-0005-0000-0000-0000521D0000}"/>
    <cellStyle name="SAPBEXHLevel1 9 21" xfId="7507" xr:uid="{00000000-0005-0000-0000-0000531D0000}"/>
    <cellStyle name="SAPBEXHLevel1 9 22" xfId="7508" xr:uid="{00000000-0005-0000-0000-0000541D0000}"/>
    <cellStyle name="SAPBEXHLevel1 9 23" xfId="7509" xr:uid="{00000000-0005-0000-0000-0000551D0000}"/>
    <cellStyle name="SAPBEXHLevel1 9 24" xfId="7510" xr:uid="{00000000-0005-0000-0000-0000561D0000}"/>
    <cellStyle name="SAPBEXHLevel1 9 25" xfId="7511" xr:uid="{00000000-0005-0000-0000-0000571D0000}"/>
    <cellStyle name="SAPBEXHLevel1 9 26" xfId="7512" xr:uid="{00000000-0005-0000-0000-0000581D0000}"/>
    <cellStyle name="SAPBEXHLevel1 9 27" xfId="7513" xr:uid="{00000000-0005-0000-0000-0000591D0000}"/>
    <cellStyle name="SAPBEXHLevel1 9 28" xfId="7514" xr:uid="{00000000-0005-0000-0000-00005A1D0000}"/>
    <cellStyle name="SAPBEXHLevel1 9 29" xfId="7515" xr:uid="{00000000-0005-0000-0000-00005B1D0000}"/>
    <cellStyle name="SAPBEXHLevel1 9 3" xfId="7516" xr:uid="{00000000-0005-0000-0000-00005C1D0000}"/>
    <cellStyle name="SAPBEXHLevel1 9 30" xfId="7517" xr:uid="{00000000-0005-0000-0000-00005D1D0000}"/>
    <cellStyle name="SAPBEXHLevel1 9 31" xfId="7518" xr:uid="{00000000-0005-0000-0000-00005E1D0000}"/>
    <cellStyle name="SAPBEXHLevel1 9 32" xfId="7519" xr:uid="{00000000-0005-0000-0000-00005F1D0000}"/>
    <cellStyle name="SAPBEXHLevel1 9 33" xfId="7520" xr:uid="{00000000-0005-0000-0000-0000601D0000}"/>
    <cellStyle name="SAPBEXHLevel1 9 4" xfId="7521" xr:uid="{00000000-0005-0000-0000-0000611D0000}"/>
    <cellStyle name="SAPBEXHLevel1 9 5" xfId="7522" xr:uid="{00000000-0005-0000-0000-0000621D0000}"/>
    <cellStyle name="SAPBEXHLevel1 9 6" xfId="7523" xr:uid="{00000000-0005-0000-0000-0000631D0000}"/>
    <cellStyle name="SAPBEXHLevel1 9 7" xfId="7524" xr:uid="{00000000-0005-0000-0000-0000641D0000}"/>
    <cellStyle name="SAPBEXHLevel1 9 8" xfId="7525" xr:uid="{00000000-0005-0000-0000-0000651D0000}"/>
    <cellStyle name="SAPBEXHLevel1 9 9" xfId="7526" xr:uid="{00000000-0005-0000-0000-0000661D0000}"/>
    <cellStyle name="SAPBEXHLevel1X" xfId="7527" xr:uid="{00000000-0005-0000-0000-0000671D0000}"/>
    <cellStyle name="SAPBEXHLevel1X 10" xfId="7528" xr:uid="{00000000-0005-0000-0000-0000681D0000}"/>
    <cellStyle name="SAPBEXHLevel1X 11" xfId="7529" xr:uid="{00000000-0005-0000-0000-0000691D0000}"/>
    <cellStyle name="SAPBEXHLevel1X 12" xfId="7530" xr:uid="{00000000-0005-0000-0000-00006A1D0000}"/>
    <cellStyle name="SAPBEXHLevel1X 13" xfId="7531" xr:uid="{00000000-0005-0000-0000-00006B1D0000}"/>
    <cellStyle name="SAPBEXHLevel1X 14" xfId="7532" xr:uid="{00000000-0005-0000-0000-00006C1D0000}"/>
    <cellStyle name="SAPBEXHLevel1X 15" xfId="7533" xr:uid="{00000000-0005-0000-0000-00006D1D0000}"/>
    <cellStyle name="SAPBEXHLevel1X 16" xfId="7534" xr:uid="{00000000-0005-0000-0000-00006E1D0000}"/>
    <cellStyle name="SAPBEXHLevel1X 17" xfId="7535" xr:uid="{00000000-0005-0000-0000-00006F1D0000}"/>
    <cellStyle name="SAPBEXHLevel1X 18" xfId="7536" xr:uid="{00000000-0005-0000-0000-0000701D0000}"/>
    <cellStyle name="SAPBEXHLevel1X 19" xfId="7537" xr:uid="{00000000-0005-0000-0000-0000711D0000}"/>
    <cellStyle name="SAPBEXHLevel1X 2" xfId="7538" xr:uid="{00000000-0005-0000-0000-0000721D0000}"/>
    <cellStyle name="SAPBEXHLevel1X 2 10" xfId="7539" xr:uid="{00000000-0005-0000-0000-0000731D0000}"/>
    <cellStyle name="SAPBEXHLevel1X 2 11" xfId="7540" xr:uid="{00000000-0005-0000-0000-0000741D0000}"/>
    <cellStyle name="SAPBEXHLevel1X 2 12" xfId="7541" xr:uid="{00000000-0005-0000-0000-0000751D0000}"/>
    <cellStyle name="SAPBEXHLevel1X 2 13" xfId="7542" xr:uid="{00000000-0005-0000-0000-0000761D0000}"/>
    <cellStyle name="SAPBEXHLevel1X 2 14" xfId="7543" xr:uid="{00000000-0005-0000-0000-0000771D0000}"/>
    <cellStyle name="SAPBEXHLevel1X 2 15" xfId="7544" xr:uid="{00000000-0005-0000-0000-0000781D0000}"/>
    <cellStyle name="SAPBEXHLevel1X 2 16" xfId="7545" xr:uid="{00000000-0005-0000-0000-0000791D0000}"/>
    <cellStyle name="SAPBEXHLevel1X 2 17" xfId="7546" xr:uid="{00000000-0005-0000-0000-00007A1D0000}"/>
    <cellStyle name="SAPBEXHLevel1X 2 18" xfId="7547" xr:uid="{00000000-0005-0000-0000-00007B1D0000}"/>
    <cellStyle name="SAPBEXHLevel1X 2 19" xfId="7548" xr:uid="{00000000-0005-0000-0000-00007C1D0000}"/>
    <cellStyle name="SAPBEXHLevel1X 2 2" xfId="7549" xr:uid="{00000000-0005-0000-0000-00007D1D0000}"/>
    <cellStyle name="SAPBEXHLevel1X 2 20" xfId="7550" xr:uid="{00000000-0005-0000-0000-00007E1D0000}"/>
    <cellStyle name="SAPBEXHLevel1X 2 21" xfId="7551" xr:uid="{00000000-0005-0000-0000-00007F1D0000}"/>
    <cellStyle name="SAPBEXHLevel1X 2 22" xfId="7552" xr:uid="{00000000-0005-0000-0000-0000801D0000}"/>
    <cellStyle name="SAPBEXHLevel1X 2 23" xfId="7553" xr:uid="{00000000-0005-0000-0000-0000811D0000}"/>
    <cellStyle name="SAPBEXHLevel1X 2 24" xfId="7554" xr:uid="{00000000-0005-0000-0000-0000821D0000}"/>
    <cellStyle name="SAPBEXHLevel1X 2 25" xfId="7555" xr:uid="{00000000-0005-0000-0000-0000831D0000}"/>
    <cellStyle name="SAPBEXHLevel1X 2 26" xfId="7556" xr:uid="{00000000-0005-0000-0000-0000841D0000}"/>
    <cellStyle name="SAPBEXHLevel1X 2 27" xfId="7557" xr:uid="{00000000-0005-0000-0000-0000851D0000}"/>
    <cellStyle name="SAPBEXHLevel1X 2 28" xfId="7558" xr:uid="{00000000-0005-0000-0000-0000861D0000}"/>
    <cellStyle name="SAPBEXHLevel1X 2 29" xfId="7559" xr:uid="{00000000-0005-0000-0000-0000871D0000}"/>
    <cellStyle name="SAPBEXHLevel1X 2 3" xfId="7560" xr:uid="{00000000-0005-0000-0000-0000881D0000}"/>
    <cellStyle name="SAPBEXHLevel1X 2 30" xfId="7561" xr:uid="{00000000-0005-0000-0000-0000891D0000}"/>
    <cellStyle name="SAPBEXHLevel1X 2 31" xfId="7562" xr:uid="{00000000-0005-0000-0000-00008A1D0000}"/>
    <cellStyle name="SAPBEXHLevel1X 2 32" xfId="7563" xr:uid="{00000000-0005-0000-0000-00008B1D0000}"/>
    <cellStyle name="SAPBEXHLevel1X 2 33" xfId="7564" xr:uid="{00000000-0005-0000-0000-00008C1D0000}"/>
    <cellStyle name="SAPBEXHLevel1X 2 4" xfId="7565" xr:uid="{00000000-0005-0000-0000-00008D1D0000}"/>
    <cellStyle name="SAPBEXHLevel1X 2 5" xfId="7566" xr:uid="{00000000-0005-0000-0000-00008E1D0000}"/>
    <cellStyle name="SAPBEXHLevel1X 2 6" xfId="7567" xr:uid="{00000000-0005-0000-0000-00008F1D0000}"/>
    <cellStyle name="SAPBEXHLevel1X 2 7" xfId="7568" xr:uid="{00000000-0005-0000-0000-0000901D0000}"/>
    <cellStyle name="SAPBEXHLevel1X 2 8" xfId="7569" xr:uid="{00000000-0005-0000-0000-0000911D0000}"/>
    <cellStyle name="SAPBEXHLevel1X 2 9" xfId="7570" xr:uid="{00000000-0005-0000-0000-0000921D0000}"/>
    <cellStyle name="SAPBEXHLevel1X 20" xfId="7571" xr:uid="{00000000-0005-0000-0000-0000931D0000}"/>
    <cellStyle name="SAPBEXHLevel1X 21" xfId="7572" xr:uid="{00000000-0005-0000-0000-0000941D0000}"/>
    <cellStyle name="SAPBEXHLevel1X 22" xfId="7573" xr:uid="{00000000-0005-0000-0000-0000951D0000}"/>
    <cellStyle name="SAPBEXHLevel1X 23" xfId="7574" xr:uid="{00000000-0005-0000-0000-0000961D0000}"/>
    <cellStyle name="SAPBEXHLevel1X 24" xfId="7575" xr:uid="{00000000-0005-0000-0000-0000971D0000}"/>
    <cellStyle name="SAPBEXHLevel1X 25" xfId="7576" xr:uid="{00000000-0005-0000-0000-0000981D0000}"/>
    <cellStyle name="SAPBEXHLevel1X 26" xfId="7577" xr:uid="{00000000-0005-0000-0000-0000991D0000}"/>
    <cellStyle name="SAPBEXHLevel1X 27" xfId="7578" xr:uid="{00000000-0005-0000-0000-00009A1D0000}"/>
    <cellStyle name="SAPBEXHLevel1X 28" xfId="7579" xr:uid="{00000000-0005-0000-0000-00009B1D0000}"/>
    <cellStyle name="SAPBEXHLevel1X 29" xfId="7580" xr:uid="{00000000-0005-0000-0000-00009C1D0000}"/>
    <cellStyle name="SAPBEXHLevel1X 3" xfId="7581" xr:uid="{00000000-0005-0000-0000-00009D1D0000}"/>
    <cellStyle name="SAPBEXHLevel1X 3 10" xfId="7582" xr:uid="{00000000-0005-0000-0000-00009E1D0000}"/>
    <cellStyle name="SAPBEXHLevel1X 3 11" xfId="7583" xr:uid="{00000000-0005-0000-0000-00009F1D0000}"/>
    <cellStyle name="SAPBEXHLevel1X 3 12" xfId="7584" xr:uid="{00000000-0005-0000-0000-0000A01D0000}"/>
    <cellStyle name="SAPBEXHLevel1X 3 13" xfId="7585" xr:uid="{00000000-0005-0000-0000-0000A11D0000}"/>
    <cellStyle name="SAPBEXHLevel1X 3 14" xfId="7586" xr:uid="{00000000-0005-0000-0000-0000A21D0000}"/>
    <cellStyle name="SAPBEXHLevel1X 3 15" xfId="7587" xr:uid="{00000000-0005-0000-0000-0000A31D0000}"/>
    <cellStyle name="SAPBEXHLevel1X 3 16" xfId="7588" xr:uid="{00000000-0005-0000-0000-0000A41D0000}"/>
    <cellStyle name="SAPBEXHLevel1X 3 17" xfId="7589" xr:uid="{00000000-0005-0000-0000-0000A51D0000}"/>
    <cellStyle name="SAPBEXHLevel1X 3 18" xfId="7590" xr:uid="{00000000-0005-0000-0000-0000A61D0000}"/>
    <cellStyle name="SAPBEXHLevel1X 3 19" xfId="7591" xr:uid="{00000000-0005-0000-0000-0000A71D0000}"/>
    <cellStyle name="SAPBEXHLevel1X 3 2" xfId="7592" xr:uid="{00000000-0005-0000-0000-0000A81D0000}"/>
    <cellStyle name="SAPBEXHLevel1X 3 20" xfId="7593" xr:uid="{00000000-0005-0000-0000-0000A91D0000}"/>
    <cellStyle name="SAPBEXHLevel1X 3 21" xfId="7594" xr:uid="{00000000-0005-0000-0000-0000AA1D0000}"/>
    <cellStyle name="SAPBEXHLevel1X 3 22" xfId="7595" xr:uid="{00000000-0005-0000-0000-0000AB1D0000}"/>
    <cellStyle name="SAPBEXHLevel1X 3 23" xfId="7596" xr:uid="{00000000-0005-0000-0000-0000AC1D0000}"/>
    <cellStyle name="SAPBEXHLevel1X 3 24" xfId="7597" xr:uid="{00000000-0005-0000-0000-0000AD1D0000}"/>
    <cellStyle name="SAPBEXHLevel1X 3 25" xfId="7598" xr:uid="{00000000-0005-0000-0000-0000AE1D0000}"/>
    <cellStyle name="SAPBEXHLevel1X 3 26" xfId="7599" xr:uid="{00000000-0005-0000-0000-0000AF1D0000}"/>
    <cellStyle name="SAPBEXHLevel1X 3 27" xfId="7600" xr:uid="{00000000-0005-0000-0000-0000B01D0000}"/>
    <cellStyle name="SAPBEXHLevel1X 3 28" xfId="7601" xr:uid="{00000000-0005-0000-0000-0000B11D0000}"/>
    <cellStyle name="SAPBEXHLevel1X 3 29" xfId="7602" xr:uid="{00000000-0005-0000-0000-0000B21D0000}"/>
    <cellStyle name="SAPBEXHLevel1X 3 3" xfId="7603" xr:uid="{00000000-0005-0000-0000-0000B31D0000}"/>
    <cellStyle name="SAPBEXHLevel1X 3 30" xfId="7604" xr:uid="{00000000-0005-0000-0000-0000B41D0000}"/>
    <cellStyle name="SAPBEXHLevel1X 3 31" xfId="7605" xr:uid="{00000000-0005-0000-0000-0000B51D0000}"/>
    <cellStyle name="SAPBEXHLevel1X 3 32" xfId="7606" xr:uid="{00000000-0005-0000-0000-0000B61D0000}"/>
    <cellStyle name="SAPBEXHLevel1X 3 33" xfId="7607" xr:uid="{00000000-0005-0000-0000-0000B71D0000}"/>
    <cellStyle name="SAPBEXHLevel1X 3 4" xfId="7608" xr:uid="{00000000-0005-0000-0000-0000B81D0000}"/>
    <cellStyle name="SAPBEXHLevel1X 3 5" xfId="7609" xr:uid="{00000000-0005-0000-0000-0000B91D0000}"/>
    <cellStyle name="SAPBEXHLevel1X 3 6" xfId="7610" xr:uid="{00000000-0005-0000-0000-0000BA1D0000}"/>
    <cellStyle name="SAPBEXHLevel1X 3 7" xfId="7611" xr:uid="{00000000-0005-0000-0000-0000BB1D0000}"/>
    <cellStyle name="SAPBEXHLevel1X 3 8" xfId="7612" xr:uid="{00000000-0005-0000-0000-0000BC1D0000}"/>
    <cellStyle name="SAPBEXHLevel1X 3 9" xfId="7613" xr:uid="{00000000-0005-0000-0000-0000BD1D0000}"/>
    <cellStyle name="SAPBEXHLevel1X 30" xfId="7614" xr:uid="{00000000-0005-0000-0000-0000BE1D0000}"/>
    <cellStyle name="SAPBEXHLevel1X 31" xfId="7615" xr:uid="{00000000-0005-0000-0000-0000BF1D0000}"/>
    <cellStyle name="SAPBEXHLevel1X 32" xfId="7616" xr:uid="{00000000-0005-0000-0000-0000C01D0000}"/>
    <cellStyle name="SAPBEXHLevel1X 33" xfId="7617" xr:uid="{00000000-0005-0000-0000-0000C11D0000}"/>
    <cellStyle name="SAPBEXHLevel1X 34" xfId="7618" xr:uid="{00000000-0005-0000-0000-0000C21D0000}"/>
    <cellStyle name="SAPBEXHLevel1X 35" xfId="7619" xr:uid="{00000000-0005-0000-0000-0000C31D0000}"/>
    <cellStyle name="SAPBEXHLevel1X 36" xfId="7620" xr:uid="{00000000-0005-0000-0000-0000C41D0000}"/>
    <cellStyle name="SAPBEXHLevel1X 37" xfId="7621" xr:uid="{00000000-0005-0000-0000-0000C51D0000}"/>
    <cellStyle name="SAPBEXHLevel1X 38" xfId="7622" xr:uid="{00000000-0005-0000-0000-0000C61D0000}"/>
    <cellStyle name="SAPBEXHLevel1X 39" xfId="7623" xr:uid="{00000000-0005-0000-0000-0000C71D0000}"/>
    <cellStyle name="SAPBEXHLevel1X 4" xfId="7624" xr:uid="{00000000-0005-0000-0000-0000C81D0000}"/>
    <cellStyle name="SAPBEXHLevel1X 4 10" xfId="7625" xr:uid="{00000000-0005-0000-0000-0000C91D0000}"/>
    <cellStyle name="SAPBEXHLevel1X 4 11" xfId="7626" xr:uid="{00000000-0005-0000-0000-0000CA1D0000}"/>
    <cellStyle name="SAPBEXHLevel1X 4 12" xfId="7627" xr:uid="{00000000-0005-0000-0000-0000CB1D0000}"/>
    <cellStyle name="SAPBEXHLevel1X 4 13" xfId="7628" xr:uid="{00000000-0005-0000-0000-0000CC1D0000}"/>
    <cellStyle name="SAPBEXHLevel1X 4 14" xfId="7629" xr:uid="{00000000-0005-0000-0000-0000CD1D0000}"/>
    <cellStyle name="SAPBEXHLevel1X 4 15" xfId="7630" xr:uid="{00000000-0005-0000-0000-0000CE1D0000}"/>
    <cellStyle name="SAPBEXHLevel1X 4 16" xfId="7631" xr:uid="{00000000-0005-0000-0000-0000CF1D0000}"/>
    <cellStyle name="SAPBEXHLevel1X 4 17" xfId="7632" xr:uid="{00000000-0005-0000-0000-0000D01D0000}"/>
    <cellStyle name="SAPBEXHLevel1X 4 18" xfId="7633" xr:uid="{00000000-0005-0000-0000-0000D11D0000}"/>
    <cellStyle name="SAPBEXHLevel1X 4 19" xfId="7634" xr:uid="{00000000-0005-0000-0000-0000D21D0000}"/>
    <cellStyle name="SAPBEXHLevel1X 4 2" xfId="7635" xr:uid="{00000000-0005-0000-0000-0000D31D0000}"/>
    <cellStyle name="SAPBEXHLevel1X 4 20" xfId="7636" xr:uid="{00000000-0005-0000-0000-0000D41D0000}"/>
    <cellStyle name="SAPBEXHLevel1X 4 21" xfId="7637" xr:uid="{00000000-0005-0000-0000-0000D51D0000}"/>
    <cellStyle name="SAPBEXHLevel1X 4 22" xfId="7638" xr:uid="{00000000-0005-0000-0000-0000D61D0000}"/>
    <cellStyle name="SAPBEXHLevel1X 4 23" xfId="7639" xr:uid="{00000000-0005-0000-0000-0000D71D0000}"/>
    <cellStyle name="SAPBEXHLevel1X 4 24" xfId="7640" xr:uid="{00000000-0005-0000-0000-0000D81D0000}"/>
    <cellStyle name="SAPBEXHLevel1X 4 25" xfId="7641" xr:uid="{00000000-0005-0000-0000-0000D91D0000}"/>
    <cellStyle name="SAPBEXHLevel1X 4 26" xfId="7642" xr:uid="{00000000-0005-0000-0000-0000DA1D0000}"/>
    <cellStyle name="SAPBEXHLevel1X 4 27" xfId="7643" xr:uid="{00000000-0005-0000-0000-0000DB1D0000}"/>
    <cellStyle name="SAPBEXHLevel1X 4 28" xfId="7644" xr:uid="{00000000-0005-0000-0000-0000DC1D0000}"/>
    <cellStyle name="SAPBEXHLevel1X 4 29" xfId="7645" xr:uid="{00000000-0005-0000-0000-0000DD1D0000}"/>
    <cellStyle name="SAPBEXHLevel1X 4 3" xfId="7646" xr:uid="{00000000-0005-0000-0000-0000DE1D0000}"/>
    <cellStyle name="SAPBEXHLevel1X 4 30" xfId="7647" xr:uid="{00000000-0005-0000-0000-0000DF1D0000}"/>
    <cellStyle name="SAPBEXHLevel1X 4 31" xfId="7648" xr:uid="{00000000-0005-0000-0000-0000E01D0000}"/>
    <cellStyle name="SAPBEXHLevel1X 4 32" xfId="7649" xr:uid="{00000000-0005-0000-0000-0000E11D0000}"/>
    <cellStyle name="SAPBEXHLevel1X 4 33" xfId="7650" xr:uid="{00000000-0005-0000-0000-0000E21D0000}"/>
    <cellStyle name="SAPBEXHLevel1X 4 4" xfId="7651" xr:uid="{00000000-0005-0000-0000-0000E31D0000}"/>
    <cellStyle name="SAPBEXHLevel1X 4 5" xfId="7652" xr:uid="{00000000-0005-0000-0000-0000E41D0000}"/>
    <cellStyle name="SAPBEXHLevel1X 4 6" xfId="7653" xr:uid="{00000000-0005-0000-0000-0000E51D0000}"/>
    <cellStyle name="SAPBEXHLevel1X 4 7" xfId="7654" xr:uid="{00000000-0005-0000-0000-0000E61D0000}"/>
    <cellStyle name="SAPBEXHLevel1X 4 8" xfId="7655" xr:uid="{00000000-0005-0000-0000-0000E71D0000}"/>
    <cellStyle name="SAPBEXHLevel1X 4 9" xfId="7656" xr:uid="{00000000-0005-0000-0000-0000E81D0000}"/>
    <cellStyle name="SAPBEXHLevel1X 40" xfId="7657" xr:uid="{00000000-0005-0000-0000-0000E91D0000}"/>
    <cellStyle name="SAPBEXHLevel1X 41" xfId="7658" xr:uid="{00000000-0005-0000-0000-0000EA1D0000}"/>
    <cellStyle name="SAPBEXHLevel1X 5" xfId="7659" xr:uid="{00000000-0005-0000-0000-0000EB1D0000}"/>
    <cellStyle name="SAPBEXHLevel1X 5 10" xfId="7660" xr:uid="{00000000-0005-0000-0000-0000EC1D0000}"/>
    <cellStyle name="SAPBEXHLevel1X 5 11" xfId="7661" xr:uid="{00000000-0005-0000-0000-0000ED1D0000}"/>
    <cellStyle name="SAPBEXHLevel1X 5 12" xfId="7662" xr:uid="{00000000-0005-0000-0000-0000EE1D0000}"/>
    <cellStyle name="SAPBEXHLevel1X 5 13" xfId="7663" xr:uid="{00000000-0005-0000-0000-0000EF1D0000}"/>
    <cellStyle name="SAPBEXHLevel1X 5 14" xfId="7664" xr:uid="{00000000-0005-0000-0000-0000F01D0000}"/>
    <cellStyle name="SAPBEXHLevel1X 5 15" xfId="7665" xr:uid="{00000000-0005-0000-0000-0000F11D0000}"/>
    <cellStyle name="SAPBEXHLevel1X 5 16" xfId="7666" xr:uid="{00000000-0005-0000-0000-0000F21D0000}"/>
    <cellStyle name="SAPBEXHLevel1X 5 17" xfId="7667" xr:uid="{00000000-0005-0000-0000-0000F31D0000}"/>
    <cellStyle name="SAPBEXHLevel1X 5 18" xfId="7668" xr:uid="{00000000-0005-0000-0000-0000F41D0000}"/>
    <cellStyle name="SAPBEXHLevel1X 5 19" xfId="7669" xr:uid="{00000000-0005-0000-0000-0000F51D0000}"/>
    <cellStyle name="SAPBEXHLevel1X 5 2" xfId="7670" xr:uid="{00000000-0005-0000-0000-0000F61D0000}"/>
    <cellStyle name="SAPBEXHLevel1X 5 20" xfId="7671" xr:uid="{00000000-0005-0000-0000-0000F71D0000}"/>
    <cellStyle name="SAPBEXHLevel1X 5 21" xfId="7672" xr:uid="{00000000-0005-0000-0000-0000F81D0000}"/>
    <cellStyle name="SAPBEXHLevel1X 5 22" xfId="7673" xr:uid="{00000000-0005-0000-0000-0000F91D0000}"/>
    <cellStyle name="SAPBEXHLevel1X 5 23" xfId="7674" xr:uid="{00000000-0005-0000-0000-0000FA1D0000}"/>
    <cellStyle name="SAPBEXHLevel1X 5 24" xfId="7675" xr:uid="{00000000-0005-0000-0000-0000FB1D0000}"/>
    <cellStyle name="SAPBEXHLevel1X 5 25" xfId="7676" xr:uid="{00000000-0005-0000-0000-0000FC1D0000}"/>
    <cellStyle name="SAPBEXHLevel1X 5 26" xfId="7677" xr:uid="{00000000-0005-0000-0000-0000FD1D0000}"/>
    <cellStyle name="SAPBEXHLevel1X 5 27" xfId="7678" xr:uid="{00000000-0005-0000-0000-0000FE1D0000}"/>
    <cellStyle name="SAPBEXHLevel1X 5 28" xfId="7679" xr:uid="{00000000-0005-0000-0000-0000FF1D0000}"/>
    <cellStyle name="SAPBEXHLevel1X 5 29" xfId="7680" xr:uid="{00000000-0005-0000-0000-0000001E0000}"/>
    <cellStyle name="SAPBEXHLevel1X 5 3" xfId="7681" xr:uid="{00000000-0005-0000-0000-0000011E0000}"/>
    <cellStyle name="SAPBEXHLevel1X 5 30" xfId="7682" xr:uid="{00000000-0005-0000-0000-0000021E0000}"/>
    <cellStyle name="SAPBEXHLevel1X 5 31" xfId="7683" xr:uid="{00000000-0005-0000-0000-0000031E0000}"/>
    <cellStyle name="SAPBEXHLevel1X 5 32" xfId="7684" xr:uid="{00000000-0005-0000-0000-0000041E0000}"/>
    <cellStyle name="SAPBEXHLevel1X 5 33" xfId="7685" xr:uid="{00000000-0005-0000-0000-0000051E0000}"/>
    <cellStyle name="SAPBEXHLevel1X 5 4" xfId="7686" xr:uid="{00000000-0005-0000-0000-0000061E0000}"/>
    <cellStyle name="SAPBEXHLevel1X 5 5" xfId="7687" xr:uid="{00000000-0005-0000-0000-0000071E0000}"/>
    <cellStyle name="SAPBEXHLevel1X 5 6" xfId="7688" xr:uid="{00000000-0005-0000-0000-0000081E0000}"/>
    <cellStyle name="SAPBEXHLevel1X 5 7" xfId="7689" xr:uid="{00000000-0005-0000-0000-0000091E0000}"/>
    <cellStyle name="SAPBEXHLevel1X 5 8" xfId="7690" xr:uid="{00000000-0005-0000-0000-00000A1E0000}"/>
    <cellStyle name="SAPBEXHLevel1X 5 9" xfId="7691" xr:uid="{00000000-0005-0000-0000-00000B1E0000}"/>
    <cellStyle name="SAPBEXHLevel1X 6" xfId="7692" xr:uid="{00000000-0005-0000-0000-00000C1E0000}"/>
    <cellStyle name="SAPBEXHLevel1X 6 10" xfId="7693" xr:uid="{00000000-0005-0000-0000-00000D1E0000}"/>
    <cellStyle name="SAPBEXHLevel1X 6 11" xfId="7694" xr:uid="{00000000-0005-0000-0000-00000E1E0000}"/>
    <cellStyle name="SAPBEXHLevel1X 6 12" xfId="7695" xr:uid="{00000000-0005-0000-0000-00000F1E0000}"/>
    <cellStyle name="SAPBEXHLevel1X 6 13" xfId="7696" xr:uid="{00000000-0005-0000-0000-0000101E0000}"/>
    <cellStyle name="SAPBEXHLevel1X 6 14" xfId="7697" xr:uid="{00000000-0005-0000-0000-0000111E0000}"/>
    <cellStyle name="SAPBEXHLevel1X 6 15" xfId="7698" xr:uid="{00000000-0005-0000-0000-0000121E0000}"/>
    <cellStyle name="SAPBEXHLevel1X 6 16" xfId="7699" xr:uid="{00000000-0005-0000-0000-0000131E0000}"/>
    <cellStyle name="SAPBEXHLevel1X 6 17" xfId="7700" xr:uid="{00000000-0005-0000-0000-0000141E0000}"/>
    <cellStyle name="SAPBEXHLevel1X 6 18" xfId="7701" xr:uid="{00000000-0005-0000-0000-0000151E0000}"/>
    <cellStyle name="SAPBEXHLevel1X 6 19" xfId="7702" xr:uid="{00000000-0005-0000-0000-0000161E0000}"/>
    <cellStyle name="SAPBEXHLevel1X 6 2" xfId="7703" xr:uid="{00000000-0005-0000-0000-0000171E0000}"/>
    <cellStyle name="SAPBEXHLevel1X 6 20" xfId="7704" xr:uid="{00000000-0005-0000-0000-0000181E0000}"/>
    <cellStyle name="SAPBEXHLevel1X 6 21" xfId="7705" xr:uid="{00000000-0005-0000-0000-0000191E0000}"/>
    <cellStyle name="SAPBEXHLevel1X 6 22" xfId="7706" xr:uid="{00000000-0005-0000-0000-00001A1E0000}"/>
    <cellStyle name="SAPBEXHLevel1X 6 23" xfId="7707" xr:uid="{00000000-0005-0000-0000-00001B1E0000}"/>
    <cellStyle name="SAPBEXHLevel1X 6 24" xfId="7708" xr:uid="{00000000-0005-0000-0000-00001C1E0000}"/>
    <cellStyle name="SAPBEXHLevel1X 6 25" xfId="7709" xr:uid="{00000000-0005-0000-0000-00001D1E0000}"/>
    <cellStyle name="SAPBEXHLevel1X 6 26" xfId="7710" xr:uid="{00000000-0005-0000-0000-00001E1E0000}"/>
    <cellStyle name="SAPBEXHLevel1X 6 27" xfId="7711" xr:uid="{00000000-0005-0000-0000-00001F1E0000}"/>
    <cellStyle name="SAPBEXHLevel1X 6 28" xfId="7712" xr:uid="{00000000-0005-0000-0000-0000201E0000}"/>
    <cellStyle name="SAPBEXHLevel1X 6 29" xfId="7713" xr:uid="{00000000-0005-0000-0000-0000211E0000}"/>
    <cellStyle name="SAPBEXHLevel1X 6 3" xfId="7714" xr:uid="{00000000-0005-0000-0000-0000221E0000}"/>
    <cellStyle name="SAPBEXHLevel1X 6 30" xfId="7715" xr:uid="{00000000-0005-0000-0000-0000231E0000}"/>
    <cellStyle name="SAPBEXHLevel1X 6 31" xfId="7716" xr:uid="{00000000-0005-0000-0000-0000241E0000}"/>
    <cellStyle name="SAPBEXHLevel1X 6 32" xfId="7717" xr:uid="{00000000-0005-0000-0000-0000251E0000}"/>
    <cellStyle name="SAPBEXHLevel1X 6 33" xfId="7718" xr:uid="{00000000-0005-0000-0000-0000261E0000}"/>
    <cellStyle name="SAPBEXHLevel1X 6 4" xfId="7719" xr:uid="{00000000-0005-0000-0000-0000271E0000}"/>
    <cellStyle name="SAPBEXHLevel1X 6 5" xfId="7720" xr:uid="{00000000-0005-0000-0000-0000281E0000}"/>
    <cellStyle name="SAPBEXHLevel1X 6 6" xfId="7721" xr:uid="{00000000-0005-0000-0000-0000291E0000}"/>
    <cellStyle name="SAPBEXHLevel1X 6 7" xfId="7722" xr:uid="{00000000-0005-0000-0000-00002A1E0000}"/>
    <cellStyle name="SAPBEXHLevel1X 6 8" xfId="7723" xr:uid="{00000000-0005-0000-0000-00002B1E0000}"/>
    <cellStyle name="SAPBEXHLevel1X 6 9" xfId="7724" xr:uid="{00000000-0005-0000-0000-00002C1E0000}"/>
    <cellStyle name="SAPBEXHLevel1X 7" xfId="7725" xr:uid="{00000000-0005-0000-0000-00002D1E0000}"/>
    <cellStyle name="SAPBEXHLevel1X 7 10" xfId="7726" xr:uid="{00000000-0005-0000-0000-00002E1E0000}"/>
    <cellStyle name="SAPBEXHLevel1X 7 11" xfId="7727" xr:uid="{00000000-0005-0000-0000-00002F1E0000}"/>
    <cellStyle name="SAPBEXHLevel1X 7 12" xfId="7728" xr:uid="{00000000-0005-0000-0000-0000301E0000}"/>
    <cellStyle name="SAPBEXHLevel1X 7 13" xfId="7729" xr:uid="{00000000-0005-0000-0000-0000311E0000}"/>
    <cellStyle name="SAPBEXHLevel1X 7 14" xfId="7730" xr:uid="{00000000-0005-0000-0000-0000321E0000}"/>
    <cellStyle name="SAPBEXHLevel1X 7 15" xfId="7731" xr:uid="{00000000-0005-0000-0000-0000331E0000}"/>
    <cellStyle name="SAPBEXHLevel1X 7 16" xfId="7732" xr:uid="{00000000-0005-0000-0000-0000341E0000}"/>
    <cellStyle name="SAPBEXHLevel1X 7 17" xfId="7733" xr:uid="{00000000-0005-0000-0000-0000351E0000}"/>
    <cellStyle name="SAPBEXHLevel1X 7 18" xfId="7734" xr:uid="{00000000-0005-0000-0000-0000361E0000}"/>
    <cellStyle name="SAPBEXHLevel1X 7 19" xfId="7735" xr:uid="{00000000-0005-0000-0000-0000371E0000}"/>
    <cellStyle name="SAPBEXHLevel1X 7 2" xfId="7736" xr:uid="{00000000-0005-0000-0000-0000381E0000}"/>
    <cellStyle name="SAPBEXHLevel1X 7 20" xfId="7737" xr:uid="{00000000-0005-0000-0000-0000391E0000}"/>
    <cellStyle name="SAPBEXHLevel1X 7 21" xfId="7738" xr:uid="{00000000-0005-0000-0000-00003A1E0000}"/>
    <cellStyle name="SAPBEXHLevel1X 7 22" xfId="7739" xr:uid="{00000000-0005-0000-0000-00003B1E0000}"/>
    <cellStyle name="SAPBEXHLevel1X 7 23" xfId="7740" xr:uid="{00000000-0005-0000-0000-00003C1E0000}"/>
    <cellStyle name="SAPBEXHLevel1X 7 24" xfId="7741" xr:uid="{00000000-0005-0000-0000-00003D1E0000}"/>
    <cellStyle name="SAPBEXHLevel1X 7 25" xfId="7742" xr:uid="{00000000-0005-0000-0000-00003E1E0000}"/>
    <cellStyle name="SAPBEXHLevel1X 7 26" xfId="7743" xr:uid="{00000000-0005-0000-0000-00003F1E0000}"/>
    <cellStyle name="SAPBEXHLevel1X 7 27" xfId="7744" xr:uid="{00000000-0005-0000-0000-0000401E0000}"/>
    <cellStyle name="SAPBEXHLevel1X 7 28" xfId="7745" xr:uid="{00000000-0005-0000-0000-0000411E0000}"/>
    <cellStyle name="SAPBEXHLevel1X 7 29" xfId="7746" xr:uid="{00000000-0005-0000-0000-0000421E0000}"/>
    <cellStyle name="SAPBEXHLevel1X 7 3" xfId="7747" xr:uid="{00000000-0005-0000-0000-0000431E0000}"/>
    <cellStyle name="SAPBEXHLevel1X 7 30" xfId="7748" xr:uid="{00000000-0005-0000-0000-0000441E0000}"/>
    <cellStyle name="SAPBEXHLevel1X 7 31" xfId="7749" xr:uid="{00000000-0005-0000-0000-0000451E0000}"/>
    <cellStyle name="SAPBEXHLevel1X 7 32" xfId="7750" xr:uid="{00000000-0005-0000-0000-0000461E0000}"/>
    <cellStyle name="SAPBEXHLevel1X 7 33" xfId="7751" xr:uid="{00000000-0005-0000-0000-0000471E0000}"/>
    <cellStyle name="SAPBEXHLevel1X 7 4" xfId="7752" xr:uid="{00000000-0005-0000-0000-0000481E0000}"/>
    <cellStyle name="SAPBEXHLevel1X 7 5" xfId="7753" xr:uid="{00000000-0005-0000-0000-0000491E0000}"/>
    <cellStyle name="SAPBEXHLevel1X 7 6" xfId="7754" xr:uid="{00000000-0005-0000-0000-00004A1E0000}"/>
    <cellStyle name="SAPBEXHLevel1X 7 7" xfId="7755" xr:uid="{00000000-0005-0000-0000-00004B1E0000}"/>
    <cellStyle name="SAPBEXHLevel1X 7 8" xfId="7756" xr:uid="{00000000-0005-0000-0000-00004C1E0000}"/>
    <cellStyle name="SAPBEXHLevel1X 7 9" xfId="7757" xr:uid="{00000000-0005-0000-0000-00004D1E0000}"/>
    <cellStyle name="SAPBEXHLevel1X 8" xfId="7758" xr:uid="{00000000-0005-0000-0000-00004E1E0000}"/>
    <cellStyle name="SAPBEXHLevel1X 8 10" xfId="7759" xr:uid="{00000000-0005-0000-0000-00004F1E0000}"/>
    <cellStyle name="SAPBEXHLevel1X 8 11" xfId="7760" xr:uid="{00000000-0005-0000-0000-0000501E0000}"/>
    <cellStyle name="SAPBEXHLevel1X 8 12" xfId="7761" xr:uid="{00000000-0005-0000-0000-0000511E0000}"/>
    <cellStyle name="SAPBEXHLevel1X 8 13" xfId="7762" xr:uid="{00000000-0005-0000-0000-0000521E0000}"/>
    <cellStyle name="SAPBEXHLevel1X 8 14" xfId="7763" xr:uid="{00000000-0005-0000-0000-0000531E0000}"/>
    <cellStyle name="SAPBEXHLevel1X 8 15" xfId="7764" xr:uid="{00000000-0005-0000-0000-0000541E0000}"/>
    <cellStyle name="SAPBEXHLevel1X 8 16" xfId="7765" xr:uid="{00000000-0005-0000-0000-0000551E0000}"/>
    <cellStyle name="SAPBEXHLevel1X 8 17" xfId="7766" xr:uid="{00000000-0005-0000-0000-0000561E0000}"/>
    <cellStyle name="SAPBEXHLevel1X 8 18" xfId="7767" xr:uid="{00000000-0005-0000-0000-0000571E0000}"/>
    <cellStyle name="SAPBEXHLevel1X 8 19" xfId="7768" xr:uid="{00000000-0005-0000-0000-0000581E0000}"/>
    <cellStyle name="SAPBEXHLevel1X 8 2" xfId="7769" xr:uid="{00000000-0005-0000-0000-0000591E0000}"/>
    <cellStyle name="SAPBEXHLevel1X 8 20" xfId="7770" xr:uid="{00000000-0005-0000-0000-00005A1E0000}"/>
    <cellStyle name="SAPBEXHLevel1X 8 21" xfId="7771" xr:uid="{00000000-0005-0000-0000-00005B1E0000}"/>
    <cellStyle name="SAPBEXHLevel1X 8 22" xfId="7772" xr:uid="{00000000-0005-0000-0000-00005C1E0000}"/>
    <cellStyle name="SAPBEXHLevel1X 8 23" xfId="7773" xr:uid="{00000000-0005-0000-0000-00005D1E0000}"/>
    <cellStyle name="SAPBEXHLevel1X 8 24" xfId="7774" xr:uid="{00000000-0005-0000-0000-00005E1E0000}"/>
    <cellStyle name="SAPBEXHLevel1X 8 25" xfId="7775" xr:uid="{00000000-0005-0000-0000-00005F1E0000}"/>
    <cellStyle name="SAPBEXHLevel1X 8 26" xfId="7776" xr:uid="{00000000-0005-0000-0000-0000601E0000}"/>
    <cellStyle name="SAPBEXHLevel1X 8 27" xfId="7777" xr:uid="{00000000-0005-0000-0000-0000611E0000}"/>
    <cellStyle name="SAPBEXHLevel1X 8 28" xfId="7778" xr:uid="{00000000-0005-0000-0000-0000621E0000}"/>
    <cellStyle name="SAPBEXHLevel1X 8 29" xfId="7779" xr:uid="{00000000-0005-0000-0000-0000631E0000}"/>
    <cellStyle name="SAPBEXHLevel1X 8 3" xfId="7780" xr:uid="{00000000-0005-0000-0000-0000641E0000}"/>
    <cellStyle name="SAPBEXHLevel1X 8 30" xfId="7781" xr:uid="{00000000-0005-0000-0000-0000651E0000}"/>
    <cellStyle name="SAPBEXHLevel1X 8 31" xfId="7782" xr:uid="{00000000-0005-0000-0000-0000661E0000}"/>
    <cellStyle name="SAPBEXHLevel1X 8 32" xfId="7783" xr:uid="{00000000-0005-0000-0000-0000671E0000}"/>
    <cellStyle name="SAPBEXHLevel1X 8 33" xfId="7784" xr:uid="{00000000-0005-0000-0000-0000681E0000}"/>
    <cellStyle name="SAPBEXHLevel1X 8 4" xfId="7785" xr:uid="{00000000-0005-0000-0000-0000691E0000}"/>
    <cellStyle name="SAPBEXHLevel1X 8 5" xfId="7786" xr:uid="{00000000-0005-0000-0000-00006A1E0000}"/>
    <cellStyle name="SAPBEXHLevel1X 8 6" xfId="7787" xr:uid="{00000000-0005-0000-0000-00006B1E0000}"/>
    <cellStyle name="SAPBEXHLevel1X 8 7" xfId="7788" xr:uid="{00000000-0005-0000-0000-00006C1E0000}"/>
    <cellStyle name="SAPBEXHLevel1X 8 8" xfId="7789" xr:uid="{00000000-0005-0000-0000-00006D1E0000}"/>
    <cellStyle name="SAPBEXHLevel1X 8 9" xfId="7790" xr:uid="{00000000-0005-0000-0000-00006E1E0000}"/>
    <cellStyle name="SAPBEXHLevel1X 9" xfId="7791" xr:uid="{00000000-0005-0000-0000-00006F1E0000}"/>
    <cellStyle name="SAPBEXHLevel1X 9 10" xfId="7792" xr:uid="{00000000-0005-0000-0000-0000701E0000}"/>
    <cellStyle name="SAPBEXHLevel1X 9 11" xfId="7793" xr:uid="{00000000-0005-0000-0000-0000711E0000}"/>
    <cellStyle name="SAPBEXHLevel1X 9 12" xfId="7794" xr:uid="{00000000-0005-0000-0000-0000721E0000}"/>
    <cellStyle name="SAPBEXHLevel1X 9 13" xfId="7795" xr:uid="{00000000-0005-0000-0000-0000731E0000}"/>
    <cellStyle name="SAPBEXHLevel1X 9 14" xfId="7796" xr:uid="{00000000-0005-0000-0000-0000741E0000}"/>
    <cellStyle name="SAPBEXHLevel1X 9 15" xfId="7797" xr:uid="{00000000-0005-0000-0000-0000751E0000}"/>
    <cellStyle name="SAPBEXHLevel1X 9 16" xfId="7798" xr:uid="{00000000-0005-0000-0000-0000761E0000}"/>
    <cellStyle name="SAPBEXHLevel1X 9 17" xfId="7799" xr:uid="{00000000-0005-0000-0000-0000771E0000}"/>
    <cellStyle name="SAPBEXHLevel1X 9 18" xfId="7800" xr:uid="{00000000-0005-0000-0000-0000781E0000}"/>
    <cellStyle name="SAPBEXHLevel1X 9 19" xfId="7801" xr:uid="{00000000-0005-0000-0000-0000791E0000}"/>
    <cellStyle name="SAPBEXHLevel1X 9 2" xfId="7802" xr:uid="{00000000-0005-0000-0000-00007A1E0000}"/>
    <cellStyle name="SAPBEXHLevel1X 9 20" xfId="7803" xr:uid="{00000000-0005-0000-0000-00007B1E0000}"/>
    <cellStyle name="SAPBEXHLevel1X 9 21" xfId="7804" xr:uid="{00000000-0005-0000-0000-00007C1E0000}"/>
    <cellStyle name="SAPBEXHLevel1X 9 22" xfId="7805" xr:uid="{00000000-0005-0000-0000-00007D1E0000}"/>
    <cellStyle name="SAPBEXHLevel1X 9 23" xfId="7806" xr:uid="{00000000-0005-0000-0000-00007E1E0000}"/>
    <cellStyle name="SAPBEXHLevel1X 9 24" xfId="7807" xr:uid="{00000000-0005-0000-0000-00007F1E0000}"/>
    <cellStyle name="SAPBEXHLevel1X 9 25" xfId="7808" xr:uid="{00000000-0005-0000-0000-0000801E0000}"/>
    <cellStyle name="SAPBEXHLevel1X 9 26" xfId="7809" xr:uid="{00000000-0005-0000-0000-0000811E0000}"/>
    <cellStyle name="SAPBEXHLevel1X 9 27" xfId="7810" xr:uid="{00000000-0005-0000-0000-0000821E0000}"/>
    <cellStyle name="SAPBEXHLevel1X 9 28" xfId="7811" xr:uid="{00000000-0005-0000-0000-0000831E0000}"/>
    <cellStyle name="SAPBEXHLevel1X 9 29" xfId="7812" xr:uid="{00000000-0005-0000-0000-0000841E0000}"/>
    <cellStyle name="SAPBEXHLevel1X 9 3" xfId="7813" xr:uid="{00000000-0005-0000-0000-0000851E0000}"/>
    <cellStyle name="SAPBEXHLevel1X 9 30" xfId="7814" xr:uid="{00000000-0005-0000-0000-0000861E0000}"/>
    <cellStyle name="SAPBEXHLevel1X 9 31" xfId="7815" xr:uid="{00000000-0005-0000-0000-0000871E0000}"/>
    <cellStyle name="SAPBEXHLevel1X 9 32" xfId="7816" xr:uid="{00000000-0005-0000-0000-0000881E0000}"/>
    <cellStyle name="SAPBEXHLevel1X 9 33" xfId="7817" xr:uid="{00000000-0005-0000-0000-0000891E0000}"/>
    <cellStyle name="SAPBEXHLevel1X 9 4" xfId="7818" xr:uid="{00000000-0005-0000-0000-00008A1E0000}"/>
    <cellStyle name="SAPBEXHLevel1X 9 5" xfId="7819" xr:uid="{00000000-0005-0000-0000-00008B1E0000}"/>
    <cellStyle name="SAPBEXHLevel1X 9 6" xfId="7820" xr:uid="{00000000-0005-0000-0000-00008C1E0000}"/>
    <cellStyle name="SAPBEXHLevel1X 9 7" xfId="7821" xr:uid="{00000000-0005-0000-0000-00008D1E0000}"/>
    <cellStyle name="SAPBEXHLevel1X 9 8" xfId="7822" xr:uid="{00000000-0005-0000-0000-00008E1E0000}"/>
    <cellStyle name="SAPBEXHLevel1X 9 9" xfId="7823" xr:uid="{00000000-0005-0000-0000-00008F1E0000}"/>
    <cellStyle name="SAPBEXHLevel2" xfId="7824" xr:uid="{00000000-0005-0000-0000-0000901E0000}"/>
    <cellStyle name="SAPBEXHLevel2 10" xfId="7825" xr:uid="{00000000-0005-0000-0000-0000911E0000}"/>
    <cellStyle name="SAPBEXHLevel2 11" xfId="7826" xr:uid="{00000000-0005-0000-0000-0000921E0000}"/>
    <cellStyle name="SAPBEXHLevel2 12" xfId="7827" xr:uid="{00000000-0005-0000-0000-0000931E0000}"/>
    <cellStyle name="SAPBEXHLevel2 13" xfId="7828" xr:uid="{00000000-0005-0000-0000-0000941E0000}"/>
    <cellStyle name="SAPBEXHLevel2 14" xfId="7829" xr:uid="{00000000-0005-0000-0000-0000951E0000}"/>
    <cellStyle name="SAPBEXHLevel2 15" xfId="7830" xr:uid="{00000000-0005-0000-0000-0000961E0000}"/>
    <cellStyle name="SAPBEXHLevel2 16" xfId="7831" xr:uid="{00000000-0005-0000-0000-0000971E0000}"/>
    <cellStyle name="SAPBEXHLevel2 17" xfId="7832" xr:uid="{00000000-0005-0000-0000-0000981E0000}"/>
    <cellStyle name="SAPBEXHLevel2 18" xfId="7833" xr:uid="{00000000-0005-0000-0000-0000991E0000}"/>
    <cellStyle name="SAPBEXHLevel2 19" xfId="7834" xr:uid="{00000000-0005-0000-0000-00009A1E0000}"/>
    <cellStyle name="SAPBEXHLevel2 2" xfId="7835" xr:uid="{00000000-0005-0000-0000-00009B1E0000}"/>
    <cellStyle name="SAPBEXHLevel2 2 10" xfId="7836" xr:uid="{00000000-0005-0000-0000-00009C1E0000}"/>
    <cellStyle name="SAPBEXHLevel2 2 11" xfId="7837" xr:uid="{00000000-0005-0000-0000-00009D1E0000}"/>
    <cellStyle name="SAPBEXHLevel2 2 12" xfId="7838" xr:uid="{00000000-0005-0000-0000-00009E1E0000}"/>
    <cellStyle name="SAPBEXHLevel2 2 13" xfId="7839" xr:uid="{00000000-0005-0000-0000-00009F1E0000}"/>
    <cellStyle name="SAPBEXHLevel2 2 14" xfId="7840" xr:uid="{00000000-0005-0000-0000-0000A01E0000}"/>
    <cellStyle name="SAPBEXHLevel2 2 15" xfId="7841" xr:uid="{00000000-0005-0000-0000-0000A11E0000}"/>
    <cellStyle name="SAPBEXHLevel2 2 16" xfId="7842" xr:uid="{00000000-0005-0000-0000-0000A21E0000}"/>
    <cellStyle name="SAPBEXHLevel2 2 17" xfId="7843" xr:uid="{00000000-0005-0000-0000-0000A31E0000}"/>
    <cellStyle name="SAPBEXHLevel2 2 18" xfId="7844" xr:uid="{00000000-0005-0000-0000-0000A41E0000}"/>
    <cellStyle name="SAPBEXHLevel2 2 19" xfId="7845" xr:uid="{00000000-0005-0000-0000-0000A51E0000}"/>
    <cellStyle name="SAPBEXHLevel2 2 2" xfId="7846" xr:uid="{00000000-0005-0000-0000-0000A61E0000}"/>
    <cellStyle name="SAPBEXHLevel2 2 20" xfId="7847" xr:uid="{00000000-0005-0000-0000-0000A71E0000}"/>
    <cellStyle name="SAPBEXHLevel2 2 21" xfId="7848" xr:uid="{00000000-0005-0000-0000-0000A81E0000}"/>
    <cellStyle name="SAPBEXHLevel2 2 22" xfId="7849" xr:uid="{00000000-0005-0000-0000-0000A91E0000}"/>
    <cellStyle name="SAPBEXHLevel2 2 23" xfId="7850" xr:uid="{00000000-0005-0000-0000-0000AA1E0000}"/>
    <cellStyle name="SAPBEXHLevel2 2 24" xfId="7851" xr:uid="{00000000-0005-0000-0000-0000AB1E0000}"/>
    <cellStyle name="SAPBEXHLevel2 2 25" xfId="7852" xr:uid="{00000000-0005-0000-0000-0000AC1E0000}"/>
    <cellStyle name="SAPBEXHLevel2 2 26" xfId="7853" xr:uid="{00000000-0005-0000-0000-0000AD1E0000}"/>
    <cellStyle name="SAPBEXHLevel2 2 27" xfId="7854" xr:uid="{00000000-0005-0000-0000-0000AE1E0000}"/>
    <cellStyle name="SAPBEXHLevel2 2 28" xfId="7855" xr:uid="{00000000-0005-0000-0000-0000AF1E0000}"/>
    <cellStyle name="SAPBEXHLevel2 2 29" xfId="7856" xr:uid="{00000000-0005-0000-0000-0000B01E0000}"/>
    <cellStyle name="SAPBEXHLevel2 2 3" xfId="7857" xr:uid="{00000000-0005-0000-0000-0000B11E0000}"/>
    <cellStyle name="SAPBEXHLevel2 2 30" xfId="7858" xr:uid="{00000000-0005-0000-0000-0000B21E0000}"/>
    <cellStyle name="SAPBEXHLevel2 2 31" xfId="7859" xr:uid="{00000000-0005-0000-0000-0000B31E0000}"/>
    <cellStyle name="SAPBEXHLevel2 2 32" xfId="7860" xr:uid="{00000000-0005-0000-0000-0000B41E0000}"/>
    <cellStyle name="SAPBEXHLevel2 2 33" xfId="7861" xr:uid="{00000000-0005-0000-0000-0000B51E0000}"/>
    <cellStyle name="SAPBEXHLevel2 2 4" xfId="7862" xr:uid="{00000000-0005-0000-0000-0000B61E0000}"/>
    <cellStyle name="SAPBEXHLevel2 2 5" xfId="7863" xr:uid="{00000000-0005-0000-0000-0000B71E0000}"/>
    <cellStyle name="SAPBEXHLevel2 2 6" xfId="7864" xr:uid="{00000000-0005-0000-0000-0000B81E0000}"/>
    <cellStyle name="SAPBEXHLevel2 2 7" xfId="7865" xr:uid="{00000000-0005-0000-0000-0000B91E0000}"/>
    <cellStyle name="SAPBEXHLevel2 2 8" xfId="7866" xr:uid="{00000000-0005-0000-0000-0000BA1E0000}"/>
    <cellStyle name="SAPBEXHLevel2 2 9" xfId="7867" xr:uid="{00000000-0005-0000-0000-0000BB1E0000}"/>
    <cellStyle name="SAPBEXHLevel2 20" xfId="7868" xr:uid="{00000000-0005-0000-0000-0000BC1E0000}"/>
    <cellStyle name="SAPBEXHLevel2 21" xfId="7869" xr:uid="{00000000-0005-0000-0000-0000BD1E0000}"/>
    <cellStyle name="SAPBEXHLevel2 22" xfId="7870" xr:uid="{00000000-0005-0000-0000-0000BE1E0000}"/>
    <cellStyle name="SAPBEXHLevel2 23" xfId="7871" xr:uid="{00000000-0005-0000-0000-0000BF1E0000}"/>
    <cellStyle name="SAPBEXHLevel2 24" xfId="7872" xr:uid="{00000000-0005-0000-0000-0000C01E0000}"/>
    <cellStyle name="SAPBEXHLevel2 25" xfId="7873" xr:uid="{00000000-0005-0000-0000-0000C11E0000}"/>
    <cellStyle name="SAPBEXHLevel2 26" xfId="7874" xr:uid="{00000000-0005-0000-0000-0000C21E0000}"/>
    <cellStyle name="SAPBEXHLevel2 27" xfId="7875" xr:uid="{00000000-0005-0000-0000-0000C31E0000}"/>
    <cellStyle name="SAPBEXHLevel2 28" xfId="7876" xr:uid="{00000000-0005-0000-0000-0000C41E0000}"/>
    <cellStyle name="SAPBEXHLevel2 29" xfId="7877" xr:uid="{00000000-0005-0000-0000-0000C51E0000}"/>
    <cellStyle name="SAPBEXHLevel2 3" xfId="7878" xr:uid="{00000000-0005-0000-0000-0000C61E0000}"/>
    <cellStyle name="SAPBEXHLevel2 3 10" xfId="7879" xr:uid="{00000000-0005-0000-0000-0000C71E0000}"/>
    <cellStyle name="SAPBEXHLevel2 3 11" xfId="7880" xr:uid="{00000000-0005-0000-0000-0000C81E0000}"/>
    <cellStyle name="SAPBEXHLevel2 3 12" xfId="7881" xr:uid="{00000000-0005-0000-0000-0000C91E0000}"/>
    <cellStyle name="SAPBEXHLevel2 3 13" xfId="7882" xr:uid="{00000000-0005-0000-0000-0000CA1E0000}"/>
    <cellStyle name="SAPBEXHLevel2 3 14" xfId="7883" xr:uid="{00000000-0005-0000-0000-0000CB1E0000}"/>
    <cellStyle name="SAPBEXHLevel2 3 15" xfId="7884" xr:uid="{00000000-0005-0000-0000-0000CC1E0000}"/>
    <cellStyle name="SAPBEXHLevel2 3 16" xfId="7885" xr:uid="{00000000-0005-0000-0000-0000CD1E0000}"/>
    <cellStyle name="SAPBEXHLevel2 3 17" xfId="7886" xr:uid="{00000000-0005-0000-0000-0000CE1E0000}"/>
    <cellStyle name="SAPBEXHLevel2 3 18" xfId="7887" xr:uid="{00000000-0005-0000-0000-0000CF1E0000}"/>
    <cellStyle name="SAPBEXHLevel2 3 19" xfId="7888" xr:uid="{00000000-0005-0000-0000-0000D01E0000}"/>
    <cellStyle name="SAPBEXHLevel2 3 2" xfId="7889" xr:uid="{00000000-0005-0000-0000-0000D11E0000}"/>
    <cellStyle name="SAPBEXHLevel2 3 20" xfId="7890" xr:uid="{00000000-0005-0000-0000-0000D21E0000}"/>
    <cellStyle name="SAPBEXHLevel2 3 21" xfId="7891" xr:uid="{00000000-0005-0000-0000-0000D31E0000}"/>
    <cellStyle name="SAPBEXHLevel2 3 22" xfId="7892" xr:uid="{00000000-0005-0000-0000-0000D41E0000}"/>
    <cellStyle name="SAPBEXHLevel2 3 23" xfId="7893" xr:uid="{00000000-0005-0000-0000-0000D51E0000}"/>
    <cellStyle name="SAPBEXHLevel2 3 24" xfId="7894" xr:uid="{00000000-0005-0000-0000-0000D61E0000}"/>
    <cellStyle name="SAPBEXHLevel2 3 25" xfId="7895" xr:uid="{00000000-0005-0000-0000-0000D71E0000}"/>
    <cellStyle name="SAPBEXHLevel2 3 26" xfId="7896" xr:uid="{00000000-0005-0000-0000-0000D81E0000}"/>
    <cellStyle name="SAPBEXHLevel2 3 27" xfId="7897" xr:uid="{00000000-0005-0000-0000-0000D91E0000}"/>
    <cellStyle name="SAPBEXHLevel2 3 28" xfId="7898" xr:uid="{00000000-0005-0000-0000-0000DA1E0000}"/>
    <cellStyle name="SAPBEXHLevel2 3 29" xfId="7899" xr:uid="{00000000-0005-0000-0000-0000DB1E0000}"/>
    <cellStyle name="SAPBEXHLevel2 3 3" xfId="7900" xr:uid="{00000000-0005-0000-0000-0000DC1E0000}"/>
    <cellStyle name="SAPBEXHLevel2 3 30" xfId="7901" xr:uid="{00000000-0005-0000-0000-0000DD1E0000}"/>
    <cellStyle name="SAPBEXHLevel2 3 31" xfId="7902" xr:uid="{00000000-0005-0000-0000-0000DE1E0000}"/>
    <cellStyle name="SAPBEXHLevel2 3 32" xfId="7903" xr:uid="{00000000-0005-0000-0000-0000DF1E0000}"/>
    <cellStyle name="SAPBEXHLevel2 3 33" xfId="7904" xr:uid="{00000000-0005-0000-0000-0000E01E0000}"/>
    <cellStyle name="SAPBEXHLevel2 3 4" xfId="7905" xr:uid="{00000000-0005-0000-0000-0000E11E0000}"/>
    <cellStyle name="SAPBEXHLevel2 3 5" xfId="7906" xr:uid="{00000000-0005-0000-0000-0000E21E0000}"/>
    <cellStyle name="SAPBEXHLevel2 3 6" xfId="7907" xr:uid="{00000000-0005-0000-0000-0000E31E0000}"/>
    <cellStyle name="SAPBEXHLevel2 3 7" xfId="7908" xr:uid="{00000000-0005-0000-0000-0000E41E0000}"/>
    <cellStyle name="SAPBEXHLevel2 3 8" xfId="7909" xr:uid="{00000000-0005-0000-0000-0000E51E0000}"/>
    <cellStyle name="SAPBEXHLevel2 3 9" xfId="7910" xr:uid="{00000000-0005-0000-0000-0000E61E0000}"/>
    <cellStyle name="SAPBEXHLevel2 30" xfId="7911" xr:uid="{00000000-0005-0000-0000-0000E71E0000}"/>
    <cellStyle name="SAPBEXHLevel2 31" xfId="7912" xr:uid="{00000000-0005-0000-0000-0000E81E0000}"/>
    <cellStyle name="SAPBEXHLevel2 32" xfId="7913" xr:uid="{00000000-0005-0000-0000-0000E91E0000}"/>
    <cellStyle name="SAPBEXHLevel2 33" xfId="7914" xr:uid="{00000000-0005-0000-0000-0000EA1E0000}"/>
    <cellStyle name="SAPBEXHLevel2 34" xfId="7915" xr:uid="{00000000-0005-0000-0000-0000EB1E0000}"/>
    <cellStyle name="SAPBEXHLevel2 35" xfId="7916" xr:uid="{00000000-0005-0000-0000-0000EC1E0000}"/>
    <cellStyle name="SAPBEXHLevel2 36" xfId="7917" xr:uid="{00000000-0005-0000-0000-0000ED1E0000}"/>
    <cellStyle name="SAPBEXHLevel2 37" xfId="7918" xr:uid="{00000000-0005-0000-0000-0000EE1E0000}"/>
    <cellStyle name="SAPBEXHLevel2 38" xfId="7919" xr:uid="{00000000-0005-0000-0000-0000EF1E0000}"/>
    <cellStyle name="SAPBEXHLevel2 39" xfId="7920" xr:uid="{00000000-0005-0000-0000-0000F01E0000}"/>
    <cellStyle name="SAPBEXHLevel2 4" xfId="7921" xr:uid="{00000000-0005-0000-0000-0000F11E0000}"/>
    <cellStyle name="SAPBEXHLevel2 4 10" xfId="7922" xr:uid="{00000000-0005-0000-0000-0000F21E0000}"/>
    <cellStyle name="SAPBEXHLevel2 4 11" xfId="7923" xr:uid="{00000000-0005-0000-0000-0000F31E0000}"/>
    <cellStyle name="SAPBEXHLevel2 4 12" xfId="7924" xr:uid="{00000000-0005-0000-0000-0000F41E0000}"/>
    <cellStyle name="SAPBEXHLevel2 4 13" xfId="7925" xr:uid="{00000000-0005-0000-0000-0000F51E0000}"/>
    <cellStyle name="SAPBEXHLevel2 4 14" xfId="7926" xr:uid="{00000000-0005-0000-0000-0000F61E0000}"/>
    <cellStyle name="SAPBEXHLevel2 4 15" xfId="7927" xr:uid="{00000000-0005-0000-0000-0000F71E0000}"/>
    <cellStyle name="SAPBEXHLevel2 4 16" xfId="7928" xr:uid="{00000000-0005-0000-0000-0000F81E0000}"/>
    <cellStyle name="SAPBEXHLevel2 4 17" xfId="7929" xr:uid="{00000000-0005-0000-0000-0000F91E0000}"/>
    <cellStyle name="SAPBEXHLevel2 4 18" xfId="7930" xr:uid="{00000000-0005-0000-0000-0000FA1E0000}"/>
    <cellStyle name="SAPBEXHLevel2 4 19" xfId="7931" xr:uid="{00000000-0005-0000-0000-0000FB1E0000}"/>
    <cellStyle name="SAPBEXHLevel2 4 2" xfId="7932" xr:uid="{00000000-0005-0000-0000-0000FC1E0000}"/>
    <cellStyle name="SAPBEXHLevel2 4 20" xfId="7933" xr:uid="{00000000-0005-0000-0000-0000FD1E0000}"/>
    <cellStyle name="SAPBEXHLevel2 4 21" xfId="7934" xr:uid="{00000000-0005-0000-0000-0000FE1E0000}"/>
    <cellStyle name="SAPBEXHLevel2 4 22" xfId="7935" xr:uid="{00000000-0005-0000-0000-0000FF1E0000}"/>
    <cellStyle name="SAPBEXHLevel2 4 23" xfId="7936" xr:uid="{00000000-0005-0000-0000-0000001F0000}"/>
    <cellStyle name="SAPBEXHLevel2 4 24" xfId="7937" xr:uid="{00000000-0005-0000-0000-0000011F0000}"/>
    <cellStyle name="SAPBEXHLevel2 4 25" xfId="7938" xr:uid="{00000000-0005-0000-0000-0000021F0000}"/>
    <cellStyle name="SAPBEXHLevel2 4 26" xfId="7939" xr:uid="{00000000-0005-0000-0000-0000031F0000}"/>
    <cellStyle name="SAPBEXHLevel2 4 27" xfId="7940" xr:uid="{00000000-0005-0000-0000-0000041F0000}"/>
    <cellStyle name="SAPBEXHLevel2 4 28" xfId="7941" xr:uid="{00000000-0005-0000-0000-0000051F0000}"/>
    <cellStyle name="SAPBEXHLevel2 4 29" xfId="7942" xr:uid="{00000000-0005-0000-0000-0000061F0000}"/>
    <cellStyle name="SAPBEXHLevel2 4 3" xfId="7943" xr:uid="{00000000-0005-0000-0000-0000071F0000}"/>
    <cellStyle name="SAPBEXHLevel2 4 30" xfId="7944" xr:uid="{00000000-0005-0000-0000-0000081F0000}"/>
    <cellStyle name="SAPBEXHLevel2 4 31" xfId="7945" xr:uid="{00000000-0005-0000-0000-0000091F0000}"/>
    <cellStyle name="SAPBEXHLevel2 4 32" xfId="7946" xr:uid="{00000000-0005-0000-0000-00000A1F0000}"/>
    <cellStyle name="SAPBEXHLevel2 4 33" xfId="7947" xr:uid="{00000000-0005-0000-0000-00000B1F0000}"/>
    <cellStyle name="SAPBEXHLevel2 4 4" xfId="7948" xr:uid="{00000000-0005-0000-0000-00000C1F0000}"/>
    <cellStyle name="SAPBEXHLevel2 4 5" xfId="7949" xr:uid="{00000000-0005-0000-0000-00000D1F0000}"/>
    <cellStyle name="SAPBEXHLevel2 4 6" xfId="7950" xr:uid="{00000000-0005-0000-0000-00000E1F0000}"/>
    <cellStyle name="SAPBEXHLevel2 4 7" xfId="7951" xr:uid="{00000000-0005-0000-0000-00000F1F0000}"/>
    <cellStyle name="SAPBEXHLevel2 4 8" xfId="7952" xr:uid="{00000000-0005-0000-0000-0000101F0000}"/>
    <cellStyle name="SAPBEXHLevel2 4 9" xfId="7953" xr:uid="{00000000-0005-0000-0000-0000111F0000}"/>
    <cellStyle name="SAPBEXHLevel2 40" xfId="7954" xr:uid="{00000000-0005-0000-0000-0000121F0000}"/>
    <cellStyle name="SAPBEXHLevel2 41" xfId="7955" xr:uid="{00000000-0005-0000-0000-0000131F0000}"/>
    <cellStyle name="SAPBEXHLevel2 5" xfId="7956" xr:uid="{00000000-0005-0000-0000-0000141F0000}"/>
    <cellStyle name="SAPBEXHLevel2 5 10" xfId="7957" xr:uid="{00000000-0005-0000-0000-0000151F0000}"/>
    <cellStyle name="SAPBEXHLevel2 5 11" xfId="7958" xr:uid="{00000000-0005-0000-0000-0000161F0000}"/>
    <cellStyle name="SAPBEXHLevel2 5 12" xfId="7959" xr:uid="{00000000-0005-0000-0000-0000171F0000}"/>
    <cellStyle name="SAPBEXHLevel2 5 13" xfId="7960" xr:uid="{00000000-0005-0000-0000-0000181F0000}"/>
    <cellStyle name="SAPBEXHLevel2 5 14" xfId="7961" xr:uid="{00000000-0005-0000-0000-0000191F0000}"/>
    <cellStyle name="SAPBEXHLevel2 5 15" xfId="7962" xr:uid="{00000000-0005-0000-0000-00001A1F0000}"/>
    <cellStyle name="SAPBEXHLevel2 5 16" xfId="7963" xr:uid="{00000000-0005-0000-0000-00001B1F0000}"/>
    <cellStyle name="SAPBEXHLevel2 5 17" xfId="7964" xr:uid="{00000000-0005-0000-0000-00001C1F0000}"/>
    <cellStyle name="SAPBEXHLevel2 5 18" xfId="7965" xr:uid="{00000000-0005-0000-0000-00001D1F0000}"/>
    <cellStyle name="SAPBEXHLevel2 5 19" xfId="7966" xr:uid="{00000000-0005-0000-0000-00001E1F0000}"/>
    <cellStyle name="SAPBEXHLevel2 5 2" xfId="7967" xr:uid="{00000000-0005-0000-0000-00001F1F0000}"/>
    <cellStyle name="SAPBEXHLevel2 5 20" xfId="7968" xr:uid="{00000000-0005-0000-0000-0000201F0000}"/>
    <cellStyle name="SAPBEXHLevel2 5 21" xfId="7969" xr:uid="{00000000-0005-0000-0000-0000211F0000}"/>
    <cellStyle name="SAPBEXHLevel2 5 22" xfId="7970" xr:uid="{00000000-0005-0000-0000-0000221F0000}"/>
    <cellStyle name="SAPBEXHLevel2 5 23" xfId="7971" xr:uid="{00000000-0005-0000-0000-0000231F0000}"/>
    <cellStyle name="SAPBEXHLevel2 5 24" xfId="7972" xr:uid="{00000000-0005-0000-0000-0000241F0000}"/>
    <cellStyle name="SAPBEXHLevel2 5 25" xfId="7973" xr:uid="{00000000-0005-0000-0000-0000251F0000}"/>
    <cellStyle name="SAPBEXHLevel2 5 26" xfId="7974" xr:uid="{00000000-0005-0000-0000-0000261F0000}"/>
    <cellStyle name="SAPBEXHLevel2 5 27" xfId="7975" xr:uid="{00000000-0005-0000-0000-0000271F0000}"/>
    <cellStyle name="SAPBEXHLevel2 5 28" xfId="7976" xr:uid="{00000000-0005-0000-0000-0000281F0000}"/>
    <cellStyle name="SAPBEXHLevel2 5 29" xfId="7977" xr:uid="{00000000-0005-0000-0000-0000291F0000}"/>
    <cellStyle name="SAPBEXHLevel2 5 3" xfId="7978" xr:uid="{00000000-0005-0000-0000-00002A1F0000}"/>
    <cellStyle name="SAPBEXHLevel2 5 30" xfId="7979" xr:uid="{00000000-0005-0000-0000-00002B1F0000}"/>
    <cellStyle name="SAPBEXHLevel2 5 31" xfId="7980" xr:uid="{00000000-0005-0000-0000-00002C1F0000}"/>
    <cellStyle name="SAPBEXHLevel2 5 32" xfId="7981" xr:uid="{00000000-0005-0000-0000-00002D1F0000}"/>
    <cellStyle name="SAPBEXHLevel2 5 33" xfId="7982" xr:uid="{00000000-0005-0000-0000-00002E1F0000}"/>
    <cellStyle name="SAPBEXHLevel2 5 4" xfId="7983" xr:uid="{00000000-0005-0000-0000-00002F1F0000}"/>
    <cellStyle name="SAPBEXHLevel2 5 5" xfId="7984" xr:uid="{00000000-0005-0000-0000-0000301F0000}"/>
    <cellStyle name="SAPBEXHLevel2 5 6" xfId="7985" xr:uid="{00000000-0005-0000-0000-0000311F0000}"/>
    <cellStyle name="SAPBEXHLevel2 5 7" xfId="7986" xr:uid="{00000000-0005-0000-0000-0000321F0000}"/>
    <cellStyle name="SAPBEXHLevel2 5 8" xfId="7987" xr:uid="{00000000-0005-0000-0000-0000331F0000}"/>
    <cellStyle name="SAPBEXHLevel2 5 9" xfId="7988" xr:uid="{00000000-0005-0000-0000-0000341F0000}"/>
    <cellStyle name="SAPBEXHLevel2 6" xfId="7989" xr:uid="{00000000-0005-0000-0000-0000351F0000}"/>
    <cellStyle name="SAPBEXHLevel2 6 10" xfId="7990" xr:uid="{00000000-0005-0000-0000-0000361F0000}"/>
    <cellStyle name="SAPBEXHLevel2 6 11" xfId="7991" xr:uid="{00000000-0005-0000-0000-0000371F0000}"/>
    <cellStyle name="SAPBEXHLevel2 6 12" xfId="7992" xr:uid="{00000000-0005-0000-0000-0000381F0000}"/>
    <cellStyle name="SAPBEXHLevel2 6 13" xfId="7993" xr:uid="{00000000-0005-0000-0000-0000391F0000}"/>
    <cellStyle name="SAPBEXHLevel2 6 14" xfId="7994" xr:uid="{00000000-0005-0000-0000-00003A1F0000}"/>
    <cellStyle name="SAPBEXHLevel2 6 15" xfId="7995" xr:uid="{00000000-0005-0000-0000-00003B1F0000}"/>
    <cellStyle name="SAPBEXHLevel2 6 16" xfId="7996" xr:uid="{00000000-0005-0000-0000-00003C1F0000}"/>
    <cellStyle name="SAPBEXHLevel2 6 17" xfId="7997" xr:uid="{00000000-0005-0000-0000-00003D1F0000}"/>
    <cellStyle name="SAPBEXHLevel2 6 18" xfId="7998" xr:uid="{00000000-0005-0000-0000-00003E1F0000}"/>
    <cellStyle name="SAPBEXHLevel2 6 19" xfId="7999" xr:uid="{00000000-0005-0000-0000-00003F1F0000}"/>
    <cellStyle name="SAPBEXHLevel2 6 2" xfId="8000" xr:uid="{00000000-0005-0000-0000-0000401F0000}"/>
    <cellStyle name="SAPBEXHLevel2 6 20" xfId="8001" xr:uid="{00000000-0005-0000-0000-0000411F0000}"/>
    <cellStyle name="SAPBEXHLevel2 6 21" xfId="8002" xr:uid="{00000000-0005-0000-0000-0000421F0000}"/>
    <cellStyle name="SAPBEXHLevel2 6 22" xfId="8003" xr:uid="{00000000-0005-0000-0000-0000431F0000}"/>
    <cellStyle name="SAPBEXHLevel2 6 23" xfId="8004" xr:uid="{00000000-0005-0000-0000-0000441F0000}"/>
    <cellStyle name="SAPBEXHLevel2 6 24" xfId="8005" xr:uid="{00000000-0005-0000-0000-0000451F0000}"/>
    <cellStyle name="SAPBEXHLevel2 6 25" xfId="8006" xr:uid="{00000000-0005-0000-0000-0000461F0000}"/>
    <cellStyle name="SAPBEXHLevel2 6 26" xfId="8007" xr:uid="{00000000-0005-0000-0000-0000471F0000}"/>
    <cellStyle name="SAPBEXHLevel2 6 27" xfId="8008" xr:uid="{00000000-0005-0000-0000-0000481F0000}"/>
    <cellStyle name="SAPBEXHLevel2 6 28" xfId="8009" xr:uid="{00000000-0005-0000-0000-0000491F0000}"/>
    <cellStyle name="SAPBEXHLevel2 6 29" xfId="8010" xr:uid="{00000000-0005-0000-0000-00004A1F0000}"/>
    <cellStyle name="SAPBEXHLevel2 6 3" xfId="8011" xr:uid="{00000000-0005-0000-0000-00004B1F0000}"/>
    <cellStyle name="SAPBEXHLevel2 6 30" xfId="8012" xr:uid="{00000000-0005-0000-0000-00004C1F0000}"/>
    <cellStyle name="SAPBEXHLevel2 6 31" xfId="8013" xr:uid="{00000000-0005-0000-0000-00004D1F0000}"/>
    <cellStyle name="SAPBEXHLevel2 6 32" xfId="8014" xr:uid="{00000000-0005-0000-0000-00004E1F0000}"/>
    <cellStyle name="SAPBEXHLevel2 6 33" xfId="8015" xr:uid="{00000000-0005-0000-0000-00004F1F0000}"/>
    <cellStyle name="SAPBEXHLevel2 6 4" xfId="8016" xr:uid="{00000000-0005-0000-0000-0000501F0000}"/>
    <cellStyle name="SAPBEXHLevel2 6 5" xfId="8017" xr:uid="{00000000-0005-0000-0000-0000511F0000}"/>
    <cellStyle name="SAPBEXHLevel2 6 6" xfId="8018" xr:uid="{00000000-0005-0000-0000-0000521F0000}"/>
    <cellStyle name="SAPBEXHLevel2 6 7" xfId="8019" xr:uid="{00000000-0005-0000-0000-0000531F0000}"/>
    <cellStyle name="SAPBEXHLevel2 6 8" xfId="8020" xr:uid="{00000000-0005-0000-0000-0000541F0000}"/>
    <cellStyle name="SAPBEXHLevel2 6 9" xfId="8021" xr:uid="{00000000-0005-0000-0000-0000551F0000}"/>
    <cellStyle name="SAPBEXHLevel2 7" xfId="8022" xr:uid="{00000000-0005-0000-0000-0000561F0000}"/>
    <cellStyle name="SAPBEXHLevel2 7 10" xfId="8023" xr:uid="{00000000-0005-0000-0000-0000571F0000}"/>
    <cellStyle name="SAPBEXHLevel2 7 11" xfId="8024" xr:uid="{00000000-0005-0000-0000-0000581F0000}"/>
    <cellStyle name="SAPBEXHLevel2 7 12" xfId="8025" xr:uid="{00000000-0005-0000-0000-0000591F0000}"/>
    <cellStyle name="SAPBEXHLevel2 7 13" xfId="8026" xr:uid="{00000000-0005-0000-0000-00005A1F0000}"/>
    <cellStyle name="SAPBEXHLevel2 7 14" xfId="8027" xr:uid="{00000000-0005-0000-0000-00005B1F0000}"/>
    <cellStyle name="SAPBEXHLevel2 7 15" xfId="8028" xr:uid="{00000000-0005-0000-0000-00005C1F0000}"/>
    <cellStyle name="SAPBEXHLevel2 7 16" xfId="8029" xr:uid="{00000000-0005-0000-0000-00005D1F0000}"/>
    <cellStyle name="SAPBEXHLevel2 7 17" xfId="8030" xr:uid="{00000000-0005-0000-0000-00005E1F0000}"/>
    <cellStyle name="SAPBEXHLevel2 7 18" xfId="8031" xr:uid="{00000000-0005-0000-0000-00005F1F0000}"/>
    <cellStyle name="SAPBEXHLevel2 7 19" xfId="8032" xr:uid="{00000000-0005-0000-0000-0000601F0000}"/>
    <cellStyle name="SAPBEXHLevel2 7 2" xfId="8033" xr:uid="{00000000-0005-0000-0000-0000611F0000}"/>
    <cellStyle name="SAPBEXHLevel2 7 20" xfId="8034" xr:uid="{00000000-0005-0000-0000-0000621F0000}"/>
    <cellStyle name="SAPBEXHLevel2 7 21" xfId="8035" xr:uid="{00000000-0005-0000-0000-0000631F0000}"/>
    <cellStyle name="SAPBEXHLevel2 7 22" xfId="8036" xr:uid="{00000000-0005-0000-0000-0000641F0000}"/>
    <cellStyle name="SAPBEXHLevel2 7 23" xfId="8037" xr:uid="{00000000-0005-0000-0000-0000651F0000}"/>
    <cellStyle name="SAPBEXHLevel2 7 24" xfId="8038" xr:uid="{00000000-0005-0000-0000-0000661F0000}"/>
    <cellStyle name="SAPBEXHLevel2 7 25" xfId="8039" xr:uid="{00000000-0005-0000-0000-0000671F0000}"/>
    <cellStyle name="SAPBEXHLevel2 7 26" xfId="8040" xr:uid="{00000000-0005-0000-0000-0000681F0000}"/>
    <cellStyle name="SAPBEXHLevel2 7 27" xfId="8041" xr:uid="{00000000-0005-0000-0000-0000691F0000}"/>
    <cellStyle name="SAPBEXHLevel2 7 28" xfId="8042" xr:uid="{00000000-0005-0000-0000-00006A1F0000}"/>
    <cellStyle name="SAPBEXHLevel2 7 29" xfId="8043" xr:uid="{00000000-0005-0000-0000-00006B1F0000}"/>
    <cellStyle name="SAPBEXHLevel2 7 3" xfId="8044" xr:uid="{00000000-0005-0000-0000-00006C1F0000}"/>
    <cellStyle name="SAPBEXHLevel2 7 30" xfId="8045" xr:uid="{00000000-0005-0000-0000-00006D1F0000}"/>
    <cellStyle name="SAPBEXHLevel2 7 31" xfId="8046" xr:uid="{00000000-0005-0000-0000-00006E1F0000}"/>
    <cellStyle name="SAPBEXHLevel2 7 32" xfId="8047" xr:uid="{00000000-0005-0000-0000-00006F1F0000}"/>
    <cellStyle name="SAPBEXHLevel2 7 33" xfId="8048" xr:uid="{00000000-0005-0000-0000-0000701F0000}"/>
    <cellStyle name="SAPBEXHLevel2 7 4" xfId="8049" xr:uid="{00000000-0005-0000-0000-0000711F0000}"/>
    <cellStyle name="SAPBEXHLevel2 7 5" xfId="8050" xr:uid="{00000000-0005-0000-0000-0000721F0000}"/>
    <cellStyle name="SAPBEXHLevel2 7 6" xfId="8051" xr:uid="{00000000-0005-0000-0000-0000731F0000}"/>
    <cellStyle name="SAPBEXHLevel2 7 7" xfId="8052" xr:uid="{00000000-0005-0000-0000-0000741F0000}"/>
    <cellStyle name="SAPBEXHLevel2 7 8" xfId="8053" xr:uid="{00000000-0005-0000-0000-0000751F0000}"/>
    <cellStyle name="SAPBEXHLevel2 7 9" xfId="8054" xr:uid="{00000000-0005-0000-0000-0000761F0000}"/>
    <cellStyle name="SAPBEXHLevel2 8" xfId="8055" xr:uid="{00000000-0005-0000-0000-0000771F0000}"/>
    <cellStyle name="SAPBEXHLevel2 8 10" xfId="8056" xr:uid="{00000000-0005-0000-0000-0000781F0000}"/>
    <cellStyle name="SAPBEXHLevel2 8 11" xfId="8057" xr:uid="{00000000-0005-0000-0000-0000791F0000}"/>
    <cellStyle name="SAPBEXHLevel2 8 12" xfId="8058" xr:uid="{00000000-0005-0000-0000-00007A1F0000}"/>
    <cellStyle name="SAPBEXHLevel2 8 13" xfId="8059" xr:uid="{00000000-0005-0000-0000-00007B1F0000}"/>
    <cellStyle name="SAPBEXHLevel2 8 14" xfId="8060" xr:uid="{00000000-0005-0000-0000-00007C1F0000}"/>
    <cellStyle name="SAPBEXHLevel2 8 15" xfId="8061" xr:uid="{00000000-0005-0000-0000-00007D1F0000}"/>
    <cellStyle name="SAPBEXHLevel2 8 16" xfId="8062" xr:uid="{00000000-0005-0000-0000-00007E1F0000}"/>
    <cellStyle name="SAPBEXHLevel2 8 17" xfId="8063" xr:uid="{00000000-0005-0000-0000-00007F1F0000}"/>
    <cellStyle name="SAPBEXHLevel2 8 18" xfId="8064" xr:uid="{00000000-0005-0000-0000-0000801F0000}"/>
    <cellStyle name="SAPBEXHLevel2 8 19" xfId="8065" xr:uid="{00000000-0005-0000-0000-0000811F0000}"/>
    <cellStyle name="SAPBEXHLevel2 8 2" xfId="8066" xr:uid="{00000000-0005-0000-0000-0000821F0000}"/>
    <cellStyle name="SAPBEXHLevel2 8 20" xfId="8067" xr:uid="{00000000-0005-0000-0000-0000831F0000}"/>
    <cellStyle name="SAPBEXHLevel2 8 21" xfId="8068" xr:uid="{00000000-0005-0000-0000-0000841F0000}"/>
    <cellStyle name="SAPBEXHLevel2 8 22" xfId="8069" xr:uid="{00000000-0005-0000-0000-0000851F0000}"/>
    <cellStyle name="SAPBEXHLevel2 8 23" xfId="8070" xr:uid="{00000000-0005-0000-0000-0000861F0000}"/>
    <cellStyle name="SAPBEXHLevel2 8 24" xfId="8071" xr:uid="{00000000-0005-0000-0000-0000871F0000}"/>
    <cellStyle name="SAPBEXHLevel2 8 25" xfId="8072" xr:uid="{00000000-0005-0000-0000-0000881F0000}"/>
    <cellStyle name="SAPBEXHLevel2 8 26" xfId="8073" xr:uid="{00000000-0005-0000-0000-0000891F0000}"/>
    <cellStyle name="SAPBEXHLevel2 8 27" xfId="8074" xr:uid="{00000000-0005-0000-0000-00008A1F0000}"/>
    <cellStyle name="SAPBEXHLevel2 8 28" xfId="8075" xr:uid="{00000000-0005-0000-0000-00008B1F0000}"/>
    <cellStyle name="SAPBEXHLevel2 8 29" xfId="8076" xr:uid="{00000000-0005-0000-0000-00008C1F0000}"/>
    <cellStyle name="SAPBEXHLevel2 8 3" xfId="8077" xr:uid="{00000000-0005-0000-0000-00008D1F0000}"/>
    <cellStyle name="SAPBEXHLevel2 8 30" xfId="8078" xr:uid="{00000000-0005-0000-0000-00008E1F0000}"/>
    <cellStyle name="SAPBEXHLevel2 8 31" xfId="8079" xr:uid="{00000000-0005-0000-0000-00008F1F0000}"/>
    <cellStyle name="SAPBEXHLevel2 8 32" xfId="8080" xr:uid="{00000000-0005-0000-0000-0000901F0000}"/>
    <cellStyle name="SAPBEXHLevel2 8 33" xfId="8081" xr:uid="{00000000-0005-0000-0000-0000911F0000}"/>
    <cellStyle name="SAPBEXHLevel2 8 4" xfId="8082" xr:uid="{00000000-0005-0000-0000-0000921F0000}"/>
    <cellStyle name="SAPBEXHLevel2 8 5" xfId="8083" xr:uid="{00000000-0005-0000-0000-0000931F0000}"/>
    <cellStyle name="SAPBEXHLevel2 8 6" xfId="8084" xr:uid="{00000000-0005-0000-0000-0000941F0000}"/>
    <cellStyle name="SAPBEXHLevel2 8 7" xfId="8085" xr:uid="{00000000-0005-0000-0000-0000951F0000}"/>
    <cellStyle name="SAPBEXHLevel2 8 8" xfId="8086" xr:uid="{00000000-0005-0000-0000-0000961F0000}"/>
    <cellStyle name="SAPBEXHLevel2 8 9" xfId="8087" xr:uid="{00000000-0005-0000-0000-0000971F0000}"/>
    <cellStyle name="SAPBEXHLevel2 9" xfId="8088" xr:uid="{00000000-0005-0000-0000-0000981F0000}"/>
    <cellStyle name="SAPBEXHLevel2 9 10" xfId="8089" xr:uid="{00000000-0005-0000-0000-0000991F0000}"/>
    <cellStyle name="SAPBEXHLevel2 9 11" xfId="8090" xr:uid="{00000000-0005-0000-0000-00009A1F0000}"/>
    <cellStyle name="SAPBEXHLevel2 9 12" xfId="8091" xr:uid="{00000000-0005-0000-0000-00009B1F0000}"/>
    <cellStyle name="SAPBEXHLevel2 9 13" xfId="8092" xr:uid="{00000000-0005-0000-0000-00009C1F0000}"/>
    <cellStyle name="SAPBEXHLevel2 9 14" xfId="8093" xr:uid="{00000000-0005-0000-0000-00009D1F0000}"/>
    <cellStyle name="SAPBEXHLevel2 9 15" xfId="8094" xr:uid="{00000000-0005-0000-0000-00009E1F0000}"/>
    <cellStyle name="SAPBEXHLevel2 9 16" xfId="8095" xr:uid="{00000000-0005-0000-0000-00009F1F0000}"/>
    <cellStyle name="SAPBEXHLevel2 9 17" xfId="8096" xr:uid="{00000000-0005-0000-0000-0000A01F0000}"/>
    <cellStyle name="SAPBEXHLevel2 9 18" xfId="8097" xr:uid="{00000000-0005-0000-0000-0000A11F0000}"/>
    <cellStyle name="SAPBEXHLevel2 9 19" xfId="8098" xr:uid="{00000000-0005-0000-0000-0000A21F0000}"/>
    <cellStyle name="SAPBEXHLevel2 9 2" xfId="8099" xr:uid="{00000000-0005-0000-0000-0000A31F0000}"/>
    <cellStyle name="SAPBEXHLevel2 9 20" xfId="8100" xr:uid="{00000000-0005-0000-0000-0000A41F0000}"/>
    <cellStyle name="SAPBEXHLevel2 9 21" xfId="8101" xr:uid="{00000000-0005-0000-0000-0000A51F0000}"/>
    <cellStyle name="SAPBEXHLevel2 9 22" xfId="8102" xr:uid="{00000000-0005-0000-0000-0000A61F0000}"/>
    <cellStyle name="SAPBEXHLevel2 9 23" xfId="8103" xr:uid="{00000000-0005-0000-0000-0000A71F0000}"/>
    <cellStyle name="SAPBEXHLevel2 9 24" xfId="8104" xr:uid="{00000000-0005-0000-0000-0000A81F0000}"/>
    <cellStyle name="SAPBEXHLevel2 9 25" xfId="8105" xr:uid="{00000000-0005-0000-0000-0000A91F0000}"/>
    <cellStyle name="SAPBEXHLevel2 9 26" xfId="8106" xr:uid="{00000000-0005-0000-0000-0000AA1F0000}"/>
    <cellStyle name="SAPBEXHLevel2 9 27" xfId="8107" xr:uid="{00000000-0005-0000-0000-0000AB1F0000}"/>
    <cellStyle name="SAPBEXHLevel2 9 28" xfId="8108" xr:uid="{00000000-0005-0000-0000-0000AC1F0000}"/>
    <cellStyle name="SAPBEXHLevel2 9 29" xfId="8109" xr:uid="{00000000-0005-0000-0000-0000AD1F0000}"/>
    <cellStyle name="SAPBEXHLevel2 9 3" xfId="8110" xr:uid="{00000000-0005-0000-0000-0000AE1F0000}"/>
    <cellStyle name="SAPBEXHLevel2 9 30" xfId="8111" xr:uid="{00000000-0005-0000-0000-0000AF1F0000}"/>
    <cellStyle name="SAPBEXHLevel2 9 31" xfId="8112" xr:uid="{00000000-0005-0000-0000-0000B01F0000}"/>
    <cellStyle name="SAPBEXHLevel2 9 32" xfId="8113" xr:uid="{00000000-0005-0000-0000-0000B11F0000}"/>
    <cellStyle name="SAPBEXHLevel2 9 33" xfId="8114" xr:uid="{00000000-0005-0000-0000-0000B21F0000}"/>
    <cellStyle name="SAPBEXHLevel2 9 4" xfId="8115" xr:uid="{00000000-0005-0000-0000-0000B31F0000}"/>
    <cellStyle name="SAPBEXHLevel2 9 5" xfId="8116" xr:uid="{00000000-0005-0000-0000-0000B41F0000}"/>
    <cellStyle name="SAPBEXHLevel2 9 6" xfId="8117" xr:uid="{00000000-0005-0000-0000-0000B51F0000}"/>
    <cellStyle name="SAPBEXHLevel2 9 7" xfId="8118" xr:uid="{00000000-0005-0000-0000-0000B61F0000}"/>
    <cellStyle name="SAPBEXHLevel2 9 8" xfId="8119" xr:uid="{00000000-0005-0000-0000-0000B71F0000}"/>
    <cellStyle name="SAPBEXHLevel2 9 9" xfId="8120" xr:uid="{00000000-0005-0000-0000-0000B81F0000}"/>
    <cellStyle name="SAPBEXHLevel2X" xfId="8121" xr:uid="{00000000-0005-0000-0000-0000B91F0000}"/>
    <cellStyle name="SAPBEXHLevel2X 10" xfId="8122" xr:uid="{00000000-0005-0000-0000-0000BA1F0000}"/>
    <cellStyle name="SAPBEXHLevel2X 11" xfId="8123" xr:uid="{00000000-0005-0000-0000-0000BB1F0000}"/>
    <cellStyle name="SAPBEXHLevel2X 12" xfId="8124" xr:uid="{00000000-0005-0000-0000-0000BC1F0000}"/>
    <cellStyle name="SAPBEXHLevel2X 13" xfId="8125" xr:uid="{00000000-0005-0000-0000-0000BD1F0000}"/>
    <cellStyle name="SAPBEXHLevel2X 14" xfId="8126" xr:uid="{00000000-0005-0000-0000-0000BE1F0000}"/>
    <cellStyle name="SAPBEXHLevel2X 15" xfId="8127" xr:uid="{00000000-0005-0000-0000-0000BF1F0000}"/>
    <cellStyle name="SAPBEXHLevel2X 16" xfId="8128" xr:uid="{00000000-0005-0000-0000-0000C01F0000}"/>
    <cellStyle name="SAPBEXHLevel2X 17" xfId="8129" xr:uid="{00000000-0005-0000-0000-0000C11F0000}"/>
    <cellStyle name="SAPBEXHLevel2X 18" xfId="8130" xr:uid="{00000000-0005-0000-0000-0000C21F0000}"/>
    <cellStyle name="SAPBEXHLevel2X 19" xfId="8131" xr:uid="{00000000-0005-0000-0000-0000C31F0000}"/>
    <cellStyle name="SAPBEXHLevel2X 2" xfId="8132" xr:uid="{00000000-0005-0000-0000-0000C41F0000}"/>
    <cellStyle name="SAPBEXHLevel2X 2 10" xfId="8133" xr:uid="{00000000-0005-0000-0000-0000C51F0000}"/>
    <cellStyle name="SAPBEXHLevel2X 2 11" xfId="8134" xr:uid="{00000000-0005-0000-0000-0000C61F0000}"/>
    <cellStyle name="SAPBEXHLevel2X 2 12" xfId="8135" xr:uid="{00000000-0005-0000-0000-0000C71F0000}"/>
    <cellStyle name="SAPBEXHLevel2X 2 13" xfId="8136" xr:uid="{00000000-0005-0000-0000-0000C81F0000}"/>
    <cellStyle name="SAPBEXHLevel2X 2 14" xfId="8137" xr:uid="{00000000-0005-0000-0000-0000C91F0000}"/>
    <cellStyle name="SAPBEXHLevel2X 2 15" xfId="8138" xr:uid="{00000000-0005-0000-0000-0000CA1F0000}"/>
    <cellStyle name="SAPBEXHLevel2X 2 16" xfId="8139" xr:uid="{00000000-0005-0000-0000-0000CB1F0000}"/>
    <cellStyle name="SAPBEXHLevel2X 2 17" xfId="8140" xr:uid="{00000000-0005-0000-0000-0000CC1F0000}"/>
    <cellStyle name="SAPBEXHLevel2X 2 18" xfId="8141" xr:uid="{00000000-0005-0000-0000-0000CD1F0000}"/>
    <cellStyle name="SAPBEXHLevel2X 2 19" xfId="8142" xr:uid="{00000000-0005-0000-0000-0000CE1F0000}"/>
    <cellStyle name="SAPBEXHLevel2X 2 2" xfId="8143" xr:uid="{00000000-0005-0000-0000-0000CF1F0000}"/>
    <cellStyle name="SAPBEXHLevel2X 2 20" xfId="8144" xr:uid="{00000000-0005-0000-0000-0000D01F0000}"/>
    <cellStyle name="SAPBEXHLevel2X 2 21" xfId="8145" xr:uid="{00000000-0005-0000-0000-0000D11F0000}"/>
    <cellStyle name="SAPBEXHLevel2X 2 22" xfId="8146" xr:uid="{00000000-0005-0000-0000-0000D21F0000}"/>
    <cellStyle name="SAPBEXHLevel2X 2 23" xfId="8147" xr:uid="{00000000-0005-0000-0000-0000D31F0000}"/>
    <cellStyle name="SAPBEXHLevel2X 2 24" xfId="8148" xr:uid="{00000000-0005-0000-0000-0000D41F0000}"/>
    <cellStyle name="SAPBEXHLevel2X 2 25" xfId="8149" xr:uid="{00000000-0005-0000-0000-0000D51F0000}"/>
    <cellStyle name="SAPBEXHLevel2X 2 26" xfId="8150" xr:uid="{00000000-0005-0000-0000-0000D61F0000}"/>
    <cellStyle name="SAPBEXHLevel2X 2 27" xfId="8151" xr:uid="{00000000-0005-0000-0000-0000D71F0000}"/>
    <cellStyle name="SAPBEXHLevel2X 2 28" xfId="8152" xr:uid="{00000000-0005-0000-0000-0000D81F0000}"/>
    <cellStyle name="SAPBEXHLevel2X 2 29" xfId="8153" xr:uid="{00000000-0005-0000-0000-0000D91F0000}"/>
    <cellStyle name="SAPBEXHLevel2X 2 3" xfId="8154" xr:uid="{00000000-0005-0000-0000-0000DA1F0000}"/>
    <cellStyle name="SAPBEXHLevel2X 2 30" xfId="8155" xr:uid="{00000000-0005-0000-0000-0000DB1F0000}"/>
    <cellStyle name="SAPBEXHLevel2X 2 31" xfId="8156" xr:uid="{00000000-0005-0000-0000-0000DC1F0000}"/>
    <cellStyle name="SAPBEXHLevel2X 2 32" xfId="8157" xr:uid="{00000000-0005-0000-0000-0000DD1F0000}"/>
    <cellStyle name="SAPBEXHLevel2X 2 33" xfId="8158" xr:uid="{00000000-0005-0000-0000-0000DE1F0000}"/>
    <cellStyle name="SAPBEXHLevel2X 2 4" xfId="8159" xr:uid="{00000000-0005-0000-0000-0000DF1F0000}"/>
    <cellStyle name="SAPBEXHLevel2X 2 5" xfId="8160" xr:uid="{00000000-0005-0000-0000-0000E01F0000}"/>
    <cellStyle name="SAPBEXHLevel2X 2 6" xfId="8161" xr:uid="{00000000-0005-0000-0000-0000E11F0000}"/>
    <cellStyle name="SAPBEXHLevel2X 2 7" xfId="8162" xr:uid="{00000000-0005-0000-0000-0000E21F0000}"/>
    <cellStyle name="SAPBEXHLevel2X 2 8" xfId="8163" xr:uid="{00000000-0005-0000-0000-0000E31F0000}"/>
    <cellStyle name="SAPBEXHLevel2X 2 9" xfId="8164" xr:uid="{00000000-0005-0000-0000-0000E41F0000}"/>
    <cellStyle name="SAPBEXHLevel2X 20" xfId="8165" xr:uid="{00000000-0005-0000-0000-0000E51F0000}"/>
    <cellStyle name="SAPBEXHLevel2X 21" xfId="8166" xr:uid="{00000000-0005-0000-0000-0000E61F0000}"/>
    <cellStyle name="SAPBEXHLevel2X 22" xfId="8167" xr:uid="{00000000-0005-0000-0000-0000E71F0000}"/>
    <cellStyle name="SAPBEXHLevel2X 23" xfId="8168" xr:uid="{00000000-0005-0000-0000-0000E81F0000}"/>
    <cellStyle name="SAPBEXHLevel2X 24" xfId="8169" xr:uid="{00000000-0005-0000-0000-0000E91F0000}"/>
    <cellStyle name="SAPBEXHLevel2X 25" xfId="8170" xr:uid="{00000000-0005-0000-0000-0000EA1F0000}"/>
    <cellStyle name="SAPBEXHLevel2X 26" xfId="8171" xr:uid="{00000000-0005-0000-0000-0000EB1F0000}"/>
    <cellStyle name="SAPBEXHLevel2X 27" xfId="8172" xr:uid="{00000000-0005-0000-0000-0000EC1F0000}"/>
    <cellStyle name="SAPBEXHLevel2X 28" xfId="8173" xr:uid="{00000000-0005-0000-0000-0000ED1F0000}"/>
    <cellStyle name="SAPBEXHLevel2X 29" xfId="8174" xr:uid="{00000000-0005-0000-0000-0000EE1F0000}"/>
    <cellStyle name="SAPBEXHLevel2X 3" xfId="8175" xr:uid="{00000000-0005-0000-0000-0000EF1F0000}"/>
    <cellStyle name="SAPBEXHLevel2X 3 10" xfId="8176" xr:uid="{00000000-0005-0000-0000-0000F01F0000}"/>
    <cellStyle name="SAPBEXHLevel2X 3 11" xfId="8177" xr:uid="{00000000-0005-0000-0000-0000F11F0000}"/>
    <cellStyle name="SAPBEXHLevel2X 3 12" xfId="8178" xr:uid="{00000000-0005-0000-0000-0000F21F0000}"/>
    <cellStyle name="SAPBEXHLevel2X 3 13" xfId="8179" xr:uid="{00000000-0005-0000-0000-0000F31F0000}"/>
    <cellStyle name="SAPBEXHLevel2X 3 14" xfId="8180" xr:uid="{00000000-0005-0000-0000-0000F41F0000}"/>
    <cellStyle name="SAPBEXHLevel2X 3 15" xfId="8181" xr:uid="{00000000-0005-0000-0000-0000F51F0000}"/>
    <cellStyle name="SAPBEXHLevel2X 3 16" xfId="8182" xr:uid="{00000000-0005-0000-0000-0000F61F0000}"/>
    <cellStyle name="SAPBEXHLevel2X 3 17" xfId="8183" xr:uid="{00000000-0005-0000-0000-0000F71F0000}"/>
    <cellStyle name="SAPBEXHLevel2X 3 18" xfId="8184" xr:uid="{00000000-0005-0000-0000-0000F81F0000}"/>
    <cellStyle name="SAPBEXHLevel2X 3 19" xfId="8185" xr:uid="{00000000-0005-0000-0000-0000F91F0000}"/>
    <cellStyle name="SAPBEXHLevel2X 3 2" xfId="8186" xr:uid="{00000000-0005-0000-0000-0000FA1F0000}"/>
    <cellStyle name="SAPBEXHLevel2X 3 20" xfId="8187" xr:uid="{00000000-0005-0000-0000-0000FB1F0000}"/>
    <cellStyle name="SAPBEXHLevel2X 3 21" xfId="8188" xr:uid="{00000000-0005-0000-0000-0000FC1F0000}"/>
    <cellStyle name="SAPBEXHLevel2X 3 22" xfId="8189" xr:uid="{00000000-0005-0000-0000-0000FD1F0000}"/>
    <cellStyle name="SAPBEXHLevel2X 3 23" xfId="8190" xr:uid="{00000000-0005-0000-0000-0000FE1F0000}"/>
    <cellStyle name="SAPBEXHLevel2X 3 24" xfId="8191" xr:uid="{00000000-0005-0000-0000-0000FF1F0000}"/>
    <cellStyle name="SAPBEXHLevel2X 3 25" xfId="8192" xr:uid="{00000000-0005-0000-0000-000000200000}"/>
    <cellStyle name="SAPBEXHLevel2X 3 26" xfId="8193" xr:uid="{00000000-0005-0000-0000-000001200000}"/>
    <cellStyle name="SAPBEXHLevel2X 3 27" xfId="8194" xr:uid="{00000000-0005-0000-0000-000002200000}"/>
    <cellStyle name="SAPBEXHLevel2X 3 28" xfId="8195" xr:uid="{00000000-0005-0000-0000-000003200000}"/>
    <cellStyle name="SAPBEXHLevel2X 3 29" xfId="8196" xr:uid="{00000000-0005-0000-0000-000004200000}"/>
    <cellStyle name="SAPBEXHLevel2X 3 3" xfId="8197" xr:uid="{00000000-0005-0000-0000-000005200000}"/>
    <cellStyle name="SAPBEXHLevel2X 3 30" xfId="8198" xr:uid="{00000000-0005-0000-0000-000006200000}"/>
    <cellStyle name="SAPBEXHLevel2X 3 31" xfId="8199" xr:uid="{00000000-0005-0000-0000-000007200000}"/>
    <cellStyle name="SAPBEXHLevel2X 3 32" xfId="8200" xr:uid="{00000000-0005-0000-0000-000008200000}"/>
    <cellStyle name="SAPBEXHLevel2X 3 33" xfId="8201" xr:uid="{00000000-0005-0000-0000-000009200000}"/>
    <cellStyle name="SAPBEXHLevel2X 3 4" xfId="8202" xr:uid="{00000000-0005-0000-0000-00000A200000}"/>
    <cellStyle name="SAPBEXHLevel2X 3 5" xfId="8203" xr:uid="{00000000-0005-0000-0000-00000B200000}"/>
    <cellStyle name="SAPBEXHLevel2X 3 6" xfId="8204" xr:uid="{00000000-0005-0000-0000-00000C200000}"/>
    <cellStyle name="SAPBEXHLevel2X 3 7" xfId="8205" xr:uid="{00000000-0005-0000-0000-00000D200000}"/>
    <cellStyle name="SAPBEXHLevel2X 3 8" xfId="8206" xr:uid="{00000000-0005-0000-0000-00000E200000}"/>
    <cellStyle name="SAPBEXHLevel2X 3 9" xfId="8207" xr:uid="{00000000-0005-0000-0000-00000F200000}"/>
    <cellStyle name="SAPBEXHLevel2X 30" xfId="8208" xr:uid="{00000000-0005-0000-0000-000010200000}"/>
    <cellStyle name="SAPBEXHLevel2X 31" xfId="8209" xr:uid="{00000000-0005-0000-0000-000011200000}"/>
    <cellStyle name="SAPBEXHLevel2X 32" xfId="8210" xr:uid="{00000000-0005-0000-0000-000012200000}"/>
    <cellStyle name="SAPBEXHLevel2X 33" xfId="8211" xr:uid="{00000000-0005-0000-0000-000013200000}"/>
    <cellStyle name="SAPBEXHLevel2X 34" xfId="8212" xr:uid="{00000000-0005-0000-0000-000014200000}"/>
    <cellStyle name="SAPBEXHLevel2X 35" xfId="8213" xr:uid="{00000000-0005-0000-0000-000015200000}"/>
    <cellStyle name="SAPBEXHLevel2X 36" xfId="8214" xr:uid="{00000000-0005-0000-0000-000016200000}"/>
    <cellStyle name="SAPBEXHLevel2X 37" xfId="8215" xr:uid="{00000000-0005-0000-0000-000017200000}"/>
    <cellStyle name="SAPBEXHLevel2X 38" xfId="8216" xr:uid="{00000000-0005-0000-0000-000018200000}"/>
    <cellStyle name="SAPBEXHLevel2X 39" xfId="8217" xr:uid="{00000000-0005-0000-0000-000019200000}"/>
    <cellStyle name="SAPBEXHLevel2X 4" xfId="8218" xr:uid="{00000000-0005-0000-0000-00001A200000}"/>
    <cellStyle name="SAPBEXHLevel2X 4 10" xfId="8219" xr:uid="{00000000-0005-0000-0000-00001B200000}"/>
    <cellStyle name="SAPBEXHLevel2X 4 11" xfId="8220" xr:uid="{00000000-0005-0000-0000-00001C200000}"/>
    <cellStyle name="SAPBEXHLevel2X 4 12" xfId="8221" xr:uid="{00000000-0005-0000-0000-00001D200000}"/>
    <cellStyle name="SAPBEXHLevel2X 4 13" xfId="8222" xr:uid="{00000000-0005-0000-0000-00001E200000}"/>
    <cellStyle name="SAPBEXHLevel2X 4 14" xfId="8223" xr:uid="{00000000-0005-0000-0000-00001F200000}"/>
    <cellStyle name="SAPBEXHLevel2X 4 15" xfId="8224" xr:uid="{00000000-0005-0000-0000-000020200000}"/>
    <cellStyle name="SAPBEXHLevel2X 4 16" xfId="8225" xr:uid="{00000000-0005-0000-0000-000021200000}"/>
    <cellStyle name="SAPBEXHLevel2X 4 17" xfId="8226" xr:uid="{00000000-0005-0000-0000-000022200000}"/>
    <cellStyle name="SAPBEXHLevel2X 4 18" xfId="8227" xr:uid="{00000000-0005-0000-0000-000023200000}"/>
    <cellStyle name="SAPBEXHLevel2X 4 19" xfId="8228" xr:uid="{00000000-0005-0000-0000-000024200000}"/>
    <cellStyle name="SAPBEXHLevel2X 4 2" xfId="8229" xr:uid="{00000000-0005-0000-0000-000025200000}"/>
    <cellStyle name="SAPBEXHLevel2X 4 20" xfId="8230" xr:uid="{00000000-0005-0000-0000-000026200000}"/>
    <cellStyle name="SAPBEXHLevel2X 4 21" xfId="8231" xr:uid="{00000000-0005-0000-0000-000027200000}"/>
    <cellStyle name="SAPBEXHLevel2X 4 22" xfId="8232" xr:uid="{00000000-0005-0000-0000-000028200000}"/>
    <cellStyle name="SAPBEXHLevel2X 4 23" xfId="8233" xr:uid="{00000000-0005-0000-0000-000029200000}"/>
    <cellStyle name="SAPBEXHLevel2X 4 24" xfId="8234" xr:uid="{00000000-0005-0000-0000-00002A200000}"/>
    <cellStyle name="SAPBEXHLevel2X 4 25" xfId="8235" xr:uid="{00000000-0005-0000-0000-00002B200000}"/>
    <cellStyle name="SAPBEXHLevel2X 4 26" xfId="8236" xr:uid="{00000000-0005-0000-0000-00002C200000}"/>
    <cellStyle name="SAPBEXHLevel2X 4 27" xfId="8237" xr:uid="{00000000-0005-0000-0000-00002D200000}"/>
    <cellStyle name="SAPBEXHLevel2X 4 28" xfId="8238" xr:uid="{00000000-0005-0000-0000-00002E200000}"/>
    <cellStyle name="SAPBEXHLevel2X 4 29" xfId="8239" xr:uid="{00000000-0005-0000-0000-00002F200000}"/>
    <cellStyle name="SAPBEXHLevel2X 4 3" xfId="8240" xr:uid="{00000000-0005-0000-0000-000030200000}"/>
    <cellStyle name="SAPBEXHLevel2X 4 30" xfId="8241" xr:uid="{00000000-0005-0000-0000-000031200000}"/>
    <cellStyle name="SAPBEXHLevel2X 4 31" xfId="8242" xr:uid="{00000000-0005-0000-0000-000032200000}"/>
    <cellStyle name="SAPBEXHLevel2X 4 32" xfId="8243" xr:uid="{00000000-0005-0000-0000-000033200000}"/>
    <cellStyle name="SAPBEXHLevel2X 4 33" xfId="8244" xr:uid="{00000000-0005-0000-0000-000034200000}"/>
    <cellStyle name="SAPBEXHLevel2X 4 4" xfId="8245" xr:uid="{00000000-0005-0000-0000-000035200000}"/>
    <cellStyle name="SAPBEXHLevel2X 4 5" xfId="8246" xr:uid="{00000000-0005-0000-0000-000036200000}"/>
    <cellStyle name="SAPBEXHLevel2X 4 6" xfId="8247" xr:uid="{00000000-0005-0000-0000-000037200000}"/>
    <cellStyle name="SAPBEXHLevel2X 4 7" xfId="8248" xr:uid="{00000000-0005-0000-0000-000038200000}"/>
    <cellStyle name="SAPBEXHLevel2X 4 8" xfId="8249" xr:uid="{00000000-0005-0000-0000-000039200000}"/>
    <cellStyle name="SAPBEXHLevel2X 4 9" xfId="8250" xr:uid="{00000000-0005-0000-0000-00003A200000}"/>
    <cellStyle name="SAPBEXHLevel2X 40" xfId="8251" xr:uid="{00000000-0005-0000-0000-00003B200000}"/>
    <cellStyle name="SAPBEXHLevel2X 41" xfId="8252" xr:uid="{00000000-0005-0000-0000-00003C200000}"/>
    <cellStyle name="SAPBEXHLevel2X 5" xfId="8253" xr:uid="{00000000-0005-0000-0000-00003D200000}"/>
    <cellStyle name="SAPBEXHLevel2X 5 10" xfId="8254" xr:uid="{00000000-0005-0000-0000-00003E200000}"/>
    <cellStyle name="SAPBEXHLevel2X 5 11" xfId="8255" xr:uid="{00000000-0005-0000-0000-00003F200000}"/>
    <cellStyle name="SAPBEXHLevel2X 5 12" xfId="8256" xr:uid="{00000000-0005-0000-0000-000040200000}"/>
    <cellStyle name="SAPBEXHLevel2X 5 13" xfId="8257" xr:uid="{00000000-0005-0000-0000-000041200000}"/>
    <cellStyle name="SAPBEXHLevel2X 5 14" xfId="8258" xr:uid="{00000000-0005-0000-0000-000042200000}"/>
    <cellStyle name="SAPBEXHLevel2X 5 15" xfId="8259" xr:uid="{00000000-0005-0000-0000-000043200000}"/>
    <cellStyle name="SAPBEXHLevel2X 5 16" xfId="8260" xr:uid="{00000000-0005-0000-0000-000044200000}"/>
    <cellStyle name="SAPBEXHLevel2X 5 17" xfId="8261" xr:uid="{00000000-0005-0000-0000-000045200000}"/>
    <cellStyle name="SAPBEXHLevel2X 5 18" xfId="8262" xr:uid="{00000000-0005-0000-0000-000046200000}"/>
    <cellStyle name="SAPBEXHLevel2X 5 19" xfId="8263" xr:uid="{00000000-0005-0000-0000-000047200000}"/>
    <cellStyle name="SAPBEXHLevel2X 5 2" xfId="8264" xr:uid="{00000000-0005-0000-0000-000048200000}"/>
    <cellStyle name="SAPBEXHLevel2X 5 20" xfId="8265" xr:uid="{00000000-0005-0000-0000-000049200000}"/>
    <cellStyle name="SAPBEXHLevel2X 5 21" xfId="8266" xr:uid="{00000000-0005-0000-0000-00004A200000}"/>
    <cellStyle name="SAPBEXHLevel2X 5 22" xfId="8267" xr:uid="{00000000-0005-0000-0000-00004B200000}"/>
    <cellStyle name="SAPBEXHLevel2X 5 23" xfId="8268" xr:uid="{00000000-0005-0000-0000-00004C200000}"/>
    <cellStyle name="SAPBEXHLevel2X 5 24" xfId="8269" xr:uid="{00000000-0005-0000-0000-00004D200000}"/>
    <cellStyle name="SAPBEXHLevel2X 5 25" xfId="8270" xr:uid="{00000000-0005-0000-0000-00004E200000}"/>
    <cellStyle name="SAPBEXHLevel2X 5 26" xfId="8271" xr:uid="{00000000-0005-0000-0000-00004F200000}"/>
    <cellStyle name="SAPBEXHLevel2X 5 27" xfId="8272" xr:uid="{00000000-0005-0000-0000-000050200000}"/>
    <cellStyle name="SAPBEXHLevel2X 5 28" xfId="8273" xr:uid="{00000000-0005-0000-0000-000051200000}"/>
    <cellStyle name="SAPBEXHLevel2X 5 29" xfId="8274" xr:uid="{00000000-0005-0000-0000-000052200000}"/>
    <cellStyle name="SAPBEXHLevel2X 5 3" xfId="8275" xr:uid="{00000000-0005-0000-0000-000053200000}"/>
    <cellStyle name="SAPBEXHLevel2X 5 30" xfId="8276" xr:uid="{00000000-0005-0000-0000-000054200000}"/>
    <cellStyle name="SAPBEXHLevel2X 5 31" xfId="8277" xr:uid="{00000000-0005-0000-0000-000055200000}"/>
    <cellStyle name="SAPBEXHLevel2X 5 32" xfId="8278" xr:uid="{00000000-0005-0000-0000-000056200000}"/>
    <cellStyle name="SAPBEXHLevel2X 5 33" xfId="8279" xr:uid="{00000000-0005-0000-0000-000057200000}"/>
    <cellStyle name="SAPBEXHLevel2X 5 4" xfId="8280" xr:uid="{00000000-0005-0000-0000-000058200000}"/>
    <cellStyle name="SAPBEXHLevel2X 5 5" xfId="8281" xr:uid="{00000000-0005-0000-0000-000059200000}"/>
    <cellStyle name="SAPBEXHLevel2X 5 6" xfId="8282" xr:uid="{00000000-0005-0000-0000-00005A200000}"/>
    <cellStyle name="SAPBEXHLevel2X 5 7" xfId="8283" xr:uid="{00000000-0005-0000-0000-00005B200000}"/>
    <cellStyle name="SAPBEXHLevel2X 5 8" xfId="8284" xr:uid="{00000000-0005-0000-0000-00005C200000}"/>
    <cellStyle name="SAPBEXHLevel2X 5 9" xfId="8285" xr:uid="{00000000-0005-0000-0000-00005D200000}"/>
    <cellStyle name="SAPBEXHLevel2X 6" xfId="8286" xr:uid="{00000000-0005-0000-0000-00005E200000}"/>
    <cellStyle name="SAPBEXHLevel2X 6 10" xfId="8287" xr:uid="{00000000-0005-0000-0000-00005F200000}"/>
    <cellStyle name="SAPBEXHLevel2X 6 11" xfId="8288" xr:uid="{00000000-0005-0000-0000-000060200000}"/>
    <cellStyle name="SAPBEXHLevel2X 6 12" xfId="8289" xr:uid="{00000000-0005-0000-0000-000061200000}"/>
    <cellStyle name="SAPBEXHLevel2X 6 13" xfId="8290" xr:uid="{00000000-0005-0000-0000-000062200000}"/>
    <cellStyle name="SAPBEXHLevel2X 6 14" xfId="8291" xr:uid="{00000000-0005-0000-0000-000063200000}"/>
    <cellStyle name="SAPBEXHLevel2X 6 15" xfId="8292" xr:uid="{00000000-0005-0000-0000-000064200000}"/>
    <cellStyle name="SAPBEXHLevel2X 6 16" xfId="8293" xr:uid="{00000000-0005-0000-0000-000065200000}"/>
    <cellStyle name="SAPBEXHLevel2X 6 17" xfId="8294" xr:uid="{00000000-0005-0000-0000-000066200000}"/>
    <cellStyle name="SAPBEXHLevel2X 6 18" xfId="8295" xr:uid="{00000000-0005-0000-0000-000067200000}"/>
    <cellStyle name="SAPBEXHLevel2X 6 19" xfId="8296" xr:uid="{00000000-0005-0000-0000-000068200000}"/>
    <cellStyle name="SAPBEXHLevel2X 6 2" xfId="8297" xr:uid="{00000000-0005-0000-0000-000069200000}"/>
    <cellStyle name="SAPBEXHLevel2X 6 20" xfId="8298" xr:uid="{00000000-0005-0000-0000-00006A200000}"/>
    <cellStyle name="SAPBEXHLevel2X 6 21" xfId="8299" xr:uid="{00000000-0005-0000-0000-00006B200000}"/>
    <cellStyle name="SAPBEXHLevel2X 6 22" xfId="8300" xr:uid="{00000000-0005-0000-0000-00006C200000}"/>
    <cellStyle name="SAPBEXHLevel2X 6 23" xfId="8301" xr:uid="{00000000-0005-0000-0000-00006D200000}"/>
    <cellStyle name="SAPBEXHLevel2X 6 24" xfId="8302" xr:uid="{00000000-0005-0000-0000-00006E200000}"/>
    <cellStyle name="SAPBEXHLevel2X 6 25" xfId="8303" xr:uid="{00000000-0005-0000-0000-00006F200000}"/>
    <cellStyle name="SAPBEXHLevel2X 6 26" xfId="8304" xr:uid="{00000000-0005-0000-0000-000070200000}"/>
    <cellStyle name="SAPBEXHLevel2X 6 27" xfId="8305" xr:uid="{00000000-0005-0000-0000-000071200000}"/>
    <cellStyle name="SAPBEXHLevel2X 6 28" xfId="8306" xr:uid="{00000000-0005-0000-0000-000072200000}"/>
    <cellStyle name="SAPBEXHLevel2X 6 29" xfId="8307" xr:uid="{00000000-0005-0000-0000-000073200000}"/>
    <cellStyle name="SAPBEXHLevel2X 6 3" xfId="8308" xr:uid="{00000000-0005-0000-0000-000074200000}"/>
    <cellStyle name="SAPBEXHLevel2X 6 30" xfId="8309" xr:uid="{00000000-0005-0000-0000-000075200000}"/>
    <cellStyle name="SAPBEXHLevel2X 6 31" xfId="8310" xr:uid="{00000000-0005-0000-0000-000076200000}"/>
    <cellStyle name="SAPBEXHLevel2X 6 32" xfId="8311" xr:uid="{00000000-0005-0000-0000-000077200000}"/>
    <cellStyle name="SAPBEXHLevel2X 6 33" xfId="8312" xr:uid="{00000000-0005-0000-0000-000078200000}"/>
    <cellStyle name="SAPBEXHLevel2X 6 4" xfId="8313" xr:uid="{00000000-0005-0000-0000-000079200000}"/>
    <cellStyle name="SAPBEXHLevel2X 6 5" xfId="8314" xr:uid="{00000000-0005-0000-0000-00007A200000}"/>
    <cellStyle name="SAPBEXHLevel2X 6 6" xfId="8315" xr:uid="{00000000-0005-0000-0000-00007B200000}"/>
    <cellStyle name="SAPBEXHLevel2X 6 7" xfId="8316" xr:uid="{00000000-0005-0000-0000-00007C200000}"/>
    <cellStyle name="SAPBEXHLevel2X 6 8" xfId="8317" xr:uid="{00000000-0005-0000-0000-00007D200000}"/>
    <cellStyle name="SAPBEXHLevel2X 6 9" xfId="8318" xr:uid="{00000000-0005-0000-0000-00007E200000}"/>
    <cellStyle name="SAPBEXHLevel2X 7" xfId="8319" xr:uid="{00000000-0005-0000-0000-00007F200000}"/>
    <cellStyle name="SAPBEXHLevel2X 7 10" xfId="8320" xr:uid="{00000000-0005-0000-0000-000080200000}"/>
    <cellStyle name="SAPBEXHLevel2X 7 11" xfId="8321" xr:uid="{00000000-0005-0000-0000-000081200000}"/>
    <cellStyle name="SAPBEXHLevel2X 7 12" xfId="8322" xr:uid="{00000000-0005-0000-0000-000082200000}"/>
    <cellStyle name="SAPBEXHLevel2X 7 13" xfId="8323" xr:uid="{00000000-0005-0000-0000-000083200000}"/>
    <cellStyle name="SAPBEXHLevel2X 7 14" xfId="8324" xr:uid="{00000000-0005-0000-0000-000084200000}"/>
    <cellStyle name="SAPBEXHLevel2X 7 15" xfId="8325" xr:uid="{00000000-0005-0000-0000-000085200000}"/>
    <cellStyle name="SAPBEXHLevel2X 7 16" xfId="8326" xr:uid="{00000000-0005-0000-0000-000086200000}"/>
    <cellStyle name="SAPBEXHLevel2X 7 17" xfId="8327" xr:uid="{00000000-0005-0000-0000-000087200000}"/>
    <cellStyle name="SAPBEXHLevel2X 7 18" xfId="8328" xr:uid="{00000000-0005-0000-0000-000088200000}"/>
    <cellStyle name="SAPBEXHLevel2X 7 19" xfId="8329" xr:uid="{00000000-0005-0000-0000-000089200000}"/>
    <cellStyle name="SAPBEXHLevel2X 7 2" xfId="8330" xr:uid="{00000000-0005-0000-0000-00008A200000}"/>
    <cellStyle name="SAPBEXHLevel2X 7 20" xfId="8331" xr:uid="{00000000-0005-0000-0000-00008B200000}"/>
    <cellStyle name="SAPBEXHLevel2X 7 21" xfId="8332" xr:uid="{00000000-0005-0000-0000-00008C200000}"/>
    <cellStyle name="SAPBEXHLevel2X 7 22" xfId="8333" xr:uid="{00000000-0005-0000-0000-00008D200000}"/>
    <cellStyle name="SAPBEXHLevel2X 7 23" xfId="8334" xr:uid="{00000000-0005-0000-0000-00008E200000}"/>
    <cellStyle name="SAPBEXHLevel2X 7 24" xfId="8335" xr:uid="{00000000-0005-0000-0000-00008F200000}"/>
    <cellStyle name="SAPBEXHLevel2X 7 25" xfId="8336" xr:uid="{00000000-0005-0000-0000-000090200000}"/>
    <cellStyle name="SAPBEXHLevel2X 7 26" xfId="8337" xr:uid="{00000000-0005-0000-0000-000091200000}"/>
    <cellStyle name="SAPBEXHLevel2X 7 27" xfId="8338" xr:uid="{00000000-0005-0000-0000-000092200000}"/>
    <cellStyle name="SAPBEXHLevel2X 7 28" xfId="8339" xr:uid="{00000000-0005-0000-0000-000093200000}"/>
    <cellStyle name="SAPBEXHLevel2X 7 29" xfId="8340" xr:uid="{00000000-0005-0000-0000-000094200000}"/>
    <cellStyle name="SAPBEXHLevel2X 7 3" xfId="8341" xr:uid="{00000000-0005-0000-0000-000095200000}"/>
    <cellStyle name="SAPBEXHLevel2X 7 30" xfId="8342" xr:uid="{00000000-0005-0000-0000-000096200000}"/>
    <cellStyle name="SAPBEXHLevel2X 7 31" xfId="8343" xr:uid="{00000000-0005-0000-0000-000097200000}"/>
    <cellStyle name="SAPBEXHLevel2X 7 32" xfId="8344" xr:uid="{00000000-0005-0000-0000-000098200000}"/>
    <cellStyle name="SAPBEXHLevel2X 7 33" xfId="8345" xr:uid="{00000000-0005-0000-0000-000099200000}"/>
    <cellStyle name="SAPBEXHLevel2X 7 4" xfId="8346" xr:uid="{00000000-0005-0000-0000-00009A200000}"/>
    <cellStyle name="SAPBEXHLevel2X 7 5" xfId="8347" xr:uid="{00000000-0005-0000-0000-00009B200000}"/>
    <cellStyle name="SAPBEXHLevel2X 7 6" xfId="8348" xr:uid="{00000000-0005-0000-0000-00009C200000}"/>
    <cellStyle name="SAPBEXHLevel2X 7 7" xfId="8349" xr:uid="{00000000-0005-0000-0000-00009D200000}"/>
    <cellStyle name="SAPBEXHLevel2X 7 8" xfId="8350" xr:uid="{00000000-0005-0000-0000-00009E200000}"/>
    <cellStyle name="SAPBEXHLevel2X 7 9" xfId="8351" xr:uid="{00000000-0005-0000-0000-00009F200000}"/>
    <cellStyle name="SAPBEXHLevel2X 8" xfId="8352" xr:uid="{00000000-0005-0000-0000-0000A0200000}"/>
    <cellStyle name="SAPBEXHLevel2X 8 10" xfId="8353" xr:uid="{00000000-0005-0000-0000-0000A1200000}"/>
    <cellStyle name="SAPBEXHLevel2X 8 11" xfId="8354" xr:uid="{00000000-0005-0000-0000-0000A2200000}"/>
    <cellStyle name="SAPBEXHLevel2X 8 12" xfId="8355" xr:uid="{00000000-0005-0000-0000-0000A3200000}"/>
    <cellStyle name="SAPBEXHLevel2X 8 13" xfId="8356" xr:uid="{00000000-0005-0000-0000-0000A4200000}"/>
    <cellStyle name="SAPBEXHLevel2X 8 14" xfId="8357" xr:uid="{00000000-0005-0000-0000-0000A5200000}"/>
    <cellStyle name="SAPBEXHLevel2X 8 15" xfId="8358" xr:uid="{00000000-0005-0000-0000-0000A6200000}"/>
    <cellStyle name="SAPBEXHLevel2X 8 16" xfId="8359" xr:uid="{00000000-0005-0000-0000-0000A7200000}"/>
    <cellStyle name="SAPBEXHLevel2X 8 17" xfId="8360" xr:uid="{00000000-0005-0000-0000-0000A8200000}"/>
    <cellStyle name="SAPBEXHLevel2X 8 18" xfId="8361" xr:uid="{00000000-0005-0000-0000-0000A9200000}"/>
    <cellStyle name="SAPBEXHLevel2X 8 19" xfId="8362" xr:uid="{00000000-0005-0000-0000-0000AA200000}"/>
    <cellStyle name="SAPBEXHLevel2X 8 2" xfId="8363" xr:uid="{00000000-0005-0000-0000-0000AB200000}"/>
    <cellStyle name="SAPBEXHLevel2X 8 20" xfId="8364" xr:uid="{00000000-0005-0000-0000-0000AC200000}"/>
    <cellStyle name="SAPBEXHLevel2X 8 21" xfId="8365" xr:uid="{00000000-0005-0000-0000-0000AD200000}"/>
    <cellStyle name="SAPBEXHLevel2X 8 22" xfId="8366" xr:uid="{00000000-0005-0000-0000-0000AE200000}"/>
    <cellStyle name="SAPBEXHLevel2X 8 23" xfId="8367" xr:uid="{00000000-0005-0000-0000-0000AF200000}"/>
    <cellStyle name="SAPBEXHLevel2X 8 24" xfId="8368" xr:uid="{00000000-0005-0000-0000-0000B0200000}"/>
    <cellStyle name="SAPBEXHLevel2X 8 25" xfId="8369" xr:uid="{00000000-0005-0000-0000-0000B1200000}"/>
    <cellStyle name="SAPBEXHLevel2X 8 26" xfId="8370" xr:uid="{00000000-0005-0000-0000-0000B2200000}"/>
    <cellStyle name="SAPBEXHLevel2X 8 27" xfId="8371" xr:uid="{00000000-0005-0000-0000-0000B3200000}"/>
    <cellStyle name="SAPBEXHLevel2X 8 28" xfId="8372" xr:uid="{00000000-0005-0000-0000-0000B4200000}"/>
    <cellStyle name="SAPBEXHLevel2X 8 29" xfId="8373" xr:uid="{00000000-0005-0000-0000-0000B5200000}"/>
    <cellStyle name="SAPBEXHLevel2X 8 3" xfId="8374" xr:uid="{00000000-0005-0000-0000-0000B6200000}"/>
    <cellStyle name="SAPBEXHLevel2X 8 30" xfId="8375" xr:uid="{00000000-0005-0000-0000-0000B7200000}"/>
    <cellStyle name="SAPBEXHLevel2X 8 31" xfId="8376" xr:uid="{00000000-0005-0000-0000-0000B8200000}"/>
    <cellStyle name="SAPBEXHLevel2X 8 32" xfId="8377" xr:uid="{00000000-0005-0000-0000-0000B9200000}"/>
    <cellStyle name="SAPBEXHLevel2X 8 33" xfId="8378" xr:uid="{00000000-0005-0000-0000-0000BA200000}"/>
    <cellStyle name="SAPBEXHLevel2X 8 4" xfId="8379" xr:uid="{00000000-0005-0000-0000-0000BB200000}"/>
    <cellStyle name="SAPBEXHLevel2X 8 5" xfId="8380" xr:uid="{00000000-0005-0000-0000-0000BC200000}"/>
    <cellStyle name="SAPBEXHLevel2X 8 6" xfId="8381" xr:uid="{00000000-0005-0000-0000-0000BD200000}"/>
    <cellStyle name="SAPBEXHLevel2X 8 7" xfId="8382" xr:uid="{00000000-0005-0000-0000-0000BE200000}"/>
    <cellStyle name="SAPBEXHLevel2X 8 8" xfId="8383" xr:uid="{00000000-0005-0000-0000-0000BF200000}"/>
    <cellStyle name="SAPBEXHLevel2X 8 9" xfId="8384" xr:uid="{00000000-0005-0000-0000-0000C0200000}"/>
    <cellStyle name="SAPBEXHLevel2X 9" xfId="8385" xr:uid="{00000000-0005-0000-0000-0000C1200000}"/>
    <cellStyle name="SAPBEXHLevel2X 9 10" xfId="8386" xr:uid="{00000000-0005-0000-0000-0000C2200000}"/>
    <cellStyle name="SAPBEXHLevel2X 9 11" xfId="8387" xr:uid="{00000000-0005-0000-0000-0000C3200000}"/>
    <cellStyle name="SAPBEXHLevel2X 9 12" xfId="8388" xr:uid="{00000000-0005-0000-0000-0000C4200000}"/>
    <cellStyle name="SAPBEXHLevel2X 9 13" xfId="8389" xr:uid="{00000000-0005-0000-0000-0000C5200000}"/>
    <cellStyle name="SAPBEXHLevel2X 9 14" xfId="8390" xr:uid="{00000000-0005-0000-0000-0000C6200000}"/>
    <cellStyle name="SAPBEXHLevel2X 9 15" xfId="8391" xr:uid="{00000000-0005-0000-0000-0000C7200000}"/>
    <cellStyle name="SAPBEXHLevel2X 9 16" xfId="8392" xr:uid="{00000000-0005-0000-0000-0000C8200000}"/>
    <cellStyle name="SAPBEXHLevel2X 9 17" xfId="8393" xr:uid="{00000000-0005-0000-0000-0000C9200000}"/>
    <cellStyle name="SAPBEXHLevel2X 9 18" xfId="8394" xr:uid="{00000000-0005-0000-0000-0000CA200000}"/>
    <cellStyle name="SAPBEXHLevel2X 9 19" xfId="8395" xr:uid="{00000000-0005-0000-0000-0000CB200000}"/>
    <cellStyle name="SAPBEXHLevel2X 9 2" xfId="8396" xr:uid="{00000000-0005-0000-0000-0000CC200000}"/>
    <cellStyle name="SAPBEXHLevel2X 9 20" xfId="8397" xr:uid="{00000000-0005-0000-0000-0000CD200000}"/>
    <cellStyle name="SAPBEXHLevel2X 9 21" xfId="8398" xr:uid="{00000000-0005-0000-0000-0000CE200000}"/>
    <cellStyle name="SAPBEXHLevel2X 9 22" xfId="8399" xr:uid="{00000000-0005-0000-0000-0000CF200000}"/>
    <cellStyle name="SAPBEXHLevel2X 9 23" xfId="8400" xr:uid="{00000000-0005-0000-0000-0000D0200000}"/>
    <cellStyle name="SAPBEXHLevel2X 9 24" xfId="8401" xr:uid="{00000000-0005-0000-0000-0000D1200000}"/>
    <cellStyle name="SAPBEXHLevel2X 9 25" xfId="8402" xr:uid="{00000000-0005-0000-0000-0000D2200000}"/>
    <cellStyle name="SAPBEXHLevel2X 9 26" xfId="8403" xr:uid="{00000000-0005-0000-0000-0000D3200000}"/>
    <cellStyle name="SAPBEXHLevel2X 9 27" xfId="8404" xr:uid="{00000000-0005-0000-0000-0000D4200000}"/>
    <cellStyle name="SAPBEXHLevel2X 9 28" xfId="8405" xr:uid="{00000000-0005-0000-0000-0000D5200000}"/>
    <cellStyle name="SAPBEXHLevel2X 9 29" xfId="8406" xr:uid="{00000000-0005-0000-0000-0000D6200000}"/>
    <cellStyle name="SAPBEXHLevel2X 9 3" xfId="8407" xr:uid="{00000000-0005-0000-0000-0000D7200000}"/>
    <cellStyle name="SAPBEXHLevel2X 9 30" xfId="8408" xr:uid="{00000000-0005-0000-0000-0000D8200000}"/>
    <cellStyle name="SAPBEXHLevel2X 9 31" xfId="8409" xr:uid="{00000000-0005-0000-0000-0000D9200000}"/>
    <cellStyle name="SAPBEXHLevel2X 9 32" xfId="8410" xr:uid="{00000000-0005-0000-0000-0000DA200000}"/>
    <cellStyle name="SAPBEXHLevel2X 9 33" xfId="8411" xr:uid="{00000000-0005-0000-0000-0000DB200000}"/>
    <cellStyle name="SAPBEXHLevel2X 9 4" xfId="8412" xr:uid="{00000000-0005-0000-0000-0000DC200000}"/>
    <cellStyle name="SAPBEXHLevel2X 9 5" xfId="8413" xr:uid="{00000000-0005-0000-0000-0000DD200000}"/>
    <cellStyle name="SAPBEXHLevel2X 9 6" xfId="8414" xr:uid="{00000000-0005-0000-0000-0000DE200000}"/>
    <cellStyle name="SAPBEXHLevel2X 9 7" xfId="8415" xr:uid="{00000000-0005-0000-0000-0000DF200000}"/>
    <cellStyle name="SAPBEXHLevel2X 9 8" xfId="8416" xr:uid="{00000000-0005-0000-0000-0000E0200000}"/>
    <cellStyle name="SAPBEXHLevel2X 9 9" xfId="8417" xr:uid="{00000000-0005-0000-0000-0000E1200000}"/>
    <cellStyle name="SAPBEXHLevel3" xfId="8418" xr:uid="{00000000-0005-0000-0000-0000E2200000}"/>
    <cellStyle name="SAPBEXHLevel3 10" xfId="8419" xr:uid="{00000000-0005-0000-0000-0000E3200000}"/>
    <cellStyle name="SAPBEXHLevel3 11" xfId="8420" xr:uid="{00000000-0005-0000-0000-0000E4200000}"/>
    <cellStyle name="SAPBEXHLevel3 12" xfId="8421" xr:uid="{00000000-0005-0000-0000-0000E5200000}"/>
    <cellStyle name="SAPBEXHLevel3 13" xfId="8422" xr:uid="{00000000-0005-0000-0000-0000E6200000}"/>
    <cellStyle name="SAPBEXHLevel3 14" xfId="8423" xr:uid="{00000000-0005-0000-0000-0000E7200000}"/>
    <cellStyle name="SAPBEXHLevel3 15" xfId="8424" xr:uid="{00000000-0005-0000-0000-0000E8200000}"/>
    <cellStyle name="SAPBEXHLevel3 16" xfId="8425" xr:uid="{00000000-0005-0000-0000-0000E9200000}"/>
    <cellStyle name="SAPBEXHLevel3 17" xfId="8426" xr:uid="{00000000-0005-0000-0000-0000EA200000}"/>
    <cellStyle name="SAPBEXHLevel3 18" xfId="8427" xr:uid="{00000000-0005-0000-0000-0000EB200000}"/>
    <cellStyle name="SAPBEXHLevel3 19" xfId="8428" xr:uid="{00000000-0005-0000-0000-0000EC200000}"/>
    <cellStyle name="SAPBEXHLevel3 2" xfId="8429" xr:uid="{00000000-0005-0000-0000-0000ED200000}"/>
    <cellStyle name="SAPBEXHLevel3 2 10" xfId="8430" xr:uid="{00000000-0005-0000-0000-0000EE200000}"/>
    <cellStyle name="SAPBEXHLevel3 2 11" xfId="8431" xr:uid="{00000000-0005-0000-0000-0000EF200000}"/>
    <cellStyle name="SAPBEXHLevel3 2 12" xfId="8432" xr:uid="{00000000-0005-0000-0000-0000F0200000}"/>
    <cellStyle name="SAPBEXHLevel3 2 13" xfId="8433" xr:uid="{00000000-0005-0000-0000-0000F1200000}"/>
    <cellStyle name="SAPBEXHLevel3 2 14" xfId="8434" xr:uid="{00000000-0005-0000-0000-0000F2200000}"/>
    <cellStyle name="SAPBEXHLevel3 2 15" xfId="8435" xr:uid="{00000000-0005-0000-0000-0000F3200000}"/>
    <cellStyle name="SAPBEXHLevel3 2 16" xfId="8436" xr:uid="{00000000-0005-0000-0000-0000F4200000}"/>
    <cellStyle name="SAPBEXHLevel3 2 17" xfId="8437" xr:uid="{00000000-0005-0000-0000-0000F5200000}"/>
    <cellStyle name="SAPBEXHLevel3 2 18" xfId="8438" xr:uid="{00000000-0005-0000-0000-0000F6200000}"/>
    <cellStyle name="SAPBEXHLevel3 2 19" xfId="8439" xr:uid="{00000000-0005-0000-0000-0000F7200000}"/>
    <cellStyle name="SAPBEXHLevel3 2 2" xfId="8440" xr:uid="{00000000-0005-0000-0000-0000F8200000}"/>
    <cellStyle name="SAPBEXHLevel3 2 20" xfId="8441" xr:uid="{00000000-0005-0000-0000-0000F9200000}"/>
    <cellStyle name="SAPBEXHLevel3 2 21" xfId="8442" xr:uid="{00000000-0005-0000-0000-0000FA200000}"/>
    <cellStyle name="SAPBEXHLevel3 2 22" xfId="8443" xr:uid="{00000000-0005-0000-0000-0000FB200000}"/>
    <cellStyle name="SAPBEXHLevel3 2 23" xfId="8444" xr:uid="{00000000-0005-0000-0000-0000FC200000}"/>
    <cellStyle name="SAPBEXHLevel3 2 24" xfId="8445" xr:uid="{00000000-0005-0000-0000-0000FD200000}"/>
    <cellStyle name="SAPBEXHLevel3 2 25" xfId="8446" xr:uid="{00000000-0005-0000-0000-0000FE200000}"/>
    <cellStyle name="SAPBEXHLevel3 2 26" xfId="8447" xr:uid="{00000000-0005-0000-0000-0000FF200000}"/>
    <cellStyle name="SAPBEXHLevel3 2 27" xfId="8448" xr:uid="{00000000-0005-0000-0000-000000210000}"/>
    <cellStyle name="SAPBEXHLevel3 2 28" xfId="8449" xr:uid="{00000000-0005-0000-0000-000001210000}"/>
    <cellStyle name="SAPBEXHLevel3 2 29" xfId="8450" xr:uid="{00000000-0005-0000-0000-000002210000}"/>
    <cellStyle name="SAPBEXHLevel3 2 3" xfId="8451" xr:uid="{00000000-0005-0000-0000-000003210000}"/>
    <cellStyle name="SAPBEXHLevel3 2 30" xfId="8452" xr:uid="{00000000-0005-0000-0000-000004210000}"/>
    <cellStyle name="SAPBEXHLevel3 2 31" xfId="8453" xr:uid="{00000000-0005-0000-0000-000005210000}"/>
    <cellStyle name="SAPBEXHLevel3 2 32" xfId="8454" xr:uid="{00000000-0005-0000-0000-000006210000}"/>
    <cellStyle name="SAPBEXHLevel3 2 33" xfId="8455" xr:uid="{00000000-0005-0000-0000-000007210000}"/>
    <cellStyle name="SAPBEXHLevel3 2 4" xfId="8456" xr:uid="{00000000-0005-0000-0000-000008210000}"/>
    <cellStyle name="SAPBEXHLevel3 2 5" xfId="8457" xr:uid="{00000000-0005-0000-0000-000009210000}"/>
    <cellStyle name="SAPBEXHLevel3 2 6" xfId="8458" xr:uid="{00000000-0005-0000-0000-00000A210000}"/>
    <cellStyle name="SAPBEXHLevel3 2 7" xfId="8459" xr:uid="{00000000-0005-0000-0000-00000B210000}"/>
    <cellStyle name="SAPBEXHLevel3 2 8" xfId="8460" xr:uid="{00000000-0005-0000-0000-00000C210000}"/>
    <cellStyle name="SAPBEXHLevel3 2 9" xfId="8461" xr:uid="{00000000-0005-0000-0000-00000D210000}"/>
    <cellStyle name="SAPBEXHLevel3 20" xfId="8462" xr:uid="{00000000-0005-0000-0000-00000E210000}"/>
    <cellStyle name="SAPBEXHLevel3 21" xfId="8463" xr:uid="{00000000-0005-0000-0000-00000F210000}"/>
    <cellStyle name="SAPBEXHLevel3 22" xfId="8464" xr:uid="{00000000-0005-0000-0000-000010210000}"/>
    <cellStyle name="SAPBEXHLevel3 23" xfId="8465" xr:uid="{00000000-0005-0000-0000-000011210000}"/>
    <cellStyle name="SAPBEXHLevel3 24" xfId="8466" xr:uid="{00000000-0005-0000-0000-000012210000}"/>
    <cellStyle name="SAPBEXHLevel3 25" xfId="8467" xr:uid="{00000000-0005-0000-0000-000013210000}"/>
    <cellStyle name="SAPBEXHLevel3 26" xfId="8468" xr:uid="{00000000-0005-0000-0000-000014210000}"/>
    <cellStyle name="SAPBEXHLevel3 27" xfId="8469" xr:uid="{00000000-0005-0000-0000-000015210000}"/>
    <cellStyle name="SAPBEXHLevel3 28" xfId="8470" xr:uid="{00000000-0005-0000-0000-000016210000}"/>
    <cellStyle name="SAPBEXHLevel3 29" xfId="8471" xr:uid="{00000000-0005-0000-0000-000017210000}"/>
    <cellStyle name="SAPBEXHLevel3 3" xfId="8472" xr:uid="{00000000-0005-0000-0000-000018210000}"/>
    <cellStyle name="SAPBEXHLevel3 3 10" xfId="8473" xr:uid="{00000000-0005-0000-0000-000019210000}"/>
    <cellStyle name="SAPBEXHLevel3 3 11" xfId="8474" xr:uid="{00000000-0005-0000-0000-00001A210000}"/>
    <cellStyle name="SAPBEXHLevel3 3 12" xfId="8475" xr:uid="{00000000-0005-0000-0000-00001B210000}"/>
    <cellStyle name="SAPBEXHLevel3 3 13" xfId="8476" xr:uid="{00000000-0005-0000-0000-00001C210000}"/>
    <cellStyle name="SAPBEXHLevel3 3 14" xfId="8477" xr:uid="{00000000-0005-0000-0000-00001D210000}"/>
    <cellStyle name="SAPBEXHLevel3 3 15" xfId="8478" xr:uid="{00000000-0005-0000-0000-00001E210000}"/>
    <cellStyle name="SAPBEXHLevel3 3 16" xfId="8479" xr:uid="{00000000-0005-0000-0000-00001F210000}"/>
    <cellStyle name="SAPBEXHLevel3 3 17" xfId="8480" xr:uid="{00000000-0005-0000-0000-000020210000}"/>
    <cellStyle name="SAPBEXHLevel3 3 18" xfId="8481" xr:uid="{00000000-0005-0000-0000-000021210000}"/>
    <cellStyle name="SAPBEXHLevel3 3 19" xfId="8482" xr:uid="{00000000-0005-0000-0000-000022210000}"/>
    <cellStyle name="SAPBEXHLevel3 3 2" xfId="8483" xr:uid="{00000000-0005-0000-0000-000023210000}"/>
    <cellStyle name="SAPBEXHLevel3 3 20" xfId="8484" xr:uid="{00000000-0005-0000-0000-000024210000}"/>
    <cellStyle name="SAPBEXHLevel3 3 21" xfId="8485" xr:uid="{00000000-0005-0000-0000-000025210000}"/>
    <cellStyle name="SAPBEXHLevel3 3 22" xfId="8486" xr:uid="{00000000-0005-0000-0000-000026210000}"/>
    <cellStyle name="SAPBEXHLevel3 3 23" xfId="8487" xr:uid="{00000000-0005-0000-0000-000027210000}"/>
    <cellStyle name="SAPBEXHLevel3 3 24" xfId="8488" xr:uid="{00000000-0005-0000-0000-000028210000}"/>
    <cellStyle name="SAPBEXHLevel3 3 25" xfId="8489" xr:uid="{00000000-0005-0000-0000-000029210000}"/>
    <cellStyle name="SAPBEXHLevel3 3 26" xfId="8490" xr:uid="{00000000-0005-0000-0000-00002A210000}"/>
    <cellStyle name="SAPBEXHLevel3 3 27" xfId="8491" xr:uid="{00000000-0005-0000-0000-00002B210000}"/>
    <cellStyle name="SAPBEXHLevel3 3 28" xfId="8492" xr:uid="{00000000-0005-0000-0000-00002C210000}"/>
    <cellStyle name="SAPBEXHLevel3 3 29" xfId="8493" xr:uid="{00000000-0005-0000-0000-00002D210000}"/>
    <cellStyle name="SAPBEXHLevel3 3 3" xfId="8494" xr:uid="{00000000-0005-0000-0000-00002E210000}"/>
    <cellStyle name="SAPBEXHLevel3 3 30" xfId="8495" xr:uid="{00000000-0005-0000-0000-00002F210000}"/>
    <cellStyle name="SAPBEXHLevel3 3 31" xfId="8496" xr:uid="{00000000-0005-0000-0000-000030210000}"/>
    <cellStyle name="SAPBEXHLevel3 3 32" xfId="8497" xr:uid="{00000000-0005-0000-0000-000031210000}"/>
    <cellStyle name="SAPBEXHLevel3 3 33" xfId="8498" xr:uid="{00000000-0005-0000-0000-000032210000}"/>
    <cellStyle name="SAPBEXHLevel3 3 4" xfId="8499" xr:uid="{00000000-0005-0000-0000-000033210000}"/>
    <cellStyle name="SAPBEXHLevel3 3 5" xfId="8500" xr:uid="{00000000-0005-0000-0000-000034210000}"/>
    <cellStyle name="SAPBEXHLevel3 3 6" xfId="8501" xr:uid="{00000000-0005-0000-0000-000035210000}"/>
    <cellStyle name="SAPBEXHLevel3 3 7" xfId="8502" xr:uid="{00000000-0005-0000-0000-000036210000}"/>
    <cellStyle name="SAPBEXHLevel3 3 8" xfId="8503" xr:uid="{00000000-0005-0000-0000-000037210000}"/>
    <cellStyle name="SAPBEXHLevel3 3 9" xfId="8504" xr:uid="{00000000-0005-0000-0000-000038210000}"/>
    <cellStyle name="SAPBEXHLevel3 30" xfId="8505" xr:uid="{00000000-0005-0000-0000-000039210000}"/>
    <cellStyle name="SAPBEXHLevel3 31" xfId="8506" xr:uid="{00000000-0005-0000-0000-00003A210000}"/>
    <cellStyle name="SAPBEXHLevel3 32" xfId="8507" xr:uid="{00000000-0005-0000-0000-00003B210000}"/>
    <cellStyle name="SAPBEXHLevel3 33" xfId="8508" xr:uid="{00000000-0005-0000-0000-00003C210000}"/>
    <cellStyle name="SAPBEXHLevel3 34" xfId="8509" xr:uid="{00000000-0005-0000-0000-00003D210000}"/>
    <cellStyle name="SAPBEXHLevel3 35" xfId="8510" xr:uid="{00000000-0005-0000-0000-00003E210000}"/>
    <cellStyle name="SAPBEXHLevel3 36" xfId="8511" xr:uid="{00000000-0005-0000-0000-00003F210000}"/>
    <cellStyle name="SAPBEXHLevel3 37" xfId="8512" xr:uid="{00000000-0005-0000-0000-000040210000}"/>
    <cellStyle name="SAPBEXHLevel3 38" xfId="8513" xr:uid="{00000000-0005-0000-0000-000041210000}"/>
    <cellStyle name="SAPBEXHLevel3 39" xfId="8514" xr:uid="{00000000-0005-0000-0000-000042210000}"/>
    <cellStyle name="SAPBEXHLevel3 4" xfId="8515" xr:uid="{00000000-0005-0000-0000-000043210000}"/>
    <cellStyle name="SAPBEXHLevel3 4 10" xfId="8516" xr:uid="{00000000-0005-0000-0000-000044210000}"/>
    <cellStyle name="SAPBEXHLevel3 4 11" xfId="8517" xr:uid="{00000000-0005-0000-0000-000045210000}"/>
    <cellStyle name="SAPBEXHLevel3 4 12" xfId="8518" xr:uid="{00000000-0005-0000-0000-000046210000}"/>
    <cellStyle name="SAPBEXHLevel3 4 13" xfId="8519" xr:uid="{00000000-0005-0000-0000-000047210000}"/>
    <cellStyle name="SAPBEXHLevel3 4 14" xfId="8520" xr:uid="{00000000-0005-0000-0000-000048210000}"/>
    <cellStyle name="SAPBEXHLevel3 4 15" xfId="8521" xr:uid="{00000000-0005-0000-0000-000049210000}"/>
    <cellStyle name="SAPBEXHLevel3 4 16" xfId="8522" xr:uid="{00000000-0005-0000-0000-00004A210000}"/>
    <cellStyle name="SAPBEXHLevel3 4 17" xfId="8523" xr:uid="{00000000-0005-0000-0000-00004B210000}"/>
    <cellStyle name="SAPBEXHLevel3 4 18" xfId="8524" xr:uid="{00000000-0005-0000-0000-00004C210000}"/>
    <cellStyle name="SAPBEXHLevel3 4 19" xfId="8525" xr:uid="{00000000-0005-0000-0000-00004D210000}"/>
    <cellStyle name="SAPBEXHLevel3 4 2" xfId="8526" xr:uid="{00000000-0005-0000-0000-00004E210000}"/>
    <cellStyle name="SAPBEXHLevel3 4 20" xfId="8527" xr:uid="{00000000-0005-0000-0000-00004F210000}"/>
    <cellStyle name="SAPBEXHLevel3 4 21" xfId="8528" xr:uid="{00000000-0005-0000-0000-000050210000}"/>
    <cellStyle name="SAPBEXHLevel3 4 22" xfId="8529" xr:uid="{00000000-0005-0000-0000-000051210000}"/>
    <cellStyle name="SAPBEXHLevel3 4 23" xfId="8530" xr:uid="{00000000-0005-0000-0000-000052210000}"/>
    <cellStyle name="SAPBEXHLevel3 4 24" xfId="8531" xr:uid="{00000000-0005-0000-0000-000053210000}"/>
    <cellStyle name="SAPBEXHLevel3 4 25" xfId="8532" xr:uid="{00000000-0005-0000-0000-000054210000}"/>
    <cellStyle name="SAPBEXHLevel3 4 26" xfId="8533" xr:uid="{00000000-0005-0000-0000-000055210000}"/>
    <cellStyle name="SAPBEXHLevel3 4 27" xfId="8534" xr:uid="{00000000-0005-0000-0000-000056210000}"/>
    <cellStyle name="SAPBEXHLevel3 4 28" xfId="8535" xr:uid="{00000000-0005-0000-0000-000057210000}"/>
    <cellStyle name="SAPBEXHLevel3 4 29" xfId="8536" xr:uid="{00000000-0005-0000-0000-000058210000}"/>
    <cellStyle name="SAPBEXHLevel3 4 3" xfId="8537" xr:uid="{00000000-0005-0000-0000-000059210000}"/>
    <cellStyle name="SAPBEXHLevel3 4 30" xfId="8538" xr:uid="{00000000-0005-0000-0000-00005A210000}"/>
    <cellStyle name="SAPBEXHLevel3 4 31" xfId="8539" xr:uid="{00000000-0005-0000-0000-00005B210000}"/>
    <cellStyle name="SAPBEXHLevel3 4 32" xfId="8540" xr:uid="{00000000-0005-0000-0000-00005C210000}"/>
    <cellStyle name="SAPBEXHLevel3 4 33" xfId="8541" xr:uid="{00000000-0005-0000-0000-00005D210000}"/>
    <cellStyle name="SAPBEXHLevel3 4 4" xfId="8542" xr:uid="{00000000-0005-0000-0000-00005E210000}"/>
    <cellStyle name="SAPBEXHLevel3 4 5" xfId="8543" xr:uid="{00000000-0005-0000-0000-00005F210000}"/>
    <cellStyle name="SAPBEXHLevel3 4 6" xfId="8544" xr:uid="{00000000-0005-0000-0000-000060210000}"/>
    <cellStyle name="SAPBEXHLevel3 4 7" xfId="8545" xr:uid="{00000000-0005-0000-0000-000061210000}"/>
    <cellStyle name="SAPBEXHLevel3 4 8" xfId="8546" xr:uid="{00000000-0005-0000-0000-000062210000}"/>
    <cellStyle name="SAPBEXHLevel3 4 9" xfId="8547" xr:uid="{00000000-0005-0000-0000-000063210000}"/>
    <cellStyle name="SAPBEXHLevel3 40" xfId="8548" xr:uid="{00000000-0005-0000-0000-000064210000}"/>
    <cellStyle name="SAPBEXHLevel3 41" xfId="8549" xr:uid="{00000000-0005-0000-0000-000065210000}"/>
    <cellStyle name="SAPBEXHLevel3 5" xfId="8550" xr:uid="{00000000-0005-0000-0000-000066210000}"/>
    <cellStyle name="SAPBEXHLevel3 5 10" xfId="8551" xr:uid="{00000000-0005-0000-0000-000067210000}"/>
    <cellStyle name="SAPBEXHLevel3 5 11" xfId="8552" xr:uid="{00000000-0005-0000-0000-000068210000}"/>
    <cellStyle name="SAPBEXHLevel3 5 12" xfId="8553" xr:uid="{00000000-0005-0000-0000-000069210000}"/>
    <cellStyle name="SAPBEXHLevel3 5 13" xfId="8554" xr:uid="{00000000-0005-0000-0000-00006A210000}"/>
    <cellStyle name="SAPBEXHLevel3 5 14" xfId="8555" xr:uid="{00000000-0005-0000-0000-00006B210000}"/>
    <cellStyle name="SAPBEXHLevel3 5 15" xfId="8556" xr:uid="{00000000-0005-0000-0000-00006C210000}"/>
    <cellStyle name="SAPBEXHLevel3 5 16" xfId="8557" xr:uid="{00000000-0005-0000-0000-00006D210000}"/>
    <cellStyle name="SAPBEXHLevel3 5 17" xfId="8558" xr:uid="{00000000-0005-0000-0000-00006E210000}"/>
    <cellStyle name="SAPBEXHLevel3 5 18" xfId="8559" xr:uid="{00000000-0005-0000-0000-00006F210000}"/>
    <cellStyle name="SAPBEXHLevel3 5 19" xfId="8560" xr:uid="{00000000-0005-0000-0000-000070210000}"/>
    <cellStyle name="SAPBEXHLevel3 5 2" xfId="8561" xr:uid="{00000000-0005-0000-0000-000071210000}"/>
    <cellStyle name="SAPBEXHLevel3 5 20" xfId="8562" xr:uid="{00000000-0005-0000-0000-000072210000}"/>
    <cellStyle name="SAPBEXHLevel3 5 21" xfId="8563" xr:uid="{00000000-0005-0000-0000-000073210000}"/>
    <cellStyle name="SAPBEXHLevel3 5 22" xfId="8564" xr:uid="{00000000-0005-0000-0000-000074210000}"/>
    <cellStyle name="SAPBEXHLevel3 5 23" xfId="8565" xr:uid="{00000000-0005-0000-0000-000075210000}"/>
    <cellStyle name="SAPBEXHLevel3 5 24" xfId="8566" xr:uid="{00000000-0005-0000-0000-000076210000}"/>
    <cellStyle name="SAPBEXHLevel3 5 25" xfId="8567" xr:uid="{00000000-0005-0000-0000-000077210000}"/>
    <cellStyle name="SAPBEXHLevel3 5 26" xfId="8568" xr:uid="{00000000-0005-0000-0000-000078210000}"/>
    <cellStyle name="SAPBEXHLevel3 5 27" xfId="8569" xr:uid="{00000000-0005-0000-0000-000079210000}"/>
    <cellStyle name="SAPBEXHLevel3 5 28" xfId="8570" xr:uid="{00000000-0005-0000-0000-00007A210000}"/>
    <cellStyle name="SAPBEXHLevel3 5 29" xfId="8571" xr:uid="{00000000-0005-0000-0000-00007B210000}"/>
    <cellStyle name="SAPBEXHLevel3 5 3" xfId="8572" xr:uid="{00000000-0005-0000-0000-00007C210000}"/>
    <cellStyle name="SAPBEXHLevel3 5 30" xfId="8573" xr:uid="{00000000-0005-0000-0000-00007D210000}"/>
    <cellStyle name="SAPBEXHLevel3 5 31" xfId="8574" xr:uid="{00000000-0005-0000-0000-00007E210000}"/>
    <cellStyle name="SAPBEXHLevel3 5 32" xfId="8575" xr:uid="{00000000-0005-0000-0000-00007F210000}"/>
    <cellStyle name="SAPBEXHLevel3 5 33" xfId="8576" xr:uid="{00000000-0005-0000-0000-000080210000}"/>
    <cellStyle name="SAPBEXHLevel3 5 4" xfId="8577" xr:uid="{00000000-0005-0000-0000-000081210000}"/>
    <cellStyle name="SAPBEXHLevel3 5 5" xfId="8578" xr:uid="{00000000-0005-0000-0000-000082210000}"/>
    <cellStyle name="SAPBEXHLevel3 5 6" xfId="8579" xr:uid="{00000000-0005-0000-0000-000083210000}"/>
    <cellStyle name="SAPBEXHLevel3 5 7" xfId="8580" xr:uid="{00000000-0005-0000-0000-000084210000}"/>
    <cellStyle name="SAPBEXHLevel3 5 8" xfId="8581" xr:uid="{00000000-0005-0000-0000-000085210000}"/>
    <cellStyle name="SAPBEXHLevel3 5 9" xfId="8582" xr:uid="{00000000-0005-0000-0000-000086210000}"/>
    <cellStyle name="SAPBEXHLevel3 6" xfId="8583" xr:uid="{00000000-0005-0000-0000-000087210000}"/>
    <cellStyle name="SAPBEXHLevel3 6 10" xfId="8584" xr:uid="{00000000-0005-0000-0000-000088210000}"/>
    <cellStyle name="SAPBEXHLevel3 6 11" xfId="8585" xr:uid="{00000000-0005-0000-0000-000089210000}"/>
    <cellStyle name="SAPBEXHLevel3 6 12" xfId="8586" xr:uid="{00000000-0005-0000-0000-00008A210000}"/>
    <cellStyle name="SAPBEXHLevel3 6 13" xfId="8587" xr:uid="{00000000-0005-0000-0000-00008B210000}"/>
    <cellStyle name="SAPBEXHLevel3 6 14" xfId="8588" xr:uid="{00000000-0005-0000-0000-00008C210000}"/>
    <cellStyle name="SAPBEXHLevel3 6 15" xfId="8589" xr:uid="{00000000-0005-0000-0000-00008D210000}"/>
    <cellStyle name="SAPBEXHLevel3 6 16" xfId="8590" xr:uid="{00000000-0005-0000-0000-00008E210000}"/>
    <cellStyle name="SAPBEXHLevel3 6 17" xfId="8591" xr:uid="{00000000-0005-0000-0000-00008F210000}"/>
    <cellStyle name="SAPBEXHLevel3 6 18" xfId="8592" xr:uid="{00000000-0005-0000-0000-000090210000}"/>
    <cellStyle name="SAPBEXHLevel3 6 19" xfId="8593" xr:uid="{00000000-0005-0000-0000-000091210000}"/>
    <cellStyle name="SAPBEXHLevel3 6 2" xfId="8594" xr:uid="{00000000-0005-0000-0000-000092210000}"/>
    <cellStyle name="SAPBEXHLevel3 6 20" xfId="8595" xr:uid="{00000000-0005-0000-0000-000093210000}"/>
    <cellStyle name="SAPBEXHLevel3 6 21" xfId="8596" xr:uid="{00000000-0005-0000-0000-000094210000}"/>
    <cellStyle name="SAPBEXHLevel3 6 22" xfId="8597" xr:uid="{00000000-0005-0000-0000-000095210000}"/>
    <cellStyle name="SAPBEXHLevel3 6 23" xfId="8598" xr:uid="{00000000-0005-0000-0000-000096210000}"/>
    <cellStyle name="SAPBEXHLevel3 6 24" xfId="8599" xr:uid="{00000000-0005-0000-0000-000097210000}"/>
    <cellStyle name="SAPBEXHLevel3 6 25" xfId="8600" xr:uid="{00000000-0005-0000-0000-000098210000}"/>
    <cellStyle name="SAPBEXHLevel3 6 26" xfId="8601" xr:uid="{00000000-0005-0000-0000-000099210000}"/>
    <cellStyle name="SAPBEXHLevel3 6 27" xfId="8602" xr:uid="{00000000-0005-0000-0000-00009A210000}"/>
    <cellStyle name="SAPBEXHLevel3 6 28" xfId="8603" xr:uid="{00000000-0005-0000-0000-00009B210000}"/>
    <cellStyle name="SAPBEXHLevel3 6 29" xfId="8604" xr:uid="{00000000-0005-0000-0000-00009C210000}"/>
    <cellStyle name="SAPBEXHLevel3 6 3" xfId="8605" xr:uid="{00000000-0005-0000-0000-00009D210000}"/>
    <cellStyle name="SAPBEXHLevel3 6 30" xfId="8606" xr:uid="{00000000-0005-0000-0000-00009E210000}"/>
    <cellStyle name="SAPBEXHLevel3 6 31" xfId="8607" xr:uid="{00000000-0005-0000-0000-00009F210000}"/>
    <cellStyle name="SAPBEXHLevel3 6 32" xfId="8608" xr:uid="{00000000-0005-0000-0000-0000A0210000}"/>
    <cellStyle name="SAPBEXHLevel3 6 33" xfId="8609" xr:uid="{00000000-0005-0000-0000-0000A1210000}"/>
    <cellStyle name="SAPBEXHLevel3 6 4" xfId="8610" xr:uid="{00000000-0005-0000-0000-0000A2210000}"/>
    <cellStyle name="SAPBEXHLevel3 6 5" xfId="8611" xr:uid="{00000000-0005-0000-0000-0000A3210000}"/>
    <cellStyle name="SAPBEXHLevel3 6 6" xfId="8612" xr:uid="{00000000-0005-0000-0000-0000A4210000}"/>
    <cellStyle name="SAPBEXHLevel3 6 7" xfId="8613" xr:uid="{00000000-0005-0000-0000-0000A5210000}"/>
    <cellStyle name="SAPBEXHLevel3 6 8" xfId="8614" xr:uid="{00000000-0005-0000-0000-0000A6210000}"/>
    <cellStyle name="SAPBEXHLevel3 6 9" xfId="8615" xr:uid="{00000000-0005-0000-0000-0000A7210000}"/>
    <cellStyle name="SAPBEXHLevel3 7" xfId="8616" xr:uid="{00000000-0005-0000-0000-0000A8210000}"/>
    <cellStyle name="SAPBEXHLevel3 7 10" xfId="8617" xr:uid="{00000000-0005-0000-0000-0000A9210000}"/>
    <cellStyle name="SAPBEXHLevel3 7 11" xfId="8618" xr:uid="{00000000-0005-0000-0000-0000AA210000}"/>
    <cellStyle name="SAPBEXHLevel3 7 12" xfId="8619" xr:uid="{00000000-0005-0000-0000-0000AB210000}"/>
    <cellStyle name="SAPBEXHLevel3 7 13" xfId="8620" xr:uid="{00000000-0005-0000-0000-0000AC210000}"/>
    <cellStyle name="SAPBEXHLevel3 7 14" xfId="8621" xr:uid="{00000000-0005-0000-0000-0000AD210000}"/>
    <cellStyle name="SAPBEXHLevel3 7 15" xfId="8622" xr:uid="{00000000-0005-0000-0000-0000AE210000}"/>
    <cellStyle name="SAPBEXHLevel3 7 16" xfId="8623" xr:uid="{00000000-0005-0000-0000-0000AF210000}"/>
    <cellStyle name="SAPBEXHLevel3 7 17" xfId="8624" xr:uid="{00000000-0005-0000-0000-0000B0210000}"/>
    <cellStyle name="SAPBEXHLevel3 7 18" xfId="8625" xr:uid="{00000000-0005-0000-0000-0000B1210000}"/>
    <cellStyle name="SAPBEXHLevel3 7 19" xfId="8626" xr:uid="{00000000-0005-0000-0000-0000B2210000}"/>
    <cellStyle name="SAPBEXHLevel3 7 2" xfId="8627" xr:uid="{00000000-0005-0000-0000-0000B3210000}"/>
    <cellStyle name="SAPBEXHLevel3 7 20" xfId="8628" xr:uid="{00000000-0005-0000-0000-0000B4210000}"/>
    <cellStyle name="SAPBEXHLevel3 7 21" xfId="8629" xr:uid="{00000000-0005-0000-0000-0000B5210000}"/>
    <cellStyle name="SAPBEXHLevel3 7 22" xfId="8630" xr:uid="{00000000-0005-0000-0000-0000B6210000}"/>
    <cellStyle name="SAPBEXHLevel3 7 23" xfId="8631" xr:uid="{00000000-0005-0000-0000-0000B7210000}"/>
    <cellStyle name="SAPBEXHLevel3 7 24" xfId="8632" xr:uid="{00000000-0005-0000-0000-0000B8210000}"/>
    <cellStyle name="SAPBEXHLevel3 7 25" xfId="8633" xr:uid="{00000000-0005-0000-0000-0000B9210000}"/>
    <cellStyle name="SAPBEXHLevel3 7 26" xfId="8634" xr:uid="{00000000-0005-0000-0000-0000BA210000}"/>
    <cellStyle name="SAPBEXHLevel3 7 27" xfId="8635" xr:uid="{00000000-0005-0000-0000-0000BB210000}"/>
    <cellStyle name="SAPBEXHLevel3 7 28" xfId="8636" xr:uid="{00000000-0005-0000-0000-0000BC210000}"/>
    <cellStyle name="SAPBEXHLevel3 7 29" xfId="8637" xr:uid="{00000000-0005-0000-0000-0000BD210000}"/>
    <cellStyle name="SAPBEXHLevel3 7 3" xfId="8638" xr:uid="{00000000-0005-0000-0000-0000BE210000}"/>
    <cellStyle name="SAPBEXHLevel3 7 30" xfId="8639" xr:uid="{00000000-0005-0000-0000-0000BF210000}"/>
    <cellStyle name="SAPBEXHLevel3 7 31" xfId="8640" xr:uid="{00000000-0005-0000-0000-0000C0210000}"/>
    <cellStyle name="SAPBEXHLevel3 7 32" xfId="8641" xr:uid="{00000000-0005-0000-0000-0000C1210000}"/>
    <cellStyle name="SAPBEXHLevel3 7 33" xfId="8642" xr:uid="{00000000-0005-0000-0000-0000C2210000}"/>
    <cellStyle name="SAPBEXHLevel3 7 4" xfId="8643" xr:uid="{00000000-0005-0000-0000-0000C3210000}"/>
    <cellStyle name="SAPBEXHLevel3 7 5" xfId="8644" xr:uid="{00000000-0005-0000-0000-0000C4210000}"/>
    <cellStyle name="SAPBEXHLevel3 7 6" xfId="8645" xr:uid="{00000000-0005-0000-0000-0000C5210000}"/>
    <cellStyle name="SAPBEXHLevel3 7 7" xfId="8646" xr:uid="{00000000-0005-0000-0000-0000C6210000}"/>
    <cellStyle name="SAPBEXHLevel3 7 8" xfId="8647" xr:uid="{00000000-0005-0000-0000-0000C7210000}"/>
    <cellStyle name="SAPBEXHLevel3 7 9" xfId="8648" xr:uid="{00000000-0005-0000-0000-0000C8210000}"/>
    <cellStyle name="SAPBEXHLevel3 8" xfId="8649" xr:uid="{00000000-0005-0000-0000-0000C9210000}"/>
    <cellStyle name="SAPBEXHLevel3 8 10" xfId="8650" xr:uid="{00000000-0005-0000-0000-0000CA210000}"/>
    <cellStyle name="SAPBEXHLevel3 8 11" xfId="8651" xr:uid="{00000000-0005-0000-0000-0000CB210000}"/>
    <cellStyle name="SAPBEXHLevel3 8 12" xfId="8652" xr:uid="{00000000-0005-0000-0000-0000CC210000}"/>
    <cellStyle name="SAPBEXHLevel3 8 13" xfId="8653" xr:uid="{00000000-0005-0000-0000-0000CD210000}"/>
    <cellStyle name="SAPBEXHLevel3 8 14" xfId="8654" xr:uid="{00000000-0005-0000-0000-0000CE210000}"/>
    <cellStyle name="SAPBEXHLevel3 8 15" xfId="8655" xr:uid="{00000000-0005-0000-0000-0000CF210000}"/>
    <cellStyle name="SAPBEXHLevel3 8 16" xfId="8656" xr:uid="{00000000-0005-0000-0000-0000D0210000}"/>
    <cellStyle name="SAPBEXHLevel3 8 17" xfId="8657" xr:uid="{00000000-0005-0000-0000-0000D1210000}"/>
    <cellStyle name="SAPBEXHLevel3 8 18" xfId="8658" xr:uid="{00000000-0005-0000-0000-0000D2210000}"/>
    <cellStyle name="SAPBEXHLevel3 8 19" xfId="8659" xr:uid="{00000000-0005-0000-0000-0000D3210000}"/>
    <cellStyle name="SAPBEXHLevel3 8 2" xfId="8660" xr:uid="{00000000-0005-0000-0000-0000D4210000}"/>
    <cellStyle name="SAPBEXHLevel3 8 20" xfId="8661" xr:uid="{00000000-0005-0000-0000-0000D5210000}"/>
    <cellStyle name="SAPBEXHLevel3 8 21" xfId="8662" xr:uid="{00000000-0005-0000-0000-0000D6210000}"/>
    <cellStyle name="SAPBEXHLevel3 8 22" xfId="8663" xr:uid="{00000000-0005-0000-0000-0000D7210000}"/>
    <cellStyle name="SAPBEXHLevel3 8 23" xfId="8664" xr:uid="{00000000-0005-0000-0000-0000D8210000}"/>
    <cellStyle name="SAPBEXHLevel3 8 24" xfId="8665" xr:uid="{00000000-0005-0000-0000-0000D9210000}"/>
    <cellStyle name="SAPBEXHLevel3 8 25" xfId="8666" xr:uid="{00000000-0005-0000-0000-0000DA210000}"/>
    <cellStyle name="SAPBEXHLevel3 8 26" xfId="8667" xr:uid="{00000000-0005-0000-0000-0000DB210000}"/>
    <cellStyle name="SAPBEXHLevel3 8 27" xfId="8668" xr:uid="{00000000-0005-0000-0000-0000DC210000}"/>
    <cellStyle name="SAPBEXHLevel3 8 28" xfId="8669" xr:uid="{00000000-0005-0000-0000-0000DD210000}"/>
    <cellStyle name="SAPBEXHLevel3 8 29" xfId="8670" xr:uid="{00000000-0005-0000-0000-0000DE210000}"/>
    <cellStyle name="SAPBEXHLevel3 8 3" xfId="8671" xr:uid="{00000000-0005-0000-0000-0000DF210000}"/>
    <cellStyle name="SAPBEXHLevel3 8 30" xfId="8672" xr:uid="{00000000-0005-0000-0000-0000E0210000}"/>
    <cellStyle name="SAPBEXHLevel3 8 31" xfId="8673" xr:uid="{00000000-0005-0000-0000-0000E1210000}"/>
    <cellStyle name="SAPBEXHLevel3 8 32" xfId="8674" xr:uid="{00000000-0005-0000-0000-0000E2210000}"/>
    <cellStyle name="SAPBEXHLevel3 8 33" xfId="8675" xr:uid="{00000000-0005-0000-0000-0000E3210000}"/>
    <cellStyle name="SAPBEXHLevel3 8 4" xfId="8676" xr:uid="{00000000-0005-0000-0000-0000E4210000}"/>
    <cellStyle name="SAPBEXHLevel3 8 5" xfId="8677" xr:uid="{00000000-0005-0000-0000-0000E5210000}"/>
    <cellStyle name="SAPBEXHLevel3 8 6" xfId="8678" xr:uid="{00000000-0005-0000-0000-0000E6210000}"/>
    <cellStyle name="SAPBEXHLevel3 8 7" xfId="8679" xr:uid="{00000000-0005-0000-0000-0000E7210000}"/>
    <cellStyle name="SAPBEXHLevel3 8 8" xfId="8680" xr:uid="{00000000-0005-0000-0000-0000E8210000}"/>
    <cellStyle name="SAPBEXHLevel3 8 9" xfId="8681" xr:uid="{00000000-0005-0000-0000-0000E9210000}"/>
    <cellStyle name="SAPBEXHLevel3 9" xfId="8682" xr:uid="{00000000-0005-0000-0000-0000EA210000}"/>
    <cellStyle name="SAPBEXHLevel3 9 10" xfId="8683" xr:uid="{00000000-0005-0000-0000-0000EB210000}"/>
    <cellStyle name="SAPBEXHLevel3 9 11" xfId="8684" xr:uid="{00000000-0005-0000-0000-0000EC210000}"/>
    <cellStyle name="SAPBEXHLevel3 9 12" xfId="8685" xr:uid="{00000000-0005-0000-0000-0000ED210000}"/>
    <cellStyle name="SAPBEXHLevel3 9 13" xfId="8686" xr:uid="{00000000-0005-0000-0000-0000EE210000}"/>
    <cellStyle name="SAPBEXHLevel3 9 14" xfId="8687" xr:uid="{00000000-0005-0000-0000-0000EF210000}"/>
    <cellStyle name="SAPBEXHLevel3 9 15" xfId="8688" xr:uid="{00000000-0005-0000-0000-0000F0210000}"/>
    <cellStyle name="SAPBEXHLevel3 9 16" xfId="8689" xr:uid="{00000000-0005-0000-0000-0000F1210000}"/>
    <cellStyle name="SAPBEXHLevel3 9 17" xfId="8690" xr:uid="{00000000-0005-0000-0000-0000F2210000}"/>
    <cellStyle name="SAPBEXHLevel3 9 18" xfId="8691" xr:uid="{00000000-0005-0000-0000-0000F3210000}"/>
    <cellStyle name="SAPBEXHLevel3 9 19" xfId="8692" xr:uid="{00000000-0005-0000-0000-0000F4210000}"/>
    <cellStyle name="SAPBEXHLevel3 9 2" xfId="8693" xr:uid="{00000000-0005-0000-0000-0000F5210000}"/>
    <cellStyle name="SAPBEXHLevel3 9 20" xfId="8694" xr:uid="{00000000-0005-0000-0000-0000F6210000}"/>
    <cellStyle name="SAPBEXHLevel3 9 21" xfId="8695" xr:uid="{00000000-0005-0000-0000-0000F7210000}"/>
    <cellStyle name="SAPBEXHLevel3 9 22" xfId="8696" xr:uid="{00000000-0005-0000-0000-0000F8210000}"/>
    <cellStyle name="SAPBEXHLevel3 9 23" xfId="8697" xr:uid="{00000000-0005-0000-0000-0000F9210000}"/>
    <cellStyle name="SAPBEXHLevel3 9 24" xfId="8698" xr:uid="{00000000-0005-0000-0000-0000FA210000}"/>
    <cellStyle name="SAPBEXHLevel3 9 25" xfId="8699" xr:uid="{00000000-0005-0000-0000-0000FB210000}"/>
    <cellStyle name="SAPBEXHLevel3 9 26" xfId="8700" xr:uid="{00000000-0005-0000-0000-0000FC210000}"/>
    <cellStyle name="SAPBEXHLevel3 9 27" xfId="8701" xr:uid="{00000000-0005-0000-0000-0000FD210000}"/>
    <cellStyle name="SAPBEXHLevel3 9 28" xfId="8702" xr:uid="{00000000-0005-0000-0000-0000FE210000}"/>
    <cellStyle name="SAPBEXHLevel3 9 29" xfId="8703" xr:uid="{00000000-0005-0000-0000-0000FF210000}"/>
    <cellStyle name="SAPBEXHLevel3 9 3" xfId="8704" xr:uid="{00000000-0005-0000-0000-000000220000}"/>
    <cellStyle name="SAPBEXHLevel3 9 30" xfId="8705" xr:uid="{00000000-0005-0000-0000-000001220000}"/>
    <cellStyle name="SAPBEXHLevel3 9 31" xfId="8706" xr:uid="{00000000-0005-0000-0000-000002220000}"/>
    <cellStyle name="SAPBEXHLevel3 9 32" xfId="8707" xr:uid="{00000000-0005-0000-0000-000003220000}"/>
    <cellStyle name="SAPBEXHLevel3 9 33" xfId="8708" xr:uid="{00000000-0005-0000-0000-000004220000}"/>
    <cellStyle name="SAPBEXHLevel3 9 4" xfId="8709" xr:uid="{00000000-0005-0000-0000-000005220000}"/>
    <cellStyle name="SAPBEXHLevel3 9 5" xfId="8710" xr:uid="{00000000-0005-0000-0000-000006220000}"/>
    <cellStyle name="SAPBEXHLevel3 9 6" xfId="8711" xr:uid="{00000000-0005-0000-0000-000007220000}"/>
    <cellStyle name="SAPBEXHLevel3 9 7" xfId="8712" xr:uid="{00000000-0005-0000-0000-000008220000}"/>
    <cellStyle name="SAPBEXHLevel3 9 8" xfId="8713" xr:uid="{00000000-0005-0000-0000-000009220000}"/>
    <cellStyle name="SAPBEXHLevel3 9 9" xfId="8714" xr:uid="{00000000-0005-0000-0000-00000A220000}"/>
    <cellStyle name="SAPBEXHLevel3X" xfId="8715" xr:uid="{00000000-0005-0000-0000-00000B220000}"/>
    <cellStyle name="SAPBEXHLevel3X 10" xfId="8716" xr:uid="{00000000-0005-0000-0000-00000C220000}"/>
    <cellStyle name="SAPBEXHLevel3X 11" xfId="8717" xr:uid="{00000000-0005-0000-0000-00000D220000}"/>
    <cellStyle name="SAPBEXHLevel3X 12" xfId="8718" xr:uid="{00000000-0005-0000-0000-00000E220000}"/>
    <cellStyle name="SAPBEXHLevel3X 13" xfId="8719" xr:uid="{00000000-0005-0000-0000-00000F220000}"/>
    <cellStyle name="SAPBEXHLevel3X 14" xfId="8720" xr:uid="{00000000-0005-0000-0000-000010220000}"/>
    <cellStyle name="SAPBEXHLevel3X 15" xfId="8721" xr:uid="{00000000-0005-0000-0000-000011220000}"/>
    <cellStyle name="SAPBEXHLevel3X 16" xfId="8722" xr:uid="{00000000-0005-0000-0000-000012220000}"/>
    <cellStyle name="SAPBEXHLevel3X 17" xfId="8723" xr:uid="{00000000-0005-0000-0000-000013220000}"/>
    <cellStyle name="SAPBEXHLevel3X 18" xfId="8724" xr:uid="{00000000-0005-0000-0000-000014220000}"/>
    <cellStyle name="SAPBEXHLevel3X 19" xfId="8725" xr:uid="{00000000-0005-0000-0000-000015220000}"/>
    <cellStyle name="SAPBEXHLevel3X 2" xfId="8726" xr:uid="{00000000-0005-0000-0000-000016220000}"/>
    <cellStyle name="SAPBEXHLevel3X 2 10" xfId="8727" xr:uid="{00000000-0005-0000-0000-000017220000}"/>
    <cellStyle name="SAPBEXHLevel3X 2 11" xfId="8728" xr:uid="{00000000-0005-0000-0000-000018220000}"/>
    <cellStyle name="SAPBEXHLevel3X 2 12" xfId="8729" xr:uid="{00000000-0005-0000-0000-000019220000}"/>
    <cellStyle name="SAPBEXHLevel3X 2 13" xfId="8730" xr:uid="{00000000-0005-0000-0000-00001A220000}"/>
    <cellStyle name="SAPBEXHLevel3X 2 14" xfId="8731" xr:uid="{00000000-0005-0000-0000-00001B220000}"/>
    <cellStyle name="SAPBEXHLevel3X 2 15" xfId="8732" xr:uid="{00000000-0005-0000-0000-00001C220000}"/>
    <cellStyle name="SAPBEXHLevel3X 2 16" xfId="8733" xr:uid="{00000000-0005-0000-0000-00001D220000}"/>
    <cellStyle name="SAPBEXHLevel3X 2 17" xfId="8734" xr:uid="{00000000-0005-0000-0000-00001E220000}"/>
    <cellStyle name="SAPBEXHLevel3X 2 18" xfId="8735" xr:uid="{00000000-0005-0000-0000-00001F220000}"/>
    <cellStyle name="SAPBEXHLevel3X 2 19" xfId="8736" xr:uid="{00000000-0005-0000-0000-000020220000}"/>
    <cellStyle name="SAPBEXHLevel3X 2 2" xfId="8737" xr:uid="{00000000-0005-0000-0000-000021220000}"/>
    <cellStyle name="SAPBEXHLevel3X 2 20" xfId="8738" xr:uid="{00000000-0005-0000-0000-000022220000}"/>
    <cellStyle name="SAPBEXHLevel3X 2 21" xfId="8739" xr:uid="{00000000-0005-0000-0000-000023220000}"/>
    <cellStyle name="SAPBEXHLevel3X 2 22" xfId="8740" xr:uid="{00000000-0005-0000-0000-000024220000}"/>
    <cellStyle name="SAPBEXHLevel3X 2 23" xfId="8741" xr:uid="{00000000-0005-0000-0000-000025220000}"/>
    <cellStyle name="SAPBEXHLevel3X 2 24" xfId="8742" xr:uid="{00000000-0005-0000-0000-000026220000}"/>
    <cellStyle name="SAPBEXHLevel3X 2 25" xfId="8743" xr:uid="{00000000-0005-0000-0000-000027220000}"/>
    <cellStyle name="SAPBEXHLevel3X 2 26" xfId="8744" xr:uid="{00000000-0005-0000-0000-000028220000}"/>
    <cellStyle name="SAPBEXHLevel3X 2 27" xfId="8745" xr:uid="{00000000-0005-0000-0000-000029220000}"/>
    <cellStyle name="SAPBEXHLevel3X 2 28" xfId="8746" xr:uid="{00000000-0005-0000-0000-00002A220000}"/>
    <cellStyle name="SAPBEXHLevel3X 2 29" xfId="8747" xr:uid="{00000000-0005-0000-0000-00002B220000}"/>
    <cellStyle name="SAPBEXHLevel3X 2 3" xfId="8748" xr:uid="{00000000-0005-0000-0000-00002C220000}"/>
    <cellStyle name="SAPBEXHLevel3X 2 30" xfId="8749" xr:uid="{00000000-0005-0000-0000-00002D220000}"/>
    <cellStyle name="SAPBEXHLevel3X 2 31" xfId="8750" xr:uid="{00000000-0005-0000-0000-00002E220000}"/>
    <cellStyle name="SAPBEXHLevel3X 2 32" xfId="8751" xr:uid="{00000000-0005-0000-0000-00002F220000}"/>
    <cellStyle name="SAPBEXHLevel3X 2 33" xfId="8752" xr:uid="{00000000-0005-0000-0000-000030220000}"/>
    <cellStyle name="SAPBEXHLevel3X 2 4" xfId="8753" xr:uid="{00000000-0005-0000-0000-000031220000}"/>
    <cellStyle name="SAPBEXHLevel3X 2 5" xfId="8754" xr:uid="{00000000-0005-0000-0000-000032220000}"/>
    <cellStyle name="SAPBEXHLevel3X 2 6" xfId="8755" xr:uid="{00000000-0005-0000-0000-000033220000}"/>
    <cellStyle name="SAPBEXHLevel3X 2 7" xfId="8756" xr:uid="{00000000-0005-0000-0000-000034220000}"/>
    <cellStyle name="SAPBEXHLevel3X 2 8" xfId="8757" xr:uid="{00000000-0005-0000-0000-000035220000}"/>
    <cellStyle name="SAPBEXHLevel3X 2 9" xfId="8758" xr:uid="{00000000-0005-0000-0000-000036220000}"/>
    <cellStyle name="SAPBEXHLevel3X 20" xfId="8759" xr:uid="{00000000-0005-0000-0000-000037220000}"/>
    <cellStyle name="SAPBEXHLevel3X 21" xfId="8760" xr:uid="{00000000-0005-0000-0000-000038220000}"/>
    <cellStyle name="SAPBEXHLevel3X 22" xfId="8761" xr:uid="{00000000-0005-0000-0000-000039220000}"/>
    <cellStyle name="SAPBEXHLevel3X 23" xfId="8762" xr:uid="{00000000-0005-0000-0000-00003A220000}"/>
    <cellStyle name="SAPBEXHLevel3X 24" xfId="8763" xr:uid="{00000000-0005-0000-0000-00003B220000}"/>
    <cellStyle name="SAPBEXHLevel3X 25" xfId="8764" xr:uid="{00000000-0005-0000-0000-00003C220000}"/>
    <cellStyle name="SAPBEXHLevel3X 26" xfId="8765" xr:uid="{00000000-0005-0000-0000-00003D220000}"/>
    <cellStyle name="SAPBEXHLevel3X 27" xfId="8766" xr:uid="{00000000-0005-0000-0000-00003E220000}"/>
    <cellStyle name="SAPBEXHLevel3X 28" xfId="8767" xr:uid="{00000000-0005-0000-0000-00003F220000}"/>
    <cellStyle name="SAPBEXHLevel3X 29" xfId="8768" xr:uid="{00000000-0005-0000-0000-000040220000}"/>
    <cellStyle name="SAPBEXHLevel3X 3" xfId="8769" xr:uid="{00000000-0005-0000-0000-000041220000}"/>
    <cellStyle name="SAPBEXHLevel3X 3 10" xfId="8770" xr:uid="{00000000-0005-0000-0000-000042220000}"/>
    <cellStyle name="SAPBEXHLevel3X 3 11" xfId="8771" xr:uid="{00000000-0005-0000-0000-000043220000}"/>
    <cellStyle name="SAPBEXHLevel3X 3 12" xfId="8772" xr:uid="{00000000-0005-0000-0000-000044220000}"/>
    <cellStyle name="SAPBEXHLevel3X 3 13" xfId="8773" xr:uid="{00000000-0005-0000-0000-000045220000}"/>
    <cellStyle name="SAPBEXHLevel3X 3 14" xfId="8774" xr:uid="{00000000-0005-0000-0000-000046220000}"/>
    <cellStyle name="SAPBEXHLevel3X 3 15" xfId="8775" xr:uid="{00000000-0005-0000-0000-000047220000}"/>
    <cellStyle name="SAPBEXHLevel3X 3 16" xfId="8776" xr:uid="{00000000-0005-0000-0000-000048220000}"/>
    <cellStyle name="SAPBEXHLevel3X 3 17" xfId="8777" xr:uid="{00000000-0005-0000-0000-000049220000}"/>
    <cellStyle name="SAPBEXHLevel3X 3 18" xfId="8778" xr:uid="{00000000-0005-0000-0000-00004A220000}"/>
    <cellStyle name="SAPBEXHLevel3X 3 19" xfId="8779" xr:uid="{00000000-0005-0000-0000-00004B220000}"/>
    <cellStyle name="SAPBEXHLevel3X 3 2" xfId="8780" xr:uid="{00000000-0005-0000-0000-00004C220000}"/>
    <cellStyle name="SAPBEXHLevel3X 3 20" xfId="8781" xr:uid="{00000000-0005-0000-0000-00004D220000}"/>
    <cellStyle name="SAPBEXHLevel3X 3 21" xfId="8782" xr:uid="{00000000-0005-0000-0000-00004E220000}"/>
    <cellStyle name="SAPBEXHLevel3X 3 22" xfId="8783" xr:uid="{00000000-0005-0000-0000-00004F220000}"/>
    <cellStyle name="SAPBEXHLevel3X 3 23" xfId="8784" xr:uid="{00000000-0005-0000-0000-000050220000}"/>
    <cellStyle name="SAPBEXHLevel3X 3 24" xfId="8785" xr:uid="{00000000-0005-0000-0000-000051220000}"/>
    <cellStyle name="SAPBEXHLevel3X 3 25" xfId="8786" xr:uid="{00000000-0005-0000-0000-000052220000}"/>
    <cellStyle name="SAPBEXHLevel3X 3 26" xfId="8787" xr:uid="{00000000-0005-0000-0000-000053220000}"/>
    <cellStyle name="SAPBEXHLevel3X 3 27" xfId="8788" xr:uid="{00000000-0005-0000-0000-000054220000}"/>
    <cellStyle name="SAPBEXHLevel3X 3 28" xfId="8789" xr:uid="{00000000-0005-0000-0000-000055220000}"/>
    <cellStyle name="SAPBEXHLevel3X 3 29" xfId="8790" xr:uid="{00000000-0005-0000-0000-000056220000}"/>
    <cellStyle name="SAPBEXHLevel3X 3 3" xfId="8791" xr:uid="{00000000-0005-0000-0000-000057220000}"/>
    <cellStyle name="SAPBEXHLevel3X 3 30" xfId="8792" xr:uid="{00000000-0005-0000-0000-000058220000}"/>
    <cellStyle name="SAPBEXHLevel3X 3 31" xfId="8793" xr:uid="{00000000-0005-0000-0000-000059220000}"/>
    <cellStyle name="SAPBEXHLevel3X 3 32" xfId="8794" xr:uid="{00000000-0005-0000-0000-00005A220000}"/>
    <cellStyle name="SAPBEXHLevel3X 3 33" xfId="8795" xr:uid="{00000000-0005-0000-0000-00005B220000}"/>
    <cellStyle name="SAPBEXHLevel3X 3 4" xfId="8796" xr:uid="{00000000-0005-0000-0000-00005C220000}"/>
    <cellStyle name="SAPBEXHLevel3X 3 5" xfId="8797" xr:uid="{00000000-0005-0000-0000-00005D220000}"/>
    <cellStyle name="SAPBEXHLevel3X 3 6" xfId="8798" xr:uid="{00000000-0005-0000-0000-00005E220000}"/>
    <cellStyle name="SAPBEXHLevel3X 3 7" xfId="8799" xr:uid="{00000000-0005-0000-0000-00005F220000}"/>
    <cellStyle name="SAPBEXHLevel3X 3 8" xfId="8800" xr:uid="{00000000-0005-0000-0000-000060220000}"/>
    <cellStyle name="SAPBEXHLevel3X 3 9" xfId="8801" xr:uid="{00000000-0005-0000-0000-000061220000}"/>
    <cellStyle name="SAPBEXHLevel3X 30" xfId="8802" xr:uid="{00000000-0005-0000-0000-000062220000}"/>
    <cellStyle name="SAPBEXHLevel3X 31" xfId="8803" xr:uid="{00000000-0005-0000-0000-000063220000}"/>
    <cellStyle name="SAPBEXHLevel3X 32" xfId="8804" xr:uid="{00000000-0005-0000-0000-000064220000}"/>
    <cellStyle name="SAPBEXHLevel3X 33" xfId="8805" xr:uid="{00000000-0005-0000-0000-000065220000}"/>
    <cellStyle name="SAPBEXHLevel3X 34" xfId="8806" xr:uid="{00000000-0005-0000-0000-000066220000}"/>
    <cellStyle name="SAPBEXHLevel3X 35" xfId="8807" xr:uid="{00000000-0005-0000-0000-000067220000}"/>
    <cellStyle name="SAPBEXHLevel3X 36" xfId="8808" xr:uid="{00000000-0005-0000-0000-000068220000}"/>
    <cellStyle name="SAPBEXHLevel3X 37" xfId="8809" xr:uid="{00000000-0005-0000-0000-000069220000}"/>
    <cellStyle name="SAPBEXHLevel3X 38" xfId="8810" xr:uid="{00000000-0005-0000-0000-00006A220000}"/>
    <cellStyle name="SAPBEXHLevel3X 39" xfId="8811" xr:uid="{00000000-0005-0000-0000-00006B220000}"/>
    <cellStyle name="SAPBEXHLevel3X 4" xfId="8812" xr:uid="{00000000-0005-0000-0000-00006C220000}"/>
    <cellStyle name="SAPBEXHLevel3X 4 10" xfId="8813" xr:uid="{00000000-0005-0000-0000-00006D220000}"/>
    <cellStyle name="SAPBEXHLevel3X 4 11" xfId="8814" xr:uid="{00000000-0005-0000-0000-00006E220000}"/>
    <cellStyle name="SAPBEXHLevel3X 4 12" xfId="8815" xr:uid="{00000000-0005-0000-0000-00006F220000}"/>
    <cellStyle name="SAPBEXHLevel3X 4 13" xfId="8816" xr:uid="{00000000-0005-0000-0000-000070220000}"/>
    <cellStyle name="SAPBEXHLevel3X 4 14" xfId="8817" xr:uid="{00000000-0005-0000-0000-000071220000}"/>
    <cellStyle name="SAPBEXHLevel3X 4 15" xfId="8818" xr:uid="{00000000-0005-0000-0000-000072220000}"/>
    <cellStyle name="SAPBEXHLevel3X 4 16" xfId="8819" xr:uid="{00000000-0005-0000-0000-000073220000}"/>
    <cellStyle name="SAPBEXHLevel3X 4 17" xfId="8820" xr:uid="{00000000-0005-0000-0000-000074220000}"/>
    <cellStyle name="SAPBEXHLevel3X 4 18" xfId="8821" xr:uid="{00000000-0005-0000-0000-000075220000}"/>
    <cellStyle name="SAPBEXHLevel3X 4 19" xfId="8822" xr:uid="{00000000-0005-0000-0000-000076220000}"/>
    <cellStyle name="SAPBEXHLevel3X 4 2" xfId="8823" xr:uid="{00000000-0005-0000-0000-000077220000}"/>
    <cellStyle name="SAPBEXHLevel3X 4 20" xfId="8824" xr:uid="{00000000-0005-0000-0000-000078220000}"/>
    <cellStyle name="SAPBEXHLevel3X 4 21" xfId="8825" xr:uid="{00000000-0005-0000-0000-000079220000}"/>
    <cellStyle name="SAPBEXHLevel3X 4 22" xfId="8826" xr:uid="{00000000-0005-0000-0000-00007A220000}"/>
    <cellStyle name="SAPBEXHLevel3X 4 23" xfId="8827" xr:uid="{00000000-0005-0000-0000-00007B220000}"/>
    <cellStyle name="SAPBEXHLevel3X 4 24" xfId="8828" xr:uid="{00000000-0005-0000-0000-00007C220000}"/>
    <cellStyle name="SAPBEXHLevel3X 4 25" xfId="8829" xr:uid="{00000000-0005-0000-0000-00007D220000}"/>
    <cellStyle name="SAPBEXHLevel3X 4 26" xfId="8830" xr:uid="{00000000-0005-0000-0000-00007E220000}"/>
    <cellStyle name="SAPBEXHLevel3X 4 27" xfId="8831" xr:uid="{00000000-0005-0000-0000-00007F220000}"/>
    <cellStyle name="SAPBEXHLevel3X 4 28" xfId="8832" xr:uid="{00000000-0005-0000-0000-000080220000}"/>
    <cellStyle name="SAPBEXHLevel3X 4 29" xfId="8833" xr:uid="{00000000-0005-0000-0000-000081220000}"/>
    <cellStyle name="SAPBEXHLevel3X 4 3" xfId="8834" xr:uid="{00000000-0005-0000-0000-000082220000}"/>
    <cellStyle name="SAPBEXHLevel3X 4 30" xfId="8835" xr:uid="{00000000-0005-0000-0000-000083220000}"/>
    <cellStyle name="SAPBEXHLevel3X 4 31" xfId="8836" xr:uid="{00000000-0005-0000-0000-000084220000}"/>
    <cellStyle name="SAPBEXHLevel3X 4 32" xfId="8837" xr:uid="{00000000-0005-0000-0000-000085220000}"/>
    <cellStyle name="SAPBEXHLevel3X 4 33" xfId="8838" xr:uid="{00000000-0005-0000-0000-000086220000}"/>
    <cellStyle name="SAPBEXHLevel3X 4 4" xfId="8839" xr:uid="{00000000-0005-0000-0000-000087220000}"/>
    <cellStyle name="SAPBEXHLevel3X 4 5" xfId="8840" xr:uid="{00000000-0005-0000-0000-000088220000}"/>
    <cellStyle name="SAPBEXHLevel3X 4 6" xfId="8841" xr:uid="{00000000-0005-0000-0000-000089220000}"/>
    <cellStyle name="SAPBEXHLevel3X 4 7" xfId="8842" xr:uid="{00000000-0005-0000-0000-00008A220000}"/>
    <cellStyle name="SAPBEXHLevel3X 4 8" xfId="8843" xr:uid="{00000000-0005-0000-0000-00008B220000}"/>
    <cellStyle name="SAPBEXHLevel3X 4 9" xfId="8844" xr:uid="{00000000-0005-0000-0000-00008C220000}"/>
    <cellStyle name="SAPBEXHLevel3X 40" xfId="8845" xr:uid="{00000000-0005-0000-0000-00008D220000}"/>
    <cellStyle name="SAPBEXHLevel3X 41" xfId="8846" xr:uid="{00000000-0005-0000-0000-00008E220000}"/>
    <cellStyle name="SAPBEXHLevel3X 5" xfId="8847" xr:uid="{00000000-0005-0000-0000-00008F220000}"/>
    <cellStyle name="SAPBEXHLevel3X 5 10" xfId="8848" xr:uid="{00000000-0005-0000-0000-000090220000}"/>
    <cellStyle name="SAPBEXHLevel3X 5 11" xfId="8849" xr:uid="{00000000-0005-0000-0000-000091220000}"/>
    <cellStyle name="SAPBEXHLevel3X 5 12" xfId="8850" xr:uid="{00000000-0005-0000-0000-000092220000}"/>
    <cellStyle name="SAPBEXHLevel3X 5 13" xfId="8851" xr:uid="{00000000-0005-0000-0000-000093220000}"/>
    <cellStyle name="SAPBEXHLevel3X 5 14" xfId="8852" xr:uid="{00000000-0005-0000-0000-000094220000}"/>
    <cellStyle name="SAPBEXHLevel3X 5 15" xfId="8853" xr:uid="{00000000-0005-0000-0000-000095220000}"/>
    <cellStyle name="SAPBEXHLevel3X 5 16" xfId="8854" xr:uid="{00000000-0005-0000-0000-000096220000}"/>
    <cellStyle name="SAPBEXHLevel3X 5 17" xfId="8855" xr:uid="{00000000-0005-0000-0000-000097220000}"/>
    <cellStyle name="SAPBEXHLevel3X 5 18" xfId="8856" xr:uid="{00000000-0005-0000-0000-000098220000}"/>
    <cellStyle name="SAPBEXHLevel3X 5 19" xfId="8857" xr:uid="{00000000-0005-0000-0000-000099220000}"/>
    <cellStyle name="SAPBEXHLevel3X 5 2" xfId="8858" xr:uid="{00000000-0005-0000-0000-00009A220000}"/>
    <cellStyle name="SAPBEXHLevel3X 5 20" xfId="8859" xr:uid="{00000000-0005-0000-0000-00009B220000}"/>
    <cellStyle name="SAPBEXHLevel3X 5 21" xfId="8860" xr:uid="{00000000-0005-0000-0000-00009C220000}"/>
    <cellStyle name="SAPBEXHLevel3X 5 22" xfId="8861" xr:uid="{00000000-0005-0000-0000-00009D220000}"/>
    <cellStyle name="SAPBEXHLevel3X 5 23" xfId="8862" xr:uid="{00000000-0005-0000-0000-00009E220000}"/>
    <cellStyle name="SAPBEXHLevel3X 5 24" xfId="8863" xr:uid="{00000000-0005-0000-0000-00009F220000}"/>
    <cellStyle name="SAPBEXHLevel3X 5 25" xfId="8864" xr:uid="{00000000-0005-0000-0000-0000A0220000}"/>
    <cellStyle name="SAPBEXHLevel3X 5 26" xfId="8865" xr:uid="{00000000-0005-0000-0000-0000A1220000}"/>
    <cellStyle name="SAPBEXHLevel3X 5 27" xfId="8866" xr:uid="{00000000-0005-0000-0000-0000A2220000}"/>
    <cellStyle name="SAPBEXHLevel3X 5 28" xfId="8867" xr:uid="{00000000-0005-0000-0000-0000A3220000}"/>
    <cellStyle name="SAPBEXHLevel3X 5 29" xfId="8868" xr:uid="{00000000-0005-0000-0000-0000A4220000}"/>
    <cellStyle name="SAPBEXHLevel3X 5 3" xfId="8869" xr:uid="{00000000-0005-0000-0000-0000A5220000}"/>
    <cellStyle name="SAPBEXHLevel3X 5 30" xfId="8870" xr:uid="{00000000-0005-0000-0000-0000A6220000}"/>
    <cellStyle name="SAPBEXHLevel3X 5 31" xfId="8871" xr:uid="{00000000-0005-0000-0000-0000A7220000}"/>
    <cellStyle name="SAPBEXHLevel3X 5 32" xfId="8872" xr:uid="{00000000-0005-0000-0000-0000A8220000}"/>
    <cellStyle name="SAPBEXHLevel3X 5 33" xfId="8873" xr:uid="{00000000-0005-0000-0000-0000A9220000}"/>
    <cellStyle name="SAPBEXHLevel3X 5 4" xfId="8874" xr:uid="{00000000-0005-0000-0000-0000AA220000}"/>
    <cellStyle name="SAPBEXHLevel3X 5 5" xfId="8875" xr:uid="{00000000-0005-0000-0000-0000AB220000}"/>
    <cellStyle name="SAPBEXHLevel3X 5 6" xfId="8876" xr:uid="{00000000-0005-0000-0000-0000AC220000}"/>
    <cellStyle name="SAPBEXHLevel3X 5 7" xfId="8877" xr:uid="{00000000-0005-0000-0000-0000AD220000}"/>
    <cellStyle name="SAPBEXHLevel3X 5 8" xfId="8878" xr:uid="{00000000-0005-0000-0000-0000AE220000}"/>
    <cellStyle name="SAPBEXHLevel3X 5 9" xfId="8879" xr:uid="{00000000-0005-0000-0000-0000AF220000}"/>
    <cellStyle name="SAPBEXHLevel3X 6" xfId="8880" xr:uid="{00000000-0005-0000-0000-0000B0220000}"/>
    <cellStyle name="SAPBEXHLevel3X 6 10" xfId="8881" xr:uid="{00000000-0005-0000-0000-0000B1220000}"/>
    <cellStyle name="SAPBEXHLevel3X 6 11" xfId="8882" xr:uid="{00000000-0005-0000-0000-0000B2220000}"/>
    <cellStyle name="SAPBEXHLevel3X 6 12" xfId="8883" xr:uid="{00000000-0005-0000-0000-0000B3220000}"/>
    <cellStyle name="SAPBEXHLevel3X 6 13" xfId="8884" xr:uid="{00000000-0005-0000-0000-0000B4220000}"/>
    <cellStyle name="SAPBEXHLevel3X 6 14" xfId="8885" xr:uid="{00000000-0005-0000-0000-0000B5220000}"/>
    <cellStyle name="SAPBEXHLevel3X 6 15" xfId="8886" xr:uid="{00000000-0005-0000-0000-0000B6220000}"/>
    <cellStyle name="SAPBEXHLevel3X 6 16" xfId="8887" xr:uid="{00000000-0005-0000-0000-0000B7220000}"/>
    <cellStyle name="SAPBEXHLevel3X 6 17" xfId="8888" xr:uid="{00000000-0005-0000-0000-0000B8220000}"/>
    <cellStyle name="SAPBEXHLevel3X 6 18" xfId="8889" xr:uid="{00000000-0005-0000-0000-0000B9220000}"/>
    <cellStyle name="SAPBEXHLevel3X 6 19" xfId="8890" xr:uid="{00000000-0005-0000-0000-0000BA220000}"/>
    <cellStyle name="SAPBEXHLevel3X 6 2" xfId="8891" xr:uid="{00000000-0005-0000-0000-0000BB220000}"/>
    <cellStyle name="SAPBEXHLevel3X 6 20" xfId="8892" xr:uid="{00000000-0005-0000-0000-0000BC220000}"/>
    <cellStyle name="SAPBEXHLevel3X 6 21" xfId="8893" xr:uid="{00000000-0005-0000-0000-0000BD220000}"/>
    <cellStyle name="SAPBEXHLevel3X 6 22" xfId="8894" xr:uid="{00000000-0005-0000-0000-0000BE220000}"/>
    <cellStyle name="SAPBEXHLevel3X 6 23" xfId="8895" xr:uid="{00000000-0005-0000-0000-0000BF220000}"/>
    <cellStyle name="SAPBEXHLevel3X 6 24" xfId="8896" xr:uid="{00000000-0005-0000-0000-0000C0220000}"/>
    <cellStyle name="SAPBEXHLevel3X 6 25" xfId="8897" xr:uid="{00000000-0005-0000-0000-0000C1220000}"/>
    <cellStyle name="SAPBEXHLevel3X 6 26" xfId="8898" xr:uid="{00000000-0005-0000-0000-0000C2220000}"/>
    <cellStyle name="SAPBEXHLevel3X 6 27" xfId="8899" xr:uid="{00000000-0005-0000-0000-0000C3220000}"/>
    <cellStyle name="SAPBEXHLevel3X 6 28" xfId="8900" xr:uid="{00000000-0005-0000-0000-0000C4220000}"/>
    <cellStyle name="SAPBEXHLevel3X 6 29" xfId="8901" xr:uid="{00000000-0005-0000-0000-0000C5220000}"/>
    <cellStyle name="SAPBEXHLevel3X 6 3" xfId="8902" xr:uid="{00000000-0005-0000-0000-0000C6220000}"/>
    <cellStyle name="SAPBEXHLevel3X 6 30" xfId="8903" xr:uid="{00000000-0005-0000-0000-0000C7220000}"/>
    <cellStyle name="SAPBEXHLevel3X 6 31" xfId="8904" xr:uid="{00000000-0005-0000-0000-0000C8220000}"/>
    <cellStyle name="SAPBEXHLevel3X 6 32" xfId="8905" xr:uid="{00000000-0005-0000-0000-0000C9220000}"/>
    <cellStyle name="SAPBEXHLevel3X 6 33" xfId="8906" xr:uid="{00000000-0005-0000-0000-0000CA220000}"/>
    <cellStyle name="SAPBEXHLevel3X 6 4" xfId="8907" xr:uid="{00000000-0005-0000-0000-0000CB220000}"/>
    <cellStyle name="SAPBEXHLevel3X 6 5" xfId="8908" xr:uid="{00000000-0005-0000-0000-0000CC220000}"/>
    <cellStyle name="SAPBEXHLevel3X 6 6" xfId="8909" xr:uid="{00000000-0005-0000-0000-0000CD220000}"/>
    <cellStyle name="SAPBEXHLevel3X 6 7" xfId="8910" xr:uid="{00000000-0005-0000-0000-0000CE220000}"/>
    <cellStyle name="SAPBEXHLevel3X 6 8" xfId="8911" xr:uid="{00000000-0005-0000-0000-0000CF220000}"/>
    <cellStyle name="SAPBEXHLevel3X 6 9" xfId="8912" xr:uid="{00000000-0005-0000-0000-0000D0220000}"/>
    <cellStyle name="SAPBEXHLevel3X 7" xfId="8913" xr:uid="{00000000-0005-0000-0000-0000D1220000}"/>
    <cellStyle name="SAPBEXHLevel3X 7 10" xfId="8914" xr:uid="{00000000-0005-0000-0000-0000D2220000}"/>
    <cellStyle name="SAPBEXHLevel3X 7 11" xfId="8915" xr:uid="{00000000-0005-0000-0000-0000D3220000}"/>
    <cellStyle name="SAPBEXHLevel3X 7 12" xfId="8916" xr:uid="{00000000-0005-0000-0000-0000D4220000}"/>
    <cellStyle name="SAPBEXHLevel3X 7 13" xfId="8917" xr:uid="{00000000-0005-0000-0000-0000D5220000}"/>
    <cellStyle name="SAPBEXHLevel3X 7 14" xfId="8918" xr:uid="{00000000-0005-0000-0000-0000D6220000}"/>
    <cellStyle name="SAPBEXHLevel3X 7 15" xfId="8919" xr:uid="{00000000-0005-0000-0000-0000D7220000}"/>
    <cellStyle name="SAPBEXHLevel3X 7 16" xfId="8920" xr:uid="{00000000-0005-0000-0000-0000D8220000}"/>
    <cellStyle name="SAPBEXHLevel3X 7 17" xfId="8921" xr:uid="{00000000-0005-0000-0000-0000D9220000}"/>
    <cellStyle name="SAPBEXHLevel3X 7 18" xfId="8922" xr:uid="{00000000-0005-0000-0000-0000DA220000}"/>
    <cellStyle name="SAPBEXHLevel3X 7 19" xfId="8923" xr:uid="{00000000-0005-0000-0000-0000DB220000}"/>
    <cellStyle name="SAPBEXHLevel3X 7 2" xfId="8924" xr:uid="{00000000-0005-0000-0000-0000DC220000}"/>
    <cellStyle name="SAPBEXHLevel3X 7 20" xfId="8925" xr:uid="{00000000-0005-0000-0000-0000DD220000}"/>
    <cellStyle name="SAPBEXHLevel3X 7 21" xfId="8926" xr:uid="{00000000-0005-0000-0000-0000DE220000}"/>
    <cellStyle name="SAPBEXHLevel3X 7 22" xfId="8927" xr:uid="{00000000-0005-0000-0000-0000DF220000}"/>
    <cellStyle name="SAPBEXHLevel3X 7 23" xfId="8928" xr:uid="{00000000-0005-0000-0000-0000E0220000}"/>
    <cellStyle name="SAPBEXHLevel3X 7 24" xfId="8929" xr:uid="{00000000-0005-0000-0000-0000E1220000}"/>
    <cellStyle name="SAPBEXHLevel3X 7 25" xfId="8930" xr:uid="{00000000-0005-0000-0000-0000E2220000}"/>
    <cellStyle name="SAPBEXHLevel3X 7 26" xfId="8931" xr:uid="{00000000-0005-0000-0000-0000E3220000}"/>
    <cellStyle name="SAPBEXHLevel3X 7 27" xfId="8932" xr:uid="{00000000-0005-0000-0000-0000E4220000}"/>
    <cellStyle name="SAPBEXHLevel3X 7 28" xfId="8933" xr:uid="{00000000-0005-0000-0000-0000E5220000}"/>
    <cellStyle name="SAPBEXHLevel3X 7 29" xfId="8934" xr:uid="{00000000-0005-0000-0000-0000E6220000}"/>
    <cellStyle name="SAPBEXHLevel3X 7 3" xfId="8935" xr:uid="{00000000-0005-0000-0000-0000E7220000}"/>
    <cellStyle name="SAPBEXHLevel3X 7 30" xfId="8936" xr:uid="{00000000-0005-0000-0000-0000E8220000}"/>
    <cellStyle name="SAPBEXHLevel3X 7 31" xfId="8937" xr:uid="{00000000-0005-0000-0000-0000E9220000}"/>
    <cellStyle name="SAPBEXHLevel3X 7 32" xfId="8938" xr:uid="{00000000-0005-0000-0000-0000EA220000}"/>
    <cellStyle name="SAPBEXHLevel3X 7 33" xfId="8939" xr:uid="{00000000-0005-0000-0000-0000EB220000}"/>
    <cellStyle name="SAPBEXHLevel3X 7 4" xfId="8940" xr:uid="{00000000-0005-0000-0000-0000EC220000}"/>
    <cellStyle name="SAPBEXHLevel3X 7 5" xfId="8941" xr:uid="{00000000-0005-0000-0000-0000ED220000}"/>
    <cellStyle name="SAPBEXHLevel3X 7 6" xfId="8942" xr:uid="{00000000-0005-0000-0000-0000EE220000}"/>
    <cellStyle name="SAPBEXHLevel3X 7 7" xfId="8943" xr:uid="{00000000-0005-0000-0000-0000EF220000}"/>
    <cellStyle name="SAPBEXHLevel3X 7 8" xfId="8944" xr:uid="{00000000-0005-0000-0000-0000F0220000}"/>
    <cellStyle name="SAPBEXHLevel3X 7 9" xfId="8945" xr:uid="{00000000-0005-0000-0000-0000F1220000}"/>
    <cellStyle name="SAPBEXHLevel3X 8" xfId="8946" xr:uid="{00000000-0005-0000-0000-0000F2220000}"/>
    <cellStyle name="SAPBEXHLevel3X 8 10" xfId="8947" xr:uid="{00000000-0005-0000-0000-0000F3220000}"/>
    <cellStyle name="SAPBEXHLevel3X 8 11" xfId="8948" xr:uid="{00000000-0005-0000-0000-0000F4220000}"/>
    <cellStyle name="SAPBEXHLevel3X 8 12" xfId="8949" xr:uid="{00000000-0005-0000-0000-0000F5220000}"/>
    <cellStyle name="SAPBEXHLevel3X 8 13" xfId="8950" xr:uid="{00000000-0005-0000-0000-0000F6220000}"/>
    <cellStyle name="SAPBEXHLevel3X 8 14" xfId="8951" xr:uid="{00000000-0005-0000-0000-0000F7220000}"/>
    <cellStyle name="SAPBEXHLevel3X 8 15" xfId="8952" xr:uid="{00000000-0005-0000-0000-0000F8220000}"/>
    <cellStyle name="SAPBEXHLevel3X 8 16" xfId="8953" xr:uid="{00000000-0005-0000-0000-0000F9220000}"/>
    <cellStyle name="SAPBEXHLevel3X 8 17" xfId="8954" xr:uid="{00000000-0005-0000-0000-0000FA220000}"/>
    <cellStyle name="SAPBEXHLevel3X 8 18" xfId="8955" xr:uid="{00000000-0005-0000-0000-0000FB220000}"/>
    <cellStyle name="SAPBEXHLevel3X 8 19" xfId="8956" xr:uid="{00000000-0005-0000-0000-0000FC220000}"/>
    <cellStyle name="SAPBEXHLevel3X 8 2" xfId="8957" xr:uid="{00000000-0005-0000-0000-0000FD220000}"/>
    <cellStyle name="SAPBEXHLevel3X 8 20" xfId="8958" xr:uid="{00000000-0005-0000-0000-0000FE220000}"/>
    <cellStyle name="SAPBEXHLevel3X 8 21" xfId="8959" xr:uid="{00000000-0005-0000-0000-0000FF220000}"/>
    <cellStyle name="SAPBEXHLevel3X 8 22" xfId="8960" xr:uid="{00000000-0005-0000-0000-000000230000}"/>
    <cellStyle name="SAPBEXHLevel3X 8 23" xfId="8961" xr:uid="{00000000-0005-0000-0000-000001230000}"/>
    <cellStyle name="SAPBEXHLevel3X 8 24" xfId="8962" xr:uid="{00000000-0005-0000-0000-000002230000}"/>
    <cellStyle name="SAPBEXHLevel3X 8 25" xfId="8963" xr:uid="{00000000-0005-0000-0000-000003230000}"/>
    <cellStyle name="SAPBEXHLevel3X 8 26" xfId="8964" xr:uid="{00000000-0005-0000-0000-000004230000}"/>
    <cellStyle name="SAPBEXHLevel3X 8 27" xfId="8965" xr:uid="{00000000-0005-0000-0000-000005230000}"/>
    <cellStyle name="SAPBEXHLevel3X 8 28" xfId="8966" xr:uid="{00000000-0005-0000-0000-000006230000}"/>
    <cellStyle name="SAPBEXHLevel3X 8 29" xfId="8967" xr:uid="{00000000-0005-0000-0000-000007230000}"/>
    <cellStyle name="SAPBEXHLevel3X 8 3" xfId="8968" xr:uid="{00000000-0005-0000-0000-000008230000}"/>
    <cellStyle name="SAPBEXHLevel3X 8 30" xfId="8969" xr:uid="{00000000-0005-0000-0000-000009230000}"/>
    <cellStyle name="SAPBEXHLevel3X 8 31" xfId="8970" xr:uid="{00000000-0005-0000-0000-00000A230000}"/>
    <cellStyle name="SAPBEXHLevel3X 8 32" xfId="8971" xr:uid="{00000000-0005-0000-0000-00000B230000}"/>
    <cellStyle name="SAPBEXHLevel3X 8 33" xfId="8972" xr:uid="{00000000-0005-0000-0000-00000C230000}"/>
    <cellStyle name="SAPBEXHLevel3X 8 4" xfId="8973" xr:uid="{00000000-0005-0000-0000-00000D230000}"/>
    <cellStyle name="SAPBEXHLevel3X 8 5" xfId="8974" xr:uid="{00000000-0005-0000-0000-00000E230000}"/>
    <cellStyle name="SAPBEXHLevel3X 8 6" xfId="8975" xr:uid="{00000000-0005-0000-0000-00000F230000}"/>
    <cellStyle name="SAPBEXHLevel3X 8 7" xfId="8976" xr:uid="{00000000-0005-0000-0000-000010230000}"/>
    <cellStyle name="SAPBEXHLevel3X 8 8" xfId="8977" xr:uid="{00000000-0005-0000-0000-000011230000}"/>
    <cellStyle name="SAPBEXHLevel3X 8 9" xfId="8978" xr:uid="{00000000-0005-0000-0000-000012230000}"/>
    <cellStyle name="SAPBEXHLevel3X 9" xfId="8979" xr:uid="{00000000-0005-0000-0000-000013230000}"/>
    <cellStyle name="SAPBEXHLevel3X 9 10" xfId="8980" xr:uid="{00000000-0005-0000-0000-000014230000}"/>
    <cellStyle name="SAPBEXHLevel3X 9 11" xfId="8981" xr:uid="{00000000-0005-0000-0000-000015230000}"/>
    <cellStyle name="SAPBEXHLevel3X 9 12" xfId="8982" xr:uid="{00000000-0005-0000-0000-000016230000}"/>
    <cellStyle name="SAPBEXHLevel3X 9 13" xfId="8983" xr:uid="{00000000-0005-0000-0000-000017230000}"/>
    <cellStyle name="SAPBEXHLevel3X 9 14" xfId="8984" xr:uid="{00000000-0005-0000-0000-000018230000}"/>
    <cellStyle name="SAPBEXHLevel3X 9 15" xfId="8985" xr:uid="{00000000-0005-0000-0000-000019230000}"/>
    <cellStyle name="SAPBEXHLevel3X 9 16" xfId="8986" xr:uid="{00000000-0005-0000-0000-00001A230000}"/>
    <cellStyle name="SAPBEXHLevel3X 9 17" xfId="8987" xr:uid="{00000000-0005-0000-0000-00001B230000}"/>
    <cellStyle name="SAPBEXHLevel3X 9 18" xfId="8988" xr:uid="{00000000-0005-0000-0000-00001C230000}"/>
    <cellStyle name="SAPBEXHLevel3X 9 19" xfId="8989" xr:uid="{00000000-0005-0000-0000-00001D230000}"/>
    <cellStyle name="SAPBEXHLevel3X 9 2" xfId="8990" xr:uid="{00000000-0005-0000-0000-00001E230000}"/>
    <cellStyle name="SAPBEXHLevel3X 9 20" xfId="8991" xr:uid="{00000000-0005-0000-0000-00001F230000}"/>
    <cellStyle name="SAPBEXHLevel3X 9 21" xfId="8992" xr:uid="{00000000-0005-0000-0000-000020230000}"/>
    <cellStyle name="SAPBEXHLevel3X 9 22" xfId="8993" xr:uid="{00000000-0005-0000-0000-000021230000}"/>
    <cellStyle name="SAPBEXHLevel3X 9 23" xfId="8994" xr:uid="{00000000-0005-0000-0000-000022230000}"/>
    <cellStyle name="SAPBEXHLevel3X 9 24" xfId="8995" xr:uid="{00000000-0005-0000-0000-000023230000}"/>
    <cellStyle name="SAPBEXHLevel3X 9 25" xfId="8996" xr:uid="{00000000-0005-0000-0000-000024230000}"/>
    <cellStyle name="SAPBEXHLevel3X 9 26" xfId="8997" xr:uid="{00000000-0005-0000-0000-000025230000}"/>
    <cellStyle name="SAPBEXHLevel3X 9 27" xfId="8998" xr:uid="{00000000-0005-0000-0000-000026230000}"/>
    <cellStyle name="SAPBEXHLevel3X 9 28" xfId="8999" xr:uid="{00000000-0005-0000-0000-000027230000}"/>
    <cellStyle name="SAPBEXHLevel3X 9 29" xfId="9000" xr:uid="{00000000-0005-0000-0000-000028230000}"/>
    <cellStyle name="SAPBEXHLevel3X 9 3" xfId="9001" xr:uid="{00000000-0005-0000-0000-000029230000}"/>
    <cellStyle name="SAPBEXHLevel3X 9 30" xfId="9002" xr:uid="{00000000-0005-0000-0000-00002A230000}"/>
    <cellStyle name="SAPBEXHLevel3X 9 31" xfId="9003" xr:uid="{00000000-0005-0000-0000-00002B230000}"/>
    <cellStyle name="SAPBEXHLevel3X 9 32" xfId="9004" xr:uid="{00000000-0005-0000-0000-00002C230000}"/>
    <cellStyle name="SAPBEXHLevel3X 9 33" xfId="9005" xr:uid="{00000000-0005-0000-0000-00002D230000}"/>
    <cellStyle name="SAPBEXHLevel3X 9 4" xfId="9006" xr:uid="{00000000-0005-0000-0000-00002E230000}"/>
    <cellStyle name="SAPBEXHLevel3X 9 5" xfId="9007" xr:uid="{00000000-0005-0000-0000-00002F230000}"/>
    <cellStyle name="SAPBEXHLevel3X 9 6" xfId="9008" xr:uid="{00000000-0005-0000-0000-000030230000}"/>
    <cellStyle name="SAPBEXHLevel3X 9 7" xfId="9009" xr:uid="{00000000-0005-0000-0000-000031230000}"/>
    <cellStyle name="SAPBEXHLevel3X 9 8" xfId="9010" xr:uid="{00000000-0005-0000-0000-000032230000}"/>
    <cellStyle name="SAPBEXHLevel3X 9 9" xfId="9011" xr:uid="{00000000-0005-0000-0000-000033230000}"/>
    <cellStyle name="SAPBEXinputData" xfId="9012" xr:uid="{00000000-0005-0000-0000-000034230000}"/>
    <cellStyle name="SAPBEXinputData 10" xfId="9013" xr:uid="{00000000-0005-0000-0000-000035230000}"/>
    <cellStyle name="SAPBEXinputData 11" xfId="9014" xr:uid="{00000000-0005-0000-0000-000036230000}"/>
    <cellStyle name="SAPBEXinputData 12" xfId="9015" xr:uid="{00000000-0005-0000-0000-000037230000}"/>
    <cellStyle name="SAPBEXinputData 13" xfId="9016" xr:uid="{00000000-0005-0000-0000-000038230000}"/>
    <cellStyle name="SAPBEXinputData 14" xfId="9017" xr:uid="{00000000-0005-0000-0000-000039230000}"/>
    <cellStyle name="SAPBEXinputData 15" xfId="9018" xr:uid="{00000000-0005-0000-0000-00003A230000}"/>
    <cellStyle name="SAPBEXinputData 16" xfId="9019" xr:uid="{00000000-0005-0000-0000-00003B230000}"/>
    <cellStyle name="SAPBEXinputData 17" xfId="9020" xr:uid="{00000000-0005-0000-0000-00003C230000}"/>
    <cellStyle name="SAPBEXinputData 18" xfId="9021" xr:uid="{00000000-0005-0000-0000-00003D230000}"/>
    <cellStyle name="SAPBEXinputData 19" xfId="9022" xr:uid="{00000000-0005-0000-0000-00003E230000}"/>
    <cellStyle name="SAPBEXinputData 2" xfId="9023" xr:uid="{00000000-0005-0000-0000-00003F230000}"/>
    <cellStyle name="SAPBEXinputData 2 10" xfId="9024" xr:uid="{00000000-0005-0000-0000-000040230000}"/>
    <cellStyle name="SAPBEXinputData 2 11" xfId="9025" xr:uid="{00000000-0005-0000-0000-000041230000}"/>
    <cellStyle name="SAPBEXinputData 2 12" xfId="9026" xr:uid="{00000000-0005-0000-0000-000042230000}"/>
    <cellStyle name="SAPBEXinputData 2 13" xfId="9027" xr:uid="{00000000-0005-0000-0000-000043230000}"/>
    <cellStyle name="SAPBEXinputData 2 14" xfId="9028" xr:uid="{00000000-0005-0000-0000-000044230000}"/>
    <cellStyle name="SAPBEXinputData 2 15" xfId="9029" xr:uid="{00000000-0005-0000-0000-000045230000}"/>
    <cellStyle name="SAPBEXinputData 2 16" xfId="9030" xr:uid="{00000000-0005-0000-0000-000046230000}"/>
    <cellStyle name="SAPBEXinputData 2 17" xfId="9031" xr:uid="{00000000-0005-0000-0000-000047230000}"/>
    <cellStyle name="SAPBEXinputData 2 18" xfId="9032" xr:uid="{00000000-0005-0000-0000-000048230000}"/>
    <cellStyle name="SAPBEXinputData 2 19" xfId="9033" xr:uid="{00000000-0005-0000-0000-000049230000}"/>
    <cellStyle name="SAPBEXinputData 2 2" xfId="9034" xr:uid="{00000000-0005-0000-0000-00004A230000}"/>
    <cellStyle name="SAPBEXinputData 2 20" xfId="9035" xr:uid="{00000000-0005-0000-0000-00004B230000}"/>
    <cellStyle name="SAPBEXinputData 2 21" xfId="9036" xr:uid="{00000000-0005-0000-0000-00004C230000}"/>
    <cellStyle name="SAPBEXinputData 2 22" xfId="9037" xr:uid="{00000000-0005-0000-0000-00004D230000}"/>
    <cellStyle name="SAPBEXinputData 2 23" xfId="9038" xr:uid="{00000000-0005-0000-0000-00004E230000}"/>
    <cellStyle name="SAPBEXinputData 2 24" xfId="9039" xr:uid="{00000000-0005-0000-0000-00004F230000}"/>
    <cellStyle name="SAPBEXinputData 2 25" xfId="9040" xr:uid="{00000000-0005-0000-0000-000050230000}"/>
    <cellStyle name="SAPBEXinputData 2 26" xfId="9041" xr:uid="{00000000-0005-0000-0000-000051230000}"/>
    <cellStyle name="SAPBEXinputData 2 27" xfId="9042" xr:uid="{00000000-0005-0000-0000-000052230000}"/>
    <cellStyle name="SAPBEXinputData 2 28" xfId="9043" xr:uid="{00000000-0005-0000-0000-000053230000}"/>
    <cellStyle name="SAPBEXinputData 2 29" xfId="9044" xr:uid="{00000000-0005-0000-0000-000054230000}"/>
    <cellStyle name="SAPBEXinputData 2 3" xfId="9045" xr:uid="{00000000-0005-0000-0000-000055230000}"/>
    <cellStyle name="SAPBEXinputData 2 30" xfId="9046" xr:uid="{00000000-0005-0000-0000-000056230000}"/>
    <cellStyle name="SAPBEXinputData 2 31" xfId="9047" xr:uid="{00000000-0005-0000-0000-000057230000}"/>
    <cellStyle name="SAPBEXinputData 2 32" xfId="9048" xr:uid="{00000000-0005-0000-0000-000058230000}"/>
    <cellStyle name="SAPBEXinputData 2 33" xfId="9049" xr:uid="{00000000-0005-0000-0000-000059230000}"/>
    <cellStyle name="SAPBEXinputData 2 4" xfId="9050" xr:uid="{00000000-0005-0000-0000-00005A230000}"/>
    <cellStyle name="SAPBEXinputData 2 5" xfId="9051" xr:uid="{00000000-0005-0000-0000-00005B230000}"/>
    <cellStyle name="SAPBEXinputData 2 6" xfId="9052" xr:uid="{00000000-0005-0000-0000-00005C230000}"/>
    <cellStyle name="SAPBEXinputData 2 7" xfId="9053" xr:uid="{00000000-0005-0000-0000-00005D230000}"/>
    <cellStyle name="SAPBEXinputData 2 8" xfId="9054" xr:uid="{00000000-0005-0000-0000-00005E230000}"/>
    <cellStyle name="SAPBEXinputData 2 9" xfId="9055" xr:uid="{00000000-0005-0000-0000-00005F230000}"/>
    <cellStyle name="SAPBEXinputData 20" xfId="9056" xr:uid="{00000000-0005-0000-0000-000060230000}"/>
    <cellStyle name="SAPBEXinputData 21" xfId="9057" xr:uid="{00000000-0005-0000-0000-000061230000}"/>
    <cellStyle name="SAPBEXinputData 22" xfId="9058" xr:uid="{00000000-0005-0000-0000-000062230000}"/>
    <cellStyle name="SAPBEXinputData 23" xfId="9059" xr:uid="{00000000-0005-0000-0000-000063230000}"/>
    <cellStyle name="SAPBEXinputData 24" xfId="9060" xr:uid="{00000000-0005-0000-0000-000064230000}"/>
    <cellStyle name="SAPBEXinputData 25" xfId="9061" xr:uid="{00000000-0005-0000-0000-000065230000}"/>
    <cellStyle name="SAPBEXinputData 26" xfId="9062" xr:uid="{00000000-0005-0000-0000-000066230000}"/>
    <cellStyle name="SAPBEXinputData 27" xfId="9063" xr:uid="{00000000-0005-0000-0000-000067230000}"/>
    <cellStyle name="SAPBEXinputData 28" xfId="9064" xr:uid="{00000000-0005-0000-0000-000068230000}"/>
    <cellStyle name="SAPBEXinputData 29" xfId="9065" xr:uid="{00000000-0005-0000-0000-000069230000}"/>
    <cellStyle name="SAPBEXinputData 3" xfId="9066" xr:uid="{00000000-0005-0000-0000-00006A230000}"/>
    <cellStyle name="SAPBEXinputData 3 10" xfId="9067" xr:uid="{00000000-0005-0000-0000-00006B230000}"/>
    <cellStyle name="SAPBEXinputData 3 11" xfId="9068" xr:uid="{00000000-0005-0000-0000-00006C230000}"/>
    <cellStyle name="SAPBEXinputData 3 12" xfId="9069" xr:uid="{00000000-0005-0000-0000-00006D230000}"/>
    <cellStyle name="SAPBEXinputData 3 13" xfId="9070" xr:uid="{00000000-0005-0000-0000-00006E230000}"/>
    <cellStyle name="SAPBEXinputData 3 14" xfId="9071" xr:uid="{00000000-0005-0000-0000-00006F230000}"/>
    <cellStyle name="SAPBEXinputData 3 15" xfId="9072" xr:uid="{00000000-0005-0000-0000-000070230000}"/>
    <cellStyle name="SAPBEXinputData 3 16" xfId="9073" xr:uid="{00000000-0005-0000-0000-000071230000}"/>
    <cellStyle name="SAPBEXinputData 3 17" xfId="9074" xr:uid="{00000000-0005-0000-0000-000072230000}"/>
    <cellStyle name="SAPBEXinputData 3 18" xfId="9075" xr:uid="{00000000-0005-0000-0000-000073230000}"/>
    <cellStyle name="SAPBEXinputData 3 19" xfId="9076" xr:uid="{00000000-0005-0000-0000-000074230000}"/>
    <cellStyle name="SAPBEXinputData 3 2" xfId="9077" xr:uid="{00000000-0005-0000-0000-000075230000}"/>
    <cellStyle name="SAPBEXinputData 3 20" xfId="9078" xr:uid="{00000000-0005-0000-0000-000076230000}"/>
    <cellStyle name="SAPBEXinputData 3 21" xfId="9079" xr:uid="{00000000-0005-0000-0000-000077230000}"/>
    <cellStyle name="SAPBEXinputData 3 22" xfId="9080" xr:uid="{00000000-0005-0000-0000-000078230000}"/>
    <cellStyle name="SAPBEXinputData 3 23" xfId="9081" xr:uid="{00000000-0005-0000-0000-000079230000}"/>
    <cellStyle name="SAPBEXinputData 3 24" xfId="9082" xr:uid="{00000000-0005-0000-0000-00007A230000}"/>
    <cellStyle name="SAPBEXinputData 3 25" xfId="9083" xr:uid="{00000000-0005-0000-0000-00007B230000}"/>
    <cellStyle name="SAPBEXinputData 3 26" xfId="9084" xr:uid="{00000000-0005-0000-0000-00007C230000}"/>
    <cellStyle name="SAPBEXinputData 3 27" xfId="9085" xr:uid="{00000000-0005-0000-0000-00007D230000}"/>
    <cellStyle name="SAPBEXinputData 3 28" xfId="9086" xr:uid="{00000000-0005-0000-0000-00007E230000}"/>
    <cellStyle name="SAPBEXinputData 3 29" xfId="9087" xr:uid="{00000000-0005-0000-0000-00007F230000}"/>
    <cellStyle name="SAPBEXinputData 3 3" xfId="9088" xr:uid="{00000000-0005-0000-0000-000080230000}"/>
    <cellStyle name="SAPBEXinputData 3 30" xfId="9089" xr:uid="{00000000-0005-0000-0000-000081230000}"/>
    <cellStyle name="SAPBEXinputData 3 31" xfId="9090" xr:uid="{00000000-0005-0000-0000-000082230000}"/>
    <cellStyle name="SAPBEXinputData 3 32" xfId="9091" xr:uid="{00000000-0005-0000-0000-000083230000}"/>
    <cellStyle name="SAPBEXinputData 3 33" xfId="9092" xr:uid="{00000000-0005-0000-0000-000084230000}"/>
    <cellStyle name="SAPBEXinputData 3 4" xfId="9093" xr:uid="{00000000-0005-0000-0000-000085230000}"/>
    <cellStyle name="SAPBEXinputData 3 5" xfId="9094" xr:uid="{00000000-0005-0000-0000-000086230000}"/>
    <cellStyle name="SAPBEXinputData 3 6" xfId="9095" xr:uid="{00000000-0005-0000-0000-000087230000}"/>
    <cellStyle name="SAPBEXinputData 3 7" xfId="9096" xr:uid="{00000000-0005-0000-0000-000088230000}"/>
    <cellStyle name="SAPBEXinputData 3 8" xfId="9097" xr:uid="{00000000-0005-0000-0000-000089230000}"/>
    <cellStyle name="SAPBEXinputData 3 9" xfId="9098" xr:uid="{00000000-0005-0000-0000-00008A230000}"/>
    <cellStyle name="SAPBEXinputData 30" xfId="9099" xr:uid="{00000000-0005-0000-0000-00008B230000}"/>
    <cellStyle name="SAPBEXinputData 31" xfId="9100" xr:uid="{00000000-0005-0000-0000-00008C230000}"/>
    <cellStyle name="SAPBEXinputData 32" xfId="9101" xr:uid="{00000000-0005-0000-0000-00008D230000}"/>
    <cellStyle name="SAPBEXinputData 33" xfId="9102" xr:uid="{00000000-0005-0000-0000-00008E230000}"/>
    <cellStyle name="SAPBEXinputData 34" xfId="9103" xr:uid="{00000000-0005-0000-0000-00008F230000}"/>
    <cellStyle name="SAPBEXinputData 35" xfId="9104" xr:uid="{00000000-0005-0000-0000-000090230000}"/>
    <cellStyle name="SAPBEXinputData 36" xfId="9105" xr:uid="{00000000-0005-0000-0000-000091230000}"/>
    <cellStyle name="SAPBEXinputData 37" xfId="9106" xr:uid="{00000000-0005-0000-0000-000092230000}"/>
    <cellStyle name="SAPBEXinputData 38" xfId="9107" xr:uid="{00000000-0005-0000-0000-000093230000}"/>
    <cellStyle name="SAPBEXinputData 39" xfId="9108" xr:uid="{00000000-0005-0000-0000-000094230000}"/>
    <cellStyle name="SAPBEXinputData 4" xfId="9109" xr:uid="{00000000-0005-0000-0000-000095230000}"/>
    <cellStyle name="SAPBEXinputData 4 10" xfId="9110" xr:uid="{00000000-0005-0000-0000-000096230000}"/>
    <cellStyle name="SAPBEXinputData 4 11" xfId="9111" xr:uid="{00000000-0005-0000-0000-000097230000}"/>
    <cellStyle name="SAPBEXinputData 4 12" xfId="9112" xr:uid="{00000000-0005-0000-0000-000098230000}"/>
    <cellStyle name="SAPBEXinputData 4 13" xfId="9113" xr:uid="{00000000-0005-0000-0000-000099230000}"/>
    <cellStyle name="SAPBEXinputData 4 14" xfId="9114" xr:uid="{00000000-0005-0000-0000-00009A230000}"/>
    <cellStyle name="SAPBEXinputData 4 15" xfId="9115" xr:uid="{00000000-0005-0000-0000-00009B230000}"/>
    <cellStyle name="SAPBEXinputData 4 16" xfId="9116" xr:uid="{00000000-0005-0000-0000-00009C230000}"/>
    <cellStyle name="SAPBEXinputData 4 17" xfId="9117" xr:uid="{00000000-0005-0000-0000-00009D230000}"/>
    <cellStyle name="SAPBEXinputData 4 18" xfId="9118" xr:uid="{00000000-0005-0000-0000-00009E230000}"/>
    <cellStyle name="SAPBEXinputData 4 19" xfId="9119" xr:uid="{00000000-0005-0000-0000-00009F230000}"/>
    <cellStyle name="SAPBEXinputData 4 2" xfId="9120" xr:uid="{00000000-0005-0000-0000-0000A0230000}"/>
    <cellStyle name="SAPBEXinputData 4 20" xfId="9121" xr:uid="{00000000-0005-0000-0000-0000A1230000}"/>
    <cellStyle name="SAPBEXinputData 4 21" xfId="9122" xr:uid="{00000000-0005-0000-0000-0000A2230000}"/>
    <cellStyle name="SAPBEXinputData 4 22" xfId="9123" xr:uid="{00000000-0005-0000-0000-0000A3230000}"/>
    <cellStyle name="SAPBEXinputData 4 23" xfId="9124" xr:uid="{00000000-0005-0000-0000-0000A4230000}"/>
    <cellStyle name="SAPBEXinputData 4 24" xfId="9125" xr:uid="{00000000-0005-0000-0000-0000A5230000}"/>
    <cellStyle name="SAPBEXinputData 4 25" xfId="9126" xr:uid="{00000000-0005-0000-0000-0000A6230000}"/>
    <cellStyle name="SAPBEXinputData 4 26" xfId="9127" xr:uid="{00000000-0005-0000-0000-0000A7230000}"/>
    <cellStyle name="SAPBEXinputData 4 27" xfId="9128" xr:uid="{00000000-0005-0000-0000-0000A8230000}"/>
    <cellStyle name="SAPBEXinputData 4 28" xfId="9129" xr:uid="{00000000-0005-0000-0000-0000A9230000}"/>
    <cellStyle name="SAPBEXinputData 4 29" xfId="9130" xr:uid="{00000000-0005-0000-0000-0000AA230000}"/>
    <cellStyle name="SAPBEXinputData 4 3" xfId="9131" xr:uid="{00000000-0005-0000-0000-0000AB230000}"/>
    <cellStyle name="SAPBEXinputData 4 30" xfId="9132" xr:uid="{00000000-0005-0000-0000-0000AC230000}"/>
    <cellStyle name="SAPBEXinputData 4 31" xfId="9133" xr:uid="{00000000-0005-0000-0000-0000AD230000}"/>
    <cellStyle name="SAPBEXinputData 4 32" xfId="9134" xr:uid="{00000000-0005-0000-0000-0000AE230000}"/>
    <cellStyle name="SAPBEXinputData 4 33" xfId="9135" xr:uid="{00000000-0005-0000-0000-0000AF230000}"/>
    <cellStyle name="SAPBEXinputData 4 4" xfId="9136" xr:uid="{00000000-0005-0000-0000-0000B0230000}"/>
    <cellStyle name="SAPBEXinputData 4 5" xfId="9137" xr:uid="{00000000-0005-0000-0000-0000B1230000}"/>
    <cellStyle name="SAPBEXinputData 4 6" xfId="9138" xr:uid="{00000000-0005-0000-0000-0000B2230000}"/>
    <cellStyle name="SAPBEXinputData 4 7" xfId="9139" xr:uid="{00000000-0005-0000-0000-0000B3230000}"/>
    <cellStyle name="SAPBEXinputData 4 8" xfId="9140" xr:uid="{00000000-0005-0000-0000-0000B4230000}"/>
    <cellStyle name="SAPBEXinputData 4 9" xfId="9141" xr:uid="{00000000-0005-0000-0000-0000B5230000}"/>
    <cellStyle name="SAPBEXinputData 40" xfId="9142" xr:uid="{00000000-0005-0000-0000-0000B6230000}"/>
    <cellStyle name="SAPBEXinputData 41" xfId="9143" xr:uid="{00000000-0005-0000-0000-0000B7230000}"/>
    <cellStyle name="SAPBEXinputData 5" xfId="9144" xr:uid="{00000000-0005-0000-0000-0000B8230000}"/>
    <cellStyle name="SAPBEXinputData 5 10" xfId="9145" xr:uid="{00000000-0005-0000-0000-0000B9230000}"/>
    <cellStyle name="SAPBEXinputData 5 11" xfId="9146" xr:uid="{00000000-0005-0000-0000-0000BA230000}"/>
    <cellStyle name="SAPBEXinputData 5 12" xfId="9147" xr:uid="{00000000-0005-0000-0000-0000BB230000}"/>
    <cellStyle name="SAPBEXinputData 5 13" xfId="9148" xr:uid="{00000000-0005-0000-0000-0000BC230000}"/>
    <cellStyle name="SAPBEXinputData 5 14" xfId="9149" xr:uid="{00000000-0005-0000-0000-0000BD230000}"/>
    <cellStyle name="SAPBEXinputData 5 15" xfId="9150" xr:uid="{00000000-0005-0000-0000-0000BE230000}"/>
    <cellStyle name="SAPBEXinputData 5 16" xfId="9151" xr:uid="{00000000-0005-0000-0000-0000BF230000}"/>
    <cellStyle name="SAPBEXinputData 5 17" xfId="9152" xr:uid="{00000000-0005-0000-0000-0000C0230000}"/>
    <cellStyle name="SAPBEXinputData 5 18" xfId="9153" xr:uid="{00000000-0005-0000-0000-0000C1230000}"/>
    <cellStyle name="SAPBEXinputData 5 19" xfId="9154" xr:uid="{00000000-0005-0000-0000-0000C2230000}"/>
    <cellStyle name="SAPBEXinputData 5 2" xfId="9155" xr:uid="{00000000-0005-0000-0000-0000C3230000}"/>
    <cellStyle name="SAPBEXinputData 5 20" xfId="9156" xr:uid="{00000000-0005-0000-0000-0000C4230000}"/>
    <cellStyle name="SAPBEXinputData 5 21" xfId="9157" xr:uid="{00000000-0005-0000-0000-0000C5230000}"/>
    <cellStyle name="SAPBEXinputData 5 22" xfId="9158" xr:uid="{00000000-0005-0000-0000-0000C6230000}"/>
    <cellStyle name="SAPBEXinputData 5 23" xfId="9159" xr:uid="{00000000-0005-0000-0000-0000C7230000}"/>
    <cellStyle name="SAPBEXinputData 5 24" xfId="9160" xr:uid="{00000000-0005-0000-0000-0000C8230000}"/>
    <cellStyle name="SAPBEXinputData 5 25" xfId="9161" xr:uid="{00000000-0005-0000-0000-0000C9230000}"/>
    <cellStyle name="SAPBEXinputData 5 26" xfId="9162" xr:uid="{00000000-0005-0000-0000-0000CA230000}"/>
    <cellStyle name="SAPBEXinputData 5 27" xfId="9163" xr:uid="{00000000-0005-0000-0000-0000CB230000}"/>
    <cellStyle name="SAPBEXinputData 5 28" xfId="9164" xr:uid="{00000000-0005-0000-0000-0000CC230000}"/>
    <cellStyle name="SAPBEXinputData 5 29" xfId="9165" xr:uid="{00000000-0005-0000-0000-0000CD230000}"/>
    <cellStyle name="SAPBEXinputData 5 3" xfId="9166" xr:uid="{00000000-0005-0000-0000-0000CE230000}"/>
    <cellStyle name="SAPBEXinputData 5 30" xfId="9167" xr:uid="{00000000-0005-0000-0000-0000CF230000}"/>
    <cellStyle name="SAPBEXinputData 5 31" xfId="9168" xr:uid="{00000000-0005-0000-0000-0000D0230000}"/>
    <cellStyle name="SAPBEXinputData 5 32" xfId="9169" xr:uid="{00000000-0005-0000-0000-0000D1230000}"/>
    <cellStyle name="SAPBEXinputData 5 33" xfId="9170" xr:uid="{00000000-0005-0000-0000-0000D2230000}"/>
    <cellStyle name="SAPBEXinputData 5 4" xfId="9171" xr:uid="{00000000-0005-0000-0000-0000D3230000}"/>
    <cellStyle name="SAPBEXinputData 5 5" xfId="9172" xr:uid="{00000000-0005-0000-0000-0000D4230000}"/>
    <cellStyle name="SAPBEXinputData 5 6" xfId="9173" xr:uid="{00000000-0005-0000-0000-0000D5230000}"/>
    <cellStyle name="SAPBEXinputData 5 7" xfId="9174" xr:uid="{00000000-0005-0000-0000-0000D6230000}"/>
    <cellStyle name="SAPBEXinputData 5 8" xfId="9175" xr:uid="{00000000-0005-0000-0000-0000D7230000}"/>
    <cellStyle name="SAPBEXinputData 5 9" xfId="9176" xr:uid="{00000000-0005-0000-0000-0000D8230000}"/>
    <cellStyle name="SAPBEXinputData 6" xfId="9177" xr:uid="{00000000-0005-0000-0000-0000D9230000}"/>
    <cellStyle name="SAPBEXinputData 6 10" xfId="9178" xr:uid="{00000000-0005-0000-0000-0000DA230000}"/>
    <cellStyle name="SAPBEXinputData 6 11" xfId="9179" xr:uid="{00000000-0005-0000-0000-0000DB230000}"/>
    <cellStyle name="SAPBEXinputData 6 12" xfId="9180" xr:uid="{00000000-0005-0000-0000-0000DC230000}"/>
    <cellStyle name="SAPBEXinputData 6 13" xfId="9181" xr:uid="{00000000-0005-0000-0000-0000DD230000}"/>
    <cellStyle name="SAPBEXinputData 6 14" xfId="9182" xr:uid="{00000000-0005-0000-0000-0000DE230000}"/>
    <cellStyle name="SAPBEXinputData 6 15" xfId="9183" xr:uid="{00000000-0005-0000-0000-0000DF230000}"/>
    <cellStyle name="SAPBEXinputData 6 16" xfId="9184" xr:uid="{00000000-0005-0000-0000-0000E0230000}"/>
    <cellStyle name="SAPBEXinputData 6 17" xfId="9185" xr:uid="{00000000-0005-0000-0000-0000E1230000}"/>
    <cellStyle name="SAPBEXinputData 6 18" xfId="9186" xr:uid="{00000000-0005-0000-0000-0000E2230000}"/>
    <cellStyle name="SAPBEXinputData 6 19" xfId="9187" xr:uid="{00000000-0005-0000-0000-0000E3230000}"/>
    <cellStyle name="SAPBEXinputData 6 2" xfId="9188" xr:uid="{00000000-0005-0000-0000-0000E4230000}"/>
    <cellStyle name="SAPBEXinputData 6 20" xfId="9189" xr:uid="{00000000-0005-0000-0000-0000E5230000}"/>
    <cellStyle name="SAPBEXinputData 6 21" xfId="9190" xr:uid="{00000000-0005-0000-0000-0000E6230000}"/>
    <cellStyle name="SAPBEXinputData 6 22" xfId="9191" xr:uid="{00000000-0005-0000-0000-0000E7230000}"/>
    <cellStyle name="SAPBEXinputData 6 23" xfId="9192" xr:uid="{00000000-0005-0000-0000-0000E8230000}"/>
    <cellStyle name="SAPBEXinputData 6 24" xfId="9193" xr:uid="{00000000-0005-0000-0000-0000E9230000}"/>
    <cellStyle name="SAPBEXinputData 6 25" xfId="9194" xr:uid="{00000000-0005-0000-0000-0000EA230000}"/>
    <cellStyle name="SAPBEXinputData 6 26" xfId="9195" xr:uid="{00000000-0005-0000-0000-0000EB230000}"/>
    <cellStyle name="SAPBEXinputData 6 27" xfId="9196" xr:uid="{00000000-0005-0000-0000-0000EC230000}"/>
    <cellStyle name="SAPBEXinputData 6 28" xfId="9197" xr:uid="{00000000-0005-0000-0000-0000ED230000}"/>
    <cellStyle name="SAPBEXinputData 6 29" xfId="9198" xr:uid="{00000000-0005-0000-0000-0000EE230000}"/>
    <cellStyle name="SAPBEXinputData 6 3" xfId="9199" xr:uid="{00000000-0005-0000-0000-0000EF230000}"/>
    <cellStyle name="SAPBEXinputData 6 30" xfId="9200" xr:uid="{00000000-0005-0000-0000-0000F0230000}"/>
    <cellStyle name="SAPBEXinputData 6 31" xfId="9201" xr:uid="{00000000-0005-0000-0000-0000F1230000}"/>
    <cellStyle name="SAPBEXinputData 6 32" xfId="9202" xr:uid="{00000000-0005-0000-0000-0000F2230000}"/>
    <cellStyle name="SAPBEXinputData 6 33" xfId="9203" xr:uid="{00000000-0005-0000-0000-0000F3230000}"/>
    <cellStyle name="SAPBEXinputData 6 4" xfId="9204" xr:uid="{00000000-0005-0000-0000-0000F4230000}"/>
    <cellStyle name="SAPBEXinputData 6 5" xfId="9205" xr:uid="{00000000-0005-0000-0000-0000F5230000}"/>
    <cellStyle name="SAPBEXinputData 6 6" xfId="9206" xr:uid="{00000000-0005-0000-0000-0000F6230000}"/>
    <cellStyle name="SAPBEXinputData 6 7" xfId="9207" xr:uid="{00000000-0005-0000-0000-0000F7230000}"/>
    <cellStyle name="SAPBEXinputData 6 8" xfId="9208" xr:uid="{00000000-0005-0000-0000-0000F8230000}"/>
    <cellStyle name="SAPBEXinputData 6 9" xfId="9209" xr:uid="{00000000-0005-0000-0000-0000F9230000}"/>
    <cellStyle name="SAPBEXinputData 7" xfId="9210" xr:uid="{00000000-0005-0000-0000-0000FA230000}"/>
    <cellStyle name="SAPBEXinputData 7 10" xfId="9211" xr:uid="{00000000-0005-0000-0000-0000FB230000}"/>
    <cellStyle name="SAPBEXinputData 7 11" xfId="9212" xr:uid="{00000000-0005-0000-0000-0000FC230000}"/>
    <cellStyle name="SAPBEXinputData 7 12" xfId="9213" xr:uid="{00000000-0005-0000-0000-0000FD230000}"/>
    <cellStyle name="SAPBEXinputData 7 13" xfId="9214" xr:uid="{00000000-0005-0000-0000-0000FE230000}"/>
    <cellStyle name="SAPBEXinputData 7 14" xfId="9215" xr:uid="{00000000-0005-0000-0000-0000FF230000}"/>
    <cellStyle name="SAPBEXinputData 7 15" xfId="9216" xr:uid="{00000000-0005-0000-0000-000000240000}"/>
    <cellStyle name="SAPBEXinputData 7 16" xfId="9217" xr:uid="{00000000-0005-0000-0000-000001240000}"/>
    <cellStyle name="SAPBEXinputData 7 17" xfId="9218" xr:uid="{00000000-0005-0000-0000-000002240000}"/>
    <cellStyle name="SAPBEXinputData 7 18" xfId="9219" xr:uid="{00000000-0005-0000-0000-000003240000}"/>
    <cellStyle name="SAPBEXinputData 7 19" xfId="9220" xr:uid="{00000000-0005-0000-0000-000004240000}"/>
    <cellStyle name="SAPBEXinputData 7 2" xfId="9221" xr:uid="{00000000-0005-0000-0000-000005240000}"/>
    <cellStyle name="SAPBEXinputData 7 20" xfId="9222" xr:uid="{00000000-0005-0000-0000-000006240000}"/>
    <cellStyle name="SAPBEXinputData 7 21" xfId="9223" xr:uid="{00000000-0005-0000-0000-000007240000}"/>
    <cellStyle name="SAPBEXinputData 7 22" xfId="9224" xr:uid="{00000000-0005-0000-0000-000008240000}"/>
    <cellStyle name="SAPBEXinputData 7 23" xfId="9225" xr:uid="{00000000-0005-0000-0000-000009240000}"/>
    <cellStyle name="SAPBEXinputData 7 24" xfId="9226" xr:uid="{00000000-0005-0000-0000-00000A240000}"/>
    <cellStyle name="SAPBEXinputData 7 25" xfId="9227" xr:uid="{00000000-0005-0000-0000-00000B240000}"/>
    <cellStyle name="SAPBEXinputData 7 26" xfId="9228" xr:uid="{00000000-0005-0000-0000-00000C240000}"/>
    <cellStyle name="SAPBEXinputData 7 27" xfId="9229" xr:uid="{00000000-0005-0000-0000-00000D240000}"/>
    <cellStyle name="SAPBEXinputData 7 28" xfId="9230" xr:uid="{00000000-0005-0000-0000-00000E240000}"/>
    <cellStyle name="SAPBEXinputData 7 29" xfId="9231" xr:uid="{00000000-0005-0000-0000-00000F240000}"/>
    <cellStyle name="SAPBEXinputData 7 3" xfId="9232" xr:uid="{00000000-0005-0000-0000-000010240000}"/>
    <cellStyle name="SAPBEXinputData 7 30" xfId="9233" xr:uid="{00000000-0005-0000-0000-000011240000}"/>
    <cellStyle name="SAPBEXinputData 7 31" xfId="9234" xr:uid="{00000000-0005-0000-0000-000012240000}"/>
    <cellStyle name="SAPBEXinputData 7 32" xfId="9235" xr:uid="{00000000-0005-0000-0000-000013240000}"/>
    <cellStyle name="SAPBEXinputData 7 33" xfId="9236" xr:uid="{00000000-0005-0000-0000-000014240000}"/>
    <cellStyle name="SAPBEXinputData 7 4" xfId="9237" xr:uid="{00000000-0005-0000-0000-000015240000}"/>
    <cellStyle name="SAPBEXinputData 7 5" xfId="9238" xr:uid="{00000000-0005-0000-0000-000016240000}"/>
    <cellStyle name="SAPBEXinputData 7 6" xfId="9239" xr:uid="{00000000-0005-0000-0000-000017240000}"/>
    <cellStyle name="SAPBEXinputData 7 7" xfId="9240" xr:uid="{00000000-0005-0000-0000-000018240000}"/>
    <cellStyle name="SAPBEXinputData 7 8" xfId="9241" xr:uid="{00000000-0005-0000-0000-000019240000}"/>
    <cellStyle name="SAPBEXinputData 7 9" xfId="9242" xr:uid="{00000000-0005-0000-0000-00001A240000}"/>
    <cellStyle name="SAPBEXinputData 8" xfId="9243" xr:uid="{00000000-0005-0000-0000-00001B240000}"/>
    <cellStyle name="SAPBEXinputData 8 10" xfId="9244" xr:uid="{00000000-0005-0000-0000-00001C240000}"/>
    <cellStyle name="SAPBEXinputData 8 11" xfId="9245" xr:uid="{00000000-0005-0000-0000-00001D240000}"/>
    <cellStyle name="SAPBEXinputData 8 12" xfId="9246" xr:uid="{00000000-0005-0000-0000-00001E240000}"/>
    <cellStyle name="SAPBEXinputData 8 13" xfId="9247" xr:uid="{00000000-0005-0000-0000-00001F240000}"/>
    <cellStyle name="SAPBEXinputData 8 14" xfId="9248" xr:uid="{00000000-0005-0000-0000-000020240000}"/>
    <cellStyle name="SAPBEXinputData 8 15" xfId="9249" xr:uid="{00000000-0005-0000-0000-000021240000}"/>
    <cellStyle name="SAPBEXinputData 8 16" xfId="9250" xr:uid="{00000000-0005-0000-0000-000022240000}"/>
    <cellStyle name="SAPBEXinputData 8 17" xfId="9251" xr:uid="{00000000-0005-0000-0000-000023240000}"/>
    <cellStyle name="SAPBEXinputData 8 18" xfId="9252" xr:uid="{00000000-0005-0000-0000-000024240000}"/>
    <cellStyle name="SAPBEXinputData 8 19" xfId="9253" xr:uid="{00000000-0005-0000-0000-000025240000}"/>
    <cellStyle name="SAPBEXinputData 8 2" xfId="9254" xr:uid="{00000000-0005-0000-0000-000026240000}"/>
    <cellStyle name="SAPBEXinputData 8 20" xfId="9255" xr:uid="{00000000-0005-0000-0000-000027240000}"/>
    <cellStyle name="SAPBEXinputData 8 21" xfId="9256" xr:uid="{00000000-0005-0000-0000-000028240000}"/>
    <cellStyle name="SAPBEXinputData 8 22" xfId="9257" xr:uid="{00000000-0005-0000-0000-000029240000}"/>
    <cellStyle name="SAPBEXinputData 8 23" xfId="9258" xr:uid="{00000000-0005-0000-0000-00002A240000}"/>
    <cellStyle name="SAPBEXinputData 8 24" xfId="9259" xr:uid="{00000000-0005-0000-0000-00002B240000}"/>
    <cellStyle name="SAPBEXinputData 8 25" xfId="9260" xr:uid="{00000000-0005-0000-0000-00002C240000}"/>
    <cellStyle name="SAPBEXinputData 8 26" xfId="9261" xr:uid="{00000000-0005-0000-0000-00002D240000}"/>
    <cellStyle name="SAPBEXinputData 8 27" xfId="9262" xr:uid="{00000000-0005-0000-0000-00002E240000}"/>
    <cellStyle name="SAPBEXinputData 8 28" xfId="9263" xr:uid="{00000000-0005-0000-0000-00002F240000}"/>
    <cellStyle name="SAPBEXinputData 8 29" xfId="9264" xr:uid="{00000000-0005-0000-0000-000030240000}"/>
    <cellStyle name="SAPBEXinputData 8 3" xfId="9265" xr:uid="{00000000-0005-0000-0000-000031240000}"/>
    <cellStyle name="SAPBEXinputData 8 30" xfId="9266" xr:uid="{00000000-0005-0000-0000-000032240000}"/>
    <cellStyle name="SAPBEXinputData 8 31" xfId="9267" xr:uid="{00000000-0005-0000-0000-000033240000}"/>
    <cellStyle name="SAPBEXinputData 8 32" xfId="9268" xr:uid="{00000000-0005-0000-0000-000034240000}"/>
    <cellStyle name="SAPBEXinputData 8 33" xfId="9269" xr:uid="{00000000-0005-0000-0000-000035240000}"/>
    <cellStyle name="SAPBEXinputData 8 4" xfId="9270" xr:uid="{00000000-0005-0000-0000-000036240000}"/>
    <cellStyle name="SAPBEXinputData 8 5" xfId="9271" xr:uid="{00000000-0005-0000-0000-000037240000}"/>
    <cellStyle name="SAPBEXinputData 8 6" xfId="9272" xr:uid="{00000000-0005-0000-0000-000038240000}"/>
    <cellStyle name="SAPBEXinputData 8 7" xfId="9273" xr:uid="{00000000-0005-0000-0000-000039240000}"/>
    <cellStyle name="SAPBEXinputData 8 8" xfId="9274" xr:uid="{00000000-0005-0000-0000-00003A240000}"/>
    <cellStyle name="SAPBEXinputData 8 9" xfId="9275" xr:uid="{00000000-0005-0000-0000-00003B240000}"/>
    <cellStyle name="SAPBEXinputData 9" xfId="9276" xr:uid="{00000000-0005-0000-0000-00003C240000}"/>
    <cellStyle name="SAPBEXinputData 9 10" xfId="9277" xr:uid="{00000000-0005-0000-0000-00003D240000}"/>
    <cellStyle name="SAPBEXinputData 9 11" xfId="9278" xr:uid="{00000000-0005-0000-0000-00003E240000}"/>
    <cellStyle name="SAPBEXinputData 9 12" xfId="9279" xr:uid="{00000000-0005-0000-0000-00003F240000}"/>
    <cellStyle name="SAPBEXinputData 9 13" xfId="9280" xr:uid="{00000000-0005-0000-0000-000040240000}"/>
    <cellStyle name="SAPBEXinputData 9 14" xfId="9281" xr:uid="{00000000-0005-0000-0000-000041240000}"/>
    <cellStyle name="SAPBEXinputData 9 15" xfId="9282" xr:uid="{00000000-0005-0000-0000-000042240000}"/>
    <cellStyle name="SAPBEXinputData 9 16" xfId="9283" xr:uid="{00000000-0005-0000-0000-000043240000}"/>
    <cellStyle name="SAPBEXinputData 9 17" xfId="9284" xr:uid="{00000000-0005-0000-0000-000044240000}"/>
    <cellStyle name="SAPBEXinputData 9 18" xfId="9285" xr:uid="{00000000-0005-0000-0000-000045240000}"/>
    <cellStyle name="SAPBEXinputData 9 19" xfId="9286" xr:uid="{00000000-0005-0000-0000-000046240000}"/>
    <cellStyle name="SAPBEXinputData 9 2" xfId="9287" xr:uid="{00000000-0005-0000-0000-000047240000}"/>
    <cellStyle name="SAPBEXinputData 9 20" xfId="9288" xr:uid="{00000000-0005-0000-0000-000048240000}"/>
    <cellStyle name="SAPBEXinputData 9 21" xfId="9289" xr:uid="{00000000-0005-0000-0000-000049240000}"/>
    <cellStyle name="SAPBEXinputData 9 22" xfId="9290" xr:uid="{00000000-0005-0000-0000-00004A240000}"/>
    <cellStyle name="SAPBEXinputData 9 23" xfId="9291" xr:uid="{00000000-0005-0000-0000-00004B240000}"/>
    <cellStyle name="SAPBEXinputData 9 24" xfId="9292" xr:uid="{00000000-0005-0000-0000-00004C240000}"/>
    <cellStyle name="SAPBEXinputData 9 25" xfId="9293" xr:uid="{00000000-0005-0000-0000-00004D240000}"/>
    <cellStyle name="SAPBEXinputData 9 26" xfId="9294" xr:uid="{00000000-0005-0000-0000-00004E240000}"/>
    <cellStyle name="SAPBEXinputData 9 27" xfId="9295" xr:uid="{00000000-0005-0000-0000-00004F240000}"/>
    <cellStyle name="SAPBEXinputData 9 28" xfId="9296" xr:uid="{00000000-0005-0000-0000-000050240000}"/>
    <cellStyle name="SAPBEXinputData 9 29" xfId="9297" xr:uid="{00000000-0005-0000-0000-000051240000}"/>
    <cellStyle name="SAPBEXinputData 9 3" xfId="9298" xr:uid="{00000000-0005-0000-0000-000052240000}"/>
    <cellStyle name="SAPBEXinputData 9 30" xfId="9299" xr:uid="{00000000-0005-0000-0000-000053240000}"/>
    <cellStyle name="SAPBEXinputData 9 31" xfId="9300" xr:uid="{00000000-0005-0000-0000-000054240000}"/>
    <cellStyle name="SAPBEXinputData 9 32" xfId="9301" xr:uid="{00000000-0005-0000-0000-000055240000}"/>
    <cellStyle name="SAPBEXinputData 9 33" xfId="9302" xr:uid="{00000000-0005-0000-0000-000056240000}"/>
    <cellStyle name="SAPBEXinputData 9 4" xfId="9303" xr:uid="{00000000-0005-0000-0000-000057240000}"/>
    <cellStyle name="SAPBEXinputData 9 5" xfId="9304" xr:uid="{00000000-0005-0000-0000-000058240000}"/>
    <cellStyle name="SAPBEXinputData 9 6" xfId="9305" xr:uid="{00000000-0005-0000-0000-000059240000}"/>
    <cellStyle name="SAPBEXinputData 9 7" xfId="9306" xr:uid="{00000000-0005-0000-0000-00005A240000}"/>
    <cellStyle name="SAPBEXinputData 9 8" xfId="9307" xr:uid="{00000000-0005-0000-0000-00005B240000}"/>
    <cellStyle name="SAPBEXinputData 9 9" xfId="9308" xr:uid="{00000000-0005-0000-0000-00005C240000}"/>
    <cellStyle name="SAPBEXresData" xfId="9309" xr:uid="{00000000-0005-0000-0000-00005D240000}"/>
    <cellStyle name="SAPBEXresData 10" xfId="9310" xr:uid="{00000000-0005-0000-0000-00005E240000}"/>
    <cellStyle name="SAPBEXresData 11" xfId="9311" xr:uid="{00000000-0005-0000-0000-00005F240000}"/>
    <cellStyle name="SAPBEXresData 12" xfId="9312" xr:uid="{00000000-0005-0000-0000-000060240000}"/>
    <cellStyle name="SAPBEXresData 13" xfId="9313" xr:uid="{00000000-0005-0000-0000-000061240000}"/>
    <cellStyle name="SAPBEXresData 14" xfId="9314" xr:uid="{00000000-0005-0000-0000-000062240000}"/>
    <cellStyle name="SAPBEXresData 15" xfId="9315" xr:uid="{00000000-0005-0000-0000-000063240000}"/>
    <cellStyle name="SAPBEXresData 16" xfId="9316" xr:uid="{00000000-0005-0000-0000-000064240000}"/>
    <cellStyle name="SAPBEXresData 17" xfId="9317" xr:uid="{00000000-0005-0000-0000-000065240000}"/>
    <cellStyle name="SAPBEXresData 18" xfId="9318" xr:uid="{00000000-0005-0000-0000-000066240000}"/>
    <cellStyle name="SAPBEXresData 19" xfId="9319" xr:uid="{00000000-0005-0000-0000-000067240000}"/>
    <cellStyle name="SAPBEXresData 2" xfId="9320" xr:uid="{00000000-0005-0000-0000-000068240000}"/>
    <cellStyle name="SAPBEXresData 20" xfId="9321" xr:uid="{00000000-0005-0000-0000-000069240000}"/>
    <cellStyle name="SAPBEXresData 21" xfId="9322" xr:uid="{00000000-0005-0000-0000-00006A240000}"/>
    <cellStyle name="SAPBEXresData 22" xfId="9323" xr:uid="{00000000-0005-0000-0000-00006B240000}"/>
    <cellStyle name="SAPBEXresData 23" xfId="9324" xr:uid="{00000000-0005-0000-0000-00006C240000}"/>
    <cellStyle name="SAPBEXresData 24" xfId="9325" xr:uid="{00000000-0005-0000-0000-00006D240000}"/>
    <cellStyle name="SAPBEXresData 25" xfId="9326" xr:uid="{00000000-0005-0000-0000-00006E240000}"/>
    <cellStyle name="SAPBEXresData 26" xfId="9327" xr:uid="{00000000-0005-0000-0000-00006F240000}"/>
    <cellStyle name="SAPBEXresData 27" xfId="9328" xr:uid="{00000000-0005-0000-0000-000070240000}"/>
    <cellStyle name="SAPBEXresData 28" xfId="9329" xr:uid="{00000000-0005-0000-0000-000071240000}"/>
    <cellStyle name="SAPBEXresData 29" xfId="9330" xr:uid="{00000000-0005-0000-0000-000072240000}"/>
    <cellStyle name="SAPBEXresData 3" xfId="9331" xr:uid="{00000000-0005-0000-0000-000073240000}"/>
    <cellStyle name="SAPBEXresData 30" xfId="9332" xr:uid="{00000000-0005-0000-0000-000074240000}"/>
    <cellStyle name="SAPBEXresData 31" xfId="9333" xr:uid="{00000000-0005-0000-0000-000075240000}"/>
    <cellStyle name="SAPBEXresData 32" xfId="9334" xr:uid="{00000000-0005-0000-0000-000076240000}"/>
    <cellStyle name="SAPBEXresData 33" xfId="9335" xr:uid="{00000000-0005-0000-0000-000077240000}"/>
    <cellStyle name="SAPBEXresData 4" xfId="9336" xr:uid="{00000000-0005-0000-0000-000078240000}"/>
    <cellStyle name="SAPBEXresData 5" xfId="9337" xr:uid="{00000000-0005-0000-0000-000079240000}"/>
    <cellStyle name="SAPBEXresData 6" xfId="9338" xr:uid="{00000000-0005-0000-0000-00007A240000}"/>
    <cellStyle name="SAPBEXresData 7" xfId="9339" xr:uid="{00000000-0005-0000-0000-00007B240000}"/>
    <cellStyle name="SAPBEXresData 8" xfId="9340" xr:uid="{00000000-0005-0000-0000-00007C240000}"/>
    <cellStyle name="SAPBEXresData 9" xfId="9341" xr:uid="{00000000-0005-0000-0000-00007D240000}"/>
    <cellStyle name="SAPBEXresDataEmph" xfId="9342" xr:uid="{00000000-0005-0000-0000-00007E240000}"/>
    <cellStyle name="SAPBEXresDataEmph 10" xfId="9343" xr:uid="{00000000-0005-0000-0000-00007F240000}"/>
    <cellStyle name="SAPBEXresDataEmph 11" xfId="9344" xr:uid="{00000000-0005-0000-0000-000080240000}"/>
    <cellStyle name="SAPBEXresDataEmph 12" xfId="9345" xr:uid="{00000000-0005-0000-0000-000081240000}"/>
    <cellStyle name="SAPBEXresDataEmph 13" xfId="9346" xr:uid="{00000000-0005-0000-0000-000082240000}"/>
    <cellStyle name="SAPBEXresDataEmph 14" xfId="9347" xr:uid="{00000000-0005-0000-0000-000083240000}"/>
    <cellStyle name="SAPBEXresDataEmph 15" xfId="9348" xr:uid="{00000000-0005-0000-0000-000084240000}"/>
    <cellStyle name="SAPBEXresDataEmph 16" xfId="9349" xr:uid="{00000000-0005-0000-0000-000085240000}"/>
    <cellStyle name="SAPBEXresDataEmph 17" xfId="9350" xr:uid="{00000000-0005-0000-0000-000086240000}"/>
    <cellStyle name="SAPBEXresDataEmph 18" xfId="9351" xr:uid="{00000000-0005-0000-0000-000087240000}"/>
    <cellStyle name="SAPBEXresDataEmph 19" xfId="9352" xr:uid="{00000000-0005-0000-0000-000088240000}"/>
    <cellStyle name="SAPBEXresDataEmph 2" xfId="9353" xr:uid="{00000000-0005-0000-0000-000089240000}"/>
    <cellStyle name="SAPBEXresDataEmph 20" xfId="9354" xr:uid="{00000000-0005-0000-0000-00008A240000}"/>
    <cellStyle name="SAPBEXresDataEmph 21" xfId="9355" xr:uid="{00000000-0005-0000-0000-00008B240000}"/>
    <cellStyle name="SAPBEXresDataEmph 22" xfId="9356" xr:uid="{00000000-0005-0000-0000-00008C240000}"/>
    <cellStyle name="SAPBEXresDataEmph 23" xfId="9357" xr:uid="{00000000-0005-0000-0000-00008D240000}"/>
    <cellStyle name="SAPBEXresDataEmph 24" xfId="9358" xr:uid="{00000000-0005-0000-0000-00008E240000}"/>
    <cellStyle name="SAPBEXresDataEmph 25" xfId="9359" xr:uid="{00000000-0005-0000-0000-00008F240000}"/>
    <cellStyle name="SAPBEXresDataEmph 26" xfId="9360" xr:uid="{00000000-0005-0000-0000-000090240000}"/>
    <cellStyle name="SAPBEXresDataEmph 27" xfId="9361" xr:uid="{00000000-0005-0000-0000-000091240000}"/>
    <cellStyle name="SAPBEXresDataEmph 28" xfId="9362" xr:uid="{00000000-0005-0000-0000-000092240000}"/>
    <cellStyle name="SAPBEXresDataEmph 29" xfId="9363" xr:uid="{00000000-0005-0000-0000-000093240000}"/>
    <cellStyle name="SAPBEXresDataEmph 3" xfId="9364" xr:uid="{00000000-0005-0000-0000-000094240000}"/>
    <cellStyle name="SAPBEXresDataEmph 30" xfId="9365" xr:uid="{00000000-0005-0000-0000-000095240000}"/>
    <cellStyle name="SAPBEXresDataEmph 31" xfId="9366" xr:uid="{00000000-0005-0000-0000-000096240000}"/>
    <cellStyle name="SAPBEXresDataEmph 32" xfId="9367" xr:uid="{00000000-0005-0000-0000-000097240000}"/>
    <cellStyle name="SAPBEXresDataEmph 33" xfId="9368" xr:uid="{00000000-0005-0000-0000-000098240000}"/>
    <cellStyle name="SAPBEXresDataEmph 4" xfId="9369" xr:uid="{00000000-0005-0000-0000-000099240000}"/>
    <cellStyle name="SAPBEXresDataEmph 5" xfId="9370" xr:uid="{00000000-0005-0000-0000-00009A240000}"/>
    <cellStyle name="SAPBEXresDataEmph 6" xfId="9371" xr:uid="{00000000-0005-0000-0000-00009B240000}"/>
    <cellStyle name="SAPBEXresDataEmph 7" xfId="9372" xr:uid="{00000000-0005-0000-0000-00009C240000}"/>
    <cellStyle name="SAPBEXresDataEmph 8" xfId="9373" xr:uid="{00000000-0005-0000-0000-00009D240000}"/>
    <cellStyle name="SAPBEXresDataEmph 9" xfId="9374" xr:uid="{00000000-0005-0000-0000-00009E240000}"/>
    <cellStyle name="SAPBEXresItem" xfId="9375" xr:uid="{00000000-0005-0000-0000-00009F240000}"/>
    <cellStyle name="SAPBEXresItem 10" xfId="9376" xr:uid="{00000000-0005-0000-0000-0000A0240000}"/>
    <cellStyle name="SAPBEXresItem 11" xfId="9377" xr:uid="{00000000-0005-0000-0000-0000A1240000}"/>
    <cellStyle name="SAPBEXresItem 12" xfId="9378" xr:uid="{00000000-0005-0000-0000-0000A2240000}"/>
    <cellStyle name="SAPBEXresItem 13" xfId="9379" xr:uid="{00000000-0005-0000-0000-0000A3240000}"/>
    <cellStyle name="SAPBEXresItem 14" xfId="9380" xr:uid="{00000000-0005-0000-0000-0000A4240000}"/>
    <cellStyle name="SAPBEXresItem 15" xfId="9381" xr:uid="{00000000-0005-0000-0000-0000A5240000}"/>
    <cellStyle name="SAPBEXresItem 16" xfId="9382" xr:uid="{00000000-0005-0000-0000-0000A6240000}"/>
    <cellStyle name="SAPBEXresItem 17" xfId="9383" xr:uid="{00000000-0005-0000-0000-0000A7240000}"/>
    <cellStyle name="SAPBEXresItem 18" xfId="9384" xr:uid="{00000000-0005-0000-0000-0000A8240000}"/>
    <cellStyle name="SAPBEXresItem 19" xfId="9385" xr:uid="{00000000-0005-0000-0000-0000A9240000}"/>
    <cellStyle name="SAPBEXresItem 2" xfId="9386" xr:uid="{00000000-0005-0000-0000-0000AA240000}"/>
    <cellStyle name="SAPBEXresItem 20" xfId="9387" xr:uid="{00000000-0005-0000-0000-0000AB240000}"/>
    <cellStyle name="SAPBEXresItem 21" xfId="9388" xr:uid="{00000000-0005-0000-0000-0000AC240000}"/>
    <cellStyle name="SAPBEXresItem 22" xfId="9389" xr:uid="{00000000-0005-0000-0000-0000AD240000}"/>
    <cellStyle name="SAPBEXresItem 23" xfId="9390" xr:uid="{00000000-0005-0000-0000-0000AE240000}"/>
    <cellStyle name="SAPBEXresItem 24" xfId="9391" xr:uid="{00000000-0005-0000-0000-0000AF240000}"/>
    <cellStyle name="SAPBEXresItem 25" xfId="9392" xr:uid="{00000000-0005-0000-0000-0000B0240000}"/>
    <cellStyle name="SAPBEXresItem 26" xfId="9393" xr:uid="{00000000-0005-0000-0000-0000B1240000}"/>
    <cellStyle name="SAPBEXresItem 27" xfId="9394" xr:uid="{00000000-0005-0000-0000-0000B2240000}"/>
    <cellStyle name="SAPBEXresItem 28" xfId="9395" xr:uid="{00000000-0005-0000-0000-0000B3240000}"/>
    <cellStyle name="SAPBEXresItem 29" xfId="9396" xr:uid="{00000000-0005-0000-0000-0000B4240000}"/>
    <cellStyle name="SAPBEXresItem 3" xfId="9397" xr:uid="{00000000-0005-0000-0000-0000B5240000}"/>
    <cellStyle name="SAPBEXresItem 30" xfId="9398" xr:uid="{00000000-0005-0000-0000-0000B6240000}"/>
    <cellStyle name="SAPBEXresItem 31" xfId="9399" xr:uid="{00000000-0005-0000-0000-0000B7240000}"/>
    <cellStyle name="SAPBEXresItem 32" xfId="9400" xr:uid="{00000000-0005-0000-0000-0000B8240000}"/>
    <cellStyle name="SAPBEXresItem 33" xfId="9401" xr:uid="{00000000-0005-0000-0000-0000B9240000}"/>
    <cellStyle name="SAPBEXresItem 4" xfId="9402" xr:uid="{00000000-0005-0000-0000-0000BA240000}"/>
    <cellStyle name="SAPBEXresItem 5" xfId="9403" xr:uid="{00000000-0005-0000-0000-0000BB240000}"/>
    <cellStyle name="SAPBEXresItem 6" xfId="9404" xr:uid="{00000000-0005-0000-0000-0000BC240000}"/>
    <cellStyle name="SAPBEXresItem 7" xfId="9405" xr:uid="{00000000-0005-0000-0000-0000BD240000}"/>
    <cellStyle name="SAPBEXresItem 8" xfId="9406" xr:uid="{00000000-0005-0000-0000-0000BE240000}"/>
    <cellStyle name="SAPBEXresItem 9" xfId="9407" xr:uid="{00000000-0005-0000-0000-0000BF240000}"/>
    <cellStyle name="SAPBEXresItemX" xfId="9408" xr:uid="{00000000-0005-0000-0000-0000C0240000}"/>
    <cellStyle name="SAPBEXresItemX 10" xfId="9409" xr:uid="{00000000-0005-0000-0000-0000C1240000}"/>
    <cellStyle name="SAPBEXresItemX 11" xfId="9410" xr:uid="{00000000-0005-0000-0000-0000C2240000}"/>
    <cellStyle name="SAPBEXresItemX 12" xfId="9411" xr:uid="{00000000-0005-0000-0000-0000C3240000}"/>
    <cellStyle name="SAPBEXresItemX 13" xfId="9412" xr:uid="{00000000-0005-0000-0000-0000C4240000}"/>
    <cellStyle name="SAPBEXresItemX 14" xfId="9413" xr:uid="{00000000-0005-0000-0000-0000C5240000}"/>
    <cellStyle name="SAPBEXresItemX 15" xfId="9414" xr:uid="{00000000-0005-0000-0000-0000C6240000}"/>
    <cellStyle name="SAPBEXresItemX 16" xfId="9415" xr:uid="{00000000-0005-0000-0000-0000C7240000}"/>
    <cellStyle name="SAPBEXresItemX 17" xfId="9416" xr:uid="{00000000-0005-0000-0000-0000C8240000}"/>
    <cellStyle name="SAPBEXresItemX 18" xfId="9417" xr:uid="{00000000-0005-0000-0000-0000C9240000}"/>
    <cellStyle name="SAPBEXresItemX 19" xfId="9418" xr:uid="{00000000-0005-0000-0000-0000CA240000}"/>
    <cellStyle name="SAPBEXresItemX 2" xfId="9419" xr:uid="{00000000-0005-0000-0000-0000CB240000}"/>
    <cellStyle name="SAPBEXresItemX 20" xfId="9420" xr:uid="{00000000-0005-0000-0000-0000CC240000}"/>
    <cellStyle name="SAPBEXresItemX 21" xfId="9421" xr:uid="{00000000-0005-0000-0000-0000CD240000}"/>
    <cellStyle name="SAPBEXresItemX 22" xfId="9422" xr:uid="{00000000-0005-0000-0000-0000CE240000}"/>
    <cellStyle name="SAPBEXresItemX 23" xfId="9423" xr:uid="{00000000-0005-0000-0000-0000CF240000}"/>
    <cellStyle name="SAPBEXresItemX 24" xfId="9424" xr:uid="{00000000-0005-0000-0000-0000D0240000}"/>
    <cellStyle name="SAPBEXresItemX 25" xfId="9425" xr:uid="{00000000-0005-0000-0000-0000D1240000}"/>
    <cellStyle name="SAPBEXresItemX 26" xfId="9426" xr:uid="{00000000-0005-0000-0000-0000D2240000}"/>
    <cellStyle name="SAPBEXresItemX 27" xfId="9427" xr:uid="{00000000-0005-0000-0000-0000D3240000}"/>
    <cellStyle name="SAPBEXresItemX 28" xfId="9428" xr:uid="{00000000-0005-0000-0000-0000D4240000}"/>
    <cellStyle name="SAPBEXresItemX 29" xfId="9429" xr:uid="{00000000-0005-0000-0000-0000D5240000}"/>
    <cellStyle name="SAPBEXresItemX 3" xfId="9430" xr:uid="{00000000-0005-0000-0000-0000D6240000}"/>
    <cellStyle name="SAPBEXresItemX 30" xfId="9431" xr:uid="{00000000-0005-0000-0000-0000D7240000}"/>
    <cellStyle name="SAPBEXresItemX 31" xfId="9432" xr:uid="{00000000-0005-0000-0000-0000D8240000}"/>
    <cellStyle name="SAPBEXresItemX 32" xfId="9433" xr:uid="{00000000-0005-0000-0000-0000D9240000}"/>
    <cellStyle name="SAPBEXresItemX 33" xfId="9434" xr:uid="{00000000-0005-0000-0000-0000DA240000}"/>
    <cellStyle name="SAPBEXresItemX 4" xfId="9435" xr:uid="{00000000-0005-0000-0000-0000DB240000}"/>
    <cellStyle name="SAPBEXresItemX 5" xfId="9436" xr:uid="{00000000-0005-0000-0000-0000DC240000}"/>
    <cellStyle name="SAPBEXresItemX 6" xfId="9437" xr:uid="{00000000-0005-0000-0000-0000DD240000}"/>
    <cellStyle name="SAPBEXresItemX 7" xfId="9438" xr:uid="{00000000-0005-0000-0000-0000DE240000}"/>
    <cellStyle name="SAPBEXresItemX 8" xfId="9439" xr:uid="{00000000-0005-0000-0000-0000DF240000}"/>
    <cellStyle name="SAPBEXresItemX 9" xfId="9440" xr:uid="{00000000-0005-0000-0000-0000E0240000}"/>
    <cellStyle name="SAPBEXstdData" xfId="9441" xr:uid="{00000000-0005-0000-0000-0000E1240000}"/>
    <cellStyle name="SAPBEXstdData 10" xfId="9442" xr:uid="{00000000-0005-0000-0000-0000E2240000}"/>
    <cellStyle name="SAPBEXstdData 11" xfId="9443" xr:uid="{00000000-0005-0000-0000-0000E3240000}"/>
    <cellStyle name="SAPBEXstdData 12" xfId="9444" xr:uid="{00000000-0005-0000-0000-0000E4240000}"/>
    <cellStyle name="SAPBEXstdData 13" xfId="9445" xr:uid="{00000000-0005-0000-0000-0000E5240000}"/>
    <cellStyle name="SAPBEXstdData 14" xfId="9446" xr:uid="{00000000-0005-0000-0000-0000E6240000}"/>
    <cellStyle name="SAPBEXstdData 15" xfId="9447" xr:uid="{00000000-0005-0000-0000-0000E7240000}"/>
    <cellStyle name="SAPBEXstdData 16" xfId="9448" xr:uid="{00000000-0005-0000-0000-0000E8240000}"/>
    <cellStyle name="SAPBEXstdData 17" xfId="9449" xr:uid="{00000000-0005-0000-0000-0000E9240000}"/>
    <cellStyle name="SAPBEXstdData 18" xfId="9450" xr:uid="{00000000-0005-0000-0000-0000EA240000}"/>
    <cellStyle name="SAPBEXstdData 19" xfId="9451" xr:uid="{00000000-0005-0000-0000-0000EB240000}"/>
    <cellStyle name="SAPBEXstdData 2" xfId="9452" xr:uid="{00000000-0005-0000-0000-0000EC240000}"/>
    <cellStyle name="SAPBEXstdData 20" xfId="9453" xr:uid="{00000000-0005-0000-0000-0000ED240000}"/>
    <cellStyle name="SAPBEXstdData 21" xfId="9454" xr:uid="{00000000-0005-0000-0000-0000EE240000}"/>
    <cellStyle name="SAPBEXstdData 22" xfId="9455" xr:uid="{00000000-0005-0000-0000-0000EF240000}"/>
    <cellStyle name="SAPBEXstdData 23" xfId="9456" xr:uid="{00000000-0005-0000-0000-0000F0240000}"/>
    <cellStyle name="SAPBEXstdData 24" xfId="9457" xr:uid="{00000000-0005-0000-0000-0000F1240000}"/>
    <cellStyle name="SAPBEXstdData 25" xfId="9458" xr:uid="{00000000-0005-0000-0000-0000F2240000}"/>
    <cellStyle name="SAPBEXstdData 26" xfId="9459" xr:uid="{00000000-0005-0000-0000-0000F3240000}"/>
    <cellStyle name="SAPBEXstdData 27" xfId="9460" xr:uid="{00000000-0005-0000-0000-0000F4240000}"/>
    <cellStyle name="SAPBEXstdData 28" xfId="9461" xr:uid="{00000000-0005-0000-0000-0000F5240000}"/>
    <cellStyle name="SAPBEXstdData 29" xfId="9462" xr:uid="{00000000-0005-0000-0000-0000F6240000}"/>
    <cellStyle name="SAPBEXstdData 3" xfId="9463" xr:uid="{00000000-0005-0000-0000-0000F7240000}"/>
    <cellStyle name="SAPBEXstdData 30" xfId="9464" xr:uid="{00000000-0005-0000-0000-0000F8240000}"/>
    <cellStyle name="SAPBEXstdData 31" xfId="9465" xr:uid="{00000000-0005-0000-0000-0000F9240000}"/>
    <cellStyle name="SAPBEXstdData 32" xfId="9466" xr:uid="{00000000-0005-0000-0000-0000FA240000}"/>
    <cellStyle name="SAPBEXstdData 33" xfId="9467" xr:uid="{00000000-0005-0000-0000-0000FB240000}"/>
    <cellStyle name="SAPBEXstdData 4" xfId="9468" xr:uid="{00000000-0005-0000-0000-0000FC240000}"/>
    <cellStyle name="SAPBEXstdData 5" xfId="9469" xr:uid="{00000000-0005-0000-0000-0000FD240000}"/>
    <cellStyle name="SAPBEXstdData 6" xfId="9470" xr:uid="{00000000-0005-0000-0000-0000FE240000}"/>
    <cellStyle name="SAPBEXstdData 7" xfId="9471" xr:uid="{00000000-0005-0000-0000-0000FF240000}"/>
    <cellStyle name="SAPBEXstdData 8" xfId="9472" xr:uid="{00000000-0005-0000-0000-000000250000}"/>
    <cellStyle name="SAPBEXstdData 9" xfId="9473" xr:uid="{00000000-0005-0000-0000-000001250000}"/>
    <cellStyle name="SAPBEXstdDataEmph" xfId="9474" xr:uid="{00000000-0005-0000-0000-000002250000}"/>
    <cellStyle name="SAPBEXstdDataEmph 10" xfId="9475" xr:uid="{00000000-0005-0000-0000-000003250000}"/>
    <cellStyle name="SAPBEXstdDataEmph 11" xfId="9476" xr:uid="{00000000-0005-0000-0000-000004250000}"/>
    <cellStyle name="SAPBEXstdDataEmph 12" xfId="9477" xr:uid="{00000000-0005-0000-0000-000005250000}"/>
    <cellStyle name="SAPBEXstdDataEmph 13" xfId="9478" xr:uid="{00000000-0005-0000-0000-000006250000}"/>
    <cellStyle name="SAPBEXstdDataEmph 14" xfId="9479" xr:uid="{00000000-0005-0000-0000-000007250000}"/>
    <cellStyle name="SAPBEXstdDataEmph 15" xfId="9480" xr:uid="{00000000-0005-0000-0000-000008250000}"/>
    <cellStyle name="SAPBEXstdDataEmph 16" xfId="9481" xr:uid="{00000000-0005-0000-0000-000009250000}"/>
    <cellStyle name="SAPBEXstdDataEmph 17" xfId="9482" xr:uid="{00000000-0005-0000-0000-00000A250000}"/>
    <cellStyle name="SAPBEXstdDataEmph 18" xfId="9483" xr:uid="{00000000-0005-0000-0000-00000B250000}"/>
    <cellStyle name="SAPBEXstdDataEmph 19" xfId="9484" xr:uid="{00000000-0005-0000-0000-00000C250000}"/>
    <cellStyle name="SAPBEXstdDataEmph 2" xfId="9485" xr:uid="{00000000-0005-0000-0000-00000D250000}"/>
    <cellStyle name="SAPBEXstdDataEmph 20" xfId="9486" xr:uid="{00000000-0005-0000-0000-00000E250000}"/>
    <cellStyle name="SAPBEXstdDataEmph 21" xfId="9487" xr:uid="{00000000-0005-0000-0000-00000F250000}"/>
    <cellStyle name="SAPBEXstdDataEmph 22" xfId="9488" xr:uid="{00000000-0005-0000-0000-000010250000}"/>
    <cellStyle name="SAPBEXstdDataEmph 23" xfId="9489" xr:uid="{00000000-0005-0000-0000-000011250000}"/>
    <cellStyle name="SAPBEXstdDataEmph 24" xfId="9490" xr:uid="{00000000-0005-0000-0000-000012250000}"/>
    <cellStyle name="SAPBEXstdDataEmph 25" xfId="9491" xr:uid="{00000000-0005-0000-0000-000013250000}"/>
    <cellStyle name="SAPBEXstdDataEmph 26" xfId="9492" xr:uid="{00000000-0005-0000-0000-000014250000}"/>
    <cellStyle name="SAPBEXstdDataEmph 27" xfId="9493" xr:uid="{00000000-0005-0000-0000-000015250000}"/>
    <cellStyle name="SAPBEXstdDataEmph 28" xfId="9494" xr:uid="{00000000-0005-0000-0000-000016250000}"/>
    <cellStyle name="SAPBEXstdDataEmph 29" xfId="9495" xr:uid="{00000000-0005-0000-0000-000017250000}"/>
    <cellStyle name="SAPBEXstdDataEmph 3" xfId="9496" xr:uid="{00000000-0005-0000-0000-000018250000}"/>
    <cellStyle name="SAPBEXstdDataEmph 30" xfId="9497" xr:uid="{00000000-0005-0000-0000-000019250000}"/>
    <cellStyle name="SAPBEXstdDataEmph 31" xfId="9498" xr:uid="{00000000-0005-0000-0000-00001A250000}"/>
    <cellStyle name="SAPBEXstdDataEmph 32" xfId="9499" xr:uid="{00000000-0005-0000-0000-00001B250000}"/>
    <cellStyle name="SAPBEXstdDataEmph 33" xfId="9500" xr:uid="{00000000-0005-0000-0000-00001C250000}"/>
    <cellStyle name="SAPBEXstdDataEmph 4" xfId="9501" xr:uid="{00000000-0005-0000-0000-00001D250000}"/>
    <cellStyle name="SAPBEXstdDataEmph 5" xfId="9502" xr:uid="{00000000-0005-0000-0000-00001E250000}"/>
    <cellStyle name="SAPBEXstdDataEmph 6" xfId="9503" xr:uid="{00000000-0005-0000-0000-00001F250000}"/>
    <cellStyle name="SAPBEXstdDataEmph 7" xfId="9504" xr:uid="{00000000-0005-0000-0000-000020250000}"/>
    <cellStyle name="SAPBEXstdDataEmph 8" xfId="9505" xr:uid="{00000000-0005-0000-0000-000021250000}"/>
    <cellStyle name="SAPBEXstdDataEmph 9" xfId="9506" xr:uid="{00000000-0005-0000-0000-000022250000}"/>
    <cellStyle name="SAPBEXstdItem" xfId="9507" xr:uid="{00000000-0005-0000-0000-000023250000}"/>
    <cellStyle name="SAPBEXstdItem 10" xfId="9508" xr:uid="{00000000-0005-0000-0000-000024250000}"/>
    <cellStyle name="SAPBEXstdItem 11" xfId="9509" xr:uid="{00000000-0005-0000-0000-000025250000}"/>
    <cellStyle name="SAPBEXstdItem 12" xfId="9510" xr:uid="{00000000-0005-0000-0000-000026250000}"/>
    <cellStyle name="SAPBEXstdItem 13" xfId="9511" xr:uid="{00000000-0005-0000-0000-000027250000}"/>
    <cellStyle name="SAPBEXstdItem 14" xfId="9512" xr:uid="{00000000-0005-0000-0000-000028250000}"/>
    <cellStyle name="SAPBEXstdItem 15" xfId="9513" xr:uid="{00000000-0005-0000-0000-000029250000}"/>
    <cellStyle name="SAPBEXstdItem 16" xfId="9514" xr:uid="{00000000-0005-0000-0000-00002A250000}"/>
    <cellStyle name="SAPBEXstdItem 17" xfId="9515" xr:uid="{00000000-0005-0000-0000-00002B250000}"/>
    <cellStyle name="SAPBEXstdItem 18" xfId="9516" xr:uid="{00000000-0005-0000-0000-00002C250000}"/>
    <cellStyle name="SAPBEXstdItem 19" xfId="9517" xr:uid="{00000000-0005-0000-0000-00002D250000}"/>
    <cellStyle name="SAPBEXstdItem 2" xfId="9518" xr:uid="{00000000-0005-0000-0000-00002E250000}"/>
    <cellStyle name="SAPBEXstdItem 20" xfId="9519" xr:uid="{00000000-0005-0000-0000-00002F250000}"/>
    <cellStyle name="SAPBEXstdItem 21" xfId="9520" xr:uid="{00000000-0005-0000-0000-000030250000}"/>
    <cellStyle name="SAPBEXstdItem 22" xfId="9521" xr:uid="{00000000-0005-0000-0000-000031250000}"/>
    <cellStyle name="SAPBEXstdItem 23" xfId="9522" xr:uid="{00000000-0005-0000-0000-000032250000}"/>
    <cellStyle name="SAPBEXstdItem 24" xfId="9523" xr:uid="{00000000-0005-0000-0000-000033250000}"/>
    <cellStyle name="SAPBEXstdItem 25" xfId="9524" xr:uid="{00000000-0005-0000-0000-000034250000}"/>
    <cellStyle name="SAPBEXstdItem 26" xfId="9525" xr:uid="{00000000-0005-0000-0000-000035250000}"/>
    <cellStyle name="SAPBEXstdItem 27" xfId="9526" xr:uid="{00000000-0005-0000-0000-000036250000}"/>
    <cellStyle name="SAPBEXstdItem 28" xfId="9527" xr:uid="{00000000-0005-0000-0000-000037250000}"/>
    <cellStyle name="SAPBEXstdItem 29" xfId="9528" xr:uid="{00000000-0005-0000-0000-000038250000}"/>
    <cellStyle name="SAPBEXstdItem 3" xfId="9529" xr:uid="{00000000-0005-0000-0000-000039250000}"/>
    <cellStyle name="SAPBEXstdItem 30" xfId="9530" xr:uid="{00000000-0005-0000-0000-00003A250000}"/>
    <cellStyle name="SAPBEXstdItem 31" xfId="9531" xr:uid="{00000000-0005-0000-0000-00003B250000}"/>
    <cellStyle name="SAPBEXstdItem 32" xfId="9532" xr:uid="{00000000-0005-0000-0000-00003C250000}"/>
    <cellStyle name="SAPBEXstdItem 33" xfId="9533" xr:uid="{00000000-0005-0000-0000-00003D250000}"/>
    <cellStyle name="SAPBEXstdItem 4" xfId="9534" xr:uid="{00000000-0005-0000-0000-00003E250000}"/>
    <cellStyle name="SAPBEXstdItem 5" xfId="9535" xr:uid="{00000000-0005-0000-0000-00003F250000}"/>
    <cellStyle name="SAPBEXstdItem 6" xfId="9536" xr:uid="{00000000-0005-0000-0000-000040250000}"/>
    <cellStyle name="SAPBEXstdItem 7" xfId="9537" xr:uid="{00000000-0005-0000-0000-000041250000}"/>
    <cellStyle name="SAPBEXstdItem 8" xfId="9538" xr:uid="{00000000-0005-0000-0000-000042250000}"/>
    <cellStyle name="SAPBEXstdItem 9" xfId="9539" xr:uid="{00000000-0005-0000-0000-000043250000}"/>
    <cellStyle name="SAPBEXstdItemX" xfId="9540" xr:uid="{00000000-0005-0000-0000-000044250000}"/>
    <cellStyle name="SAPBEXstdItemX 10" xfId="9541" xr:uid="{00000000-0005-0000-0000-000045250000}"/>
    <cellStyle name="SAPBEXstdItemX 11" xfId="9542" xr:uid="{00000000-0005-0000-0000-000046250000}"/>
    <cellStyle name="SAPBEXstdItemX 12" xfId="9543" xr:uid="{00000000-0005-0000-0000-000047250000}"/>
    <cellStyle name="SAPBEXstdItemX 13" xfId="9544" xr:uid="{00000000-0005-0000-0000-000048250000}"/>
    <cellStyle name="SAPBEXstdItemX 14" xfId="9545" xr:uid="{00000000-0005-0000-0000-000049250000}"/>
    <cellStyle name="SAPBEXstdItemX 15" xfId="9546" xr:uid="{00000000-0005-0000-0000-00004A250000}"/>
    <cellStyle name="SAPBEXstdItemX 16" xfId="9547" xr:uid="{00000000-0005-0000-0000-00004B250000}"/>
    <cellStyle name="SAPBEXstdItemX 17" xfId="9548" xr:uid="{00000000-0005-0000-0000-00004C250000}"/>
    <cellStyle name="SAPBEXstdItemX 18" xfId="9549" xr:uid="{00000000-0005-0000-0000-00004D250000}"/>
    <cellStyle name="SAPBEXstdItemX 19" xfId="9550" xr:uid="{00000000-0005-0000-0000-00004E250000}"/>
    <cellStyle name="SAPBEXstdItemX 2" xfId="9551" xr:uid="{00000000-0005-0000-0000-00004F250000}"/>
    <cellStyle name="SAPBEXstdItemX 20" xfId="9552" xr:uid="{00000000-0005-0000-0000-000050250000}"/>
    <cellStyle name="SAPBEXstdItemX 21" xfId="9553" xr:uid="{00000000-0005-0000-0000-000051250000}"/>
    <cellStyle name="SAPBEXstdItemX 22" xfId="9554" xr:uid="{00000000-0005-0000-0000-000052250000}"/>
    <cellStyle name="SAPBEXstdItemX 23" xfId="9555" xr:uid="{00000000-0005-0000-0000-000053250000}"/>
    <cellStyle name="SAPBEXstdItemX 24" xfId="9556" xr:uid="{00000000-0005-0000-0000-000054250000}"/>
    <cellStyle name="SAPBEXstdItemX 25" xfId="9557" xr:uid="{00000000-0005-0000-0000-000055250000}"/>
    <cellStyle name="SAPBEXstdItemX 26" xfId="9558" xr:uid="{00000000-0005-0000-0000-000056250000}"/>
    <cellStyle name="SAPBEXstdItemX 27" xfId="9559" xr:uid="{00000000-0005-0000-0000-000057250000}"/>
    <cellStyle name="SAPBEXstdItemX 28" xfId="9560" xr:uid="{00000000-0005-0000-0000-000058250000}"/>
    <cellStyle name="SAPBEXstdItemX 29" xfId="9561" xr:uid="{00000000-0005-0000-0000-000059250000}"/>
    <cellStyle name="SAPBEXstdItemX 3" xfId="9562" xr:uid="{00000000-0005-0000-0000-00005A250000}"/>
    <cellStyle name="SAPBEXstdItemX 30" xfId="9563" xr:uid="{00000000-0005-0000-0000-00005B250000}"/>
    <cellStyle name="SAPBEXstdItemX 31" xfId="9564" xr:uid="{00000000-0005-0000-0000-00005C250000}"/>
    <cellStyle name="SAPBEXstdItemX 32" xfId="9565" xr:uid="{00000000-0005-0000-0000-00005D250000}"/>
    <cellStyle name="SAPBEXstdItemX 33" xfId="9566" xr:uid="{00000000-0005-0000-0000-00005E250000}"/>
    <cellStyle name="SAPBEXstdItemX 4" xfId="9567" xr:uid="{00000000-0005-0000-0000-00005F250000}"/>
    <cellStyle name="SAPBEXstdItemX 5" xfId="9568" xr:uid="{00000000-0005-0000-0000-000060250000}"/>
    <cellStyle name="SAPBEXstdItemX 6" xfId="9569" xr:uid="{00000000-0005-0000-0000-000061250000}"/>
    <cellStyle name="SAPBEXstdItemX 7" xfId="9570" xr:uid="{00000000-0005-0000-0000-000062250000}"/>
    <cellStyle name="SAPBEXstdItemX 8" xfId="9571" xr:uid="{00000000-0005-0000-0000-000063250000}"/>
    <cellStyle name="SAPBEXstdItemX 9" xfId="9572" xr:uid="{00000000-0005-0000-0000-000064250000}"/>
    <cellStyle name="SAPBEXtitle" xfId="9573" xr:uid="{00000000-0005-0000-0000-000065250000}"/>
    <cellStyle name="SAPBEXtitle 2" xfId="9574" xr:uid="{00000000-0005-0000-0000-000066250000}"/>
    <cellStyle name="SAPBEXtitle 3" xfId="9575" xr:uid="{00000000-0005-0000-0000-000067250000}"/>
    <cellStyle name="SAPBEXtitle 4" xfId="9576" xr:uid="{00000000-0005-0000-0000-000068250000}"/>
    <cellStyle name="SAPBEXtitle 5" xfId="9577" xr:uid="{00000000-0005-0000-0000-000069250000}"/>
    <cellStyle name="SAPBEXtitle 6" xfId="9578" xr:uid="{00000000-0005-0000-0000-00006A250000}"/>
    <cellStyle name="SAPBEXundefined" xfId="9579" xr:uid="{00000000-0005-0000-0000-00006B250000}"/>
    <cellStyle name="SAPBEXundefined 10" xfId="9580" xr:uid="{00000000-0005-0000-0000-00006C250000}"/>
    <cellStyle name="SAPBEXundefined 11" xfId="9581" xr:uid="{00000000-0005-0000-0000-00006D250000}"/>
    <cellStyle name="SAPBEXundefined 12" xfId="9582" xr:uid="{00000000-0005-0000-0000-00006E250000}"/>
    <cellStyle name="SAPBEXundefined 13" xfId="9583" xr:uid="{00000000-0005-0000-0000-00006F250000}"/>
    <cellStyle name="SAPBEXundefined 14" xfId="9584" xr:uid="{00000000-0005-0000-0000-000070250000}"/>
    <cellStyle name="SAPBEXundefined 15" xfId="9585" xr:uid="{00000000-0005-0000-0000-000071250000}"/>
    <cellStyle name="SAPBEXundefined 16" xfId="9586" xr:uid="{00000000-0005-0000-0000-000072250000}"/>
    <cellStyle name="SAPBEXundefined 17" xfId="9587" xr:uid="{00000000-0005-0000-0000-000073250000}"/>
    <cellStyle name="SAPBEXundefined 18" xfId="9588" xr:uid="{00000000-0005-0000-0000-000074250000}"/>
    <cellStyle name="SAPBEXundefined 19" xfId="9589" xr:uid="{00000000-0005-0000-0000-000075250000}"/>
    <cellStyle name="SAPBEXundefined 2" xfId="9590" xr:uid="{00000000-0005-0000-0000-000076250000}"/>
    <cellStyle name="SAPBEXundefined 20" xfId="9591" xr:uid="{00000000-0005-0000-0000-000077250000}"/>
    <cellStyle name="SAPBEXundefined 21" xfId="9592" xr:uid="{00000000-0005-0000-0000-000078250000}"/>
    <cellStyle name="SAPBEXundefined 22" xfId="9593" xr:uid="{00000000-0005-0000-0000-000079250000}"/>
    <cellStyle name="SAPBEXundefined 23" xfId="9594" xr:uid="{00000000-0005-0000-0000-00007A250000}"/>
    <cellStyle name="SAPBEXundefined 24" xfId="9595" xr:uid="{00000000-0005-0000-0000-00007B250000}"/>
    <cellStyle name="SAPBEXundefined 25" xfId="9596" xr:uid="{00000000-0005-0000-0000-00007C250000}"/>
    <cellStyle name="SAPBEXundefined 26" xfId="9597" xr:uid="{00000000-0005-0000-0000-00007D250000}"/>
    <cellStyle name="SAPBEXundefined 27" xfId="9598" xr:uid="{00000000-0005-0000-0000-00007E250000}"/>
    <cellStyle name="SAPBEXundefined 28" xfId="9599" xr:uid="{00000000-0005-0000-0000-00007F250000}"/>
    <cellStyle name="SAPBEXundefined 29" xfId="9600" xr:uid="{00000000-0005-0000-0000-000080250000}"/>
    <cellStyle name="SAPBEXundefined 3" xfId="9601" xr:uid="{00000000-0005-0000-0000-000081250000}"/>
    <cellStyle name="SAPBEXundefined 30" xfId="9602" xr:uid="{00000000-0005-0000-0000-000082250000}"/>
    <cellStyle name="SAPBEXundefined 31" xfId="9603" xr:uid="{00000000-0005-0000-0000-000083250000}"/>
    <cellStyle name="SAPBEXundefined 32" xfId="9604" xr:uid="{00000000-0005-0000-0000-000084250000}"/>
    <cellStyle name="SAPBEXundefined 33" xfId="9605" xr:uid="{00000000-0005-0000-0000-000085250000}"/>
    <cellStyle name="SAPBEXundefined 4" xfId="9606" xr:uid="{00000000-0005-0000-0000-000086250000}"/>
    <cellStyle name="SAPBEXundefined 5" xfId="9607" xr:uid="{00000000-0005-0000-0000-000087250000}"/>
    <cellStyle name="SAPBEXundefined 6" xfId="9608" xr:uid="{00000000-0005-0000-0000-000088250000}"/>
    <cellStyle name="SAPBEXundefined 7" xfId="9609" xr:uid="{00000000-0005-0000-0000-000089250000}"/>
    <cellStyle name="SAPBEXundefined 8" xfId="9610" xr:uid="{00000000-0005-0000-0000-00008A250000}"/>
    <cellStyle name="SAPBEXundefined 9" xfId="9611" xr:uid="{00000000-0005-0000-0000-00008B250000}"/>
    <cellStyle name="sbt2" xfId="9612" xr:uid="{00000000-0005-0000-0000-00008C250000}"/>
    <cellStyle name="shade" xfId="9613" xr:uid="{00000000-0005-0000-0000-00008D250000}"/>
    <cellStyle name="Sheet Title" xfId="9614" xr:uid="{00000000-0005-0000-0000-00008E250000}"/>
    <cellStyle name="Sheet Title 2" xfId="9615" xr:uid="{00000000-0005-0000-0000-00008F250000}"/>
    <cellStyle name="Sheet Title 2 2" xfId="9616" xr:uid="{00000000-0005-0000-0000-000090250000}"/>
    <cellStyle name="Sheet Title 2 2 2" xfId="9617" xr:uid="{00000000-0005-0000-0000-000091250000}"/>
    <cellStyle name="Sheet Title 2 2 2 2" xfId="9618" xr:uid="{00000000-0005-0000-0000-000092250000}"/>
    <cellStyle name="Sheet Title 2 2 3" xfId="9619" xr:uid="{00000000-0005-0000-0000-000093250000}"/>
    <cellStyle name="Sheet Title 2 2 4" xfId="9620" xr:uid="{00000000-0005-0000-0000-000094250000}"/>
    <cellStyle name="Sheet Title 2 3" xfId="9621" xr:uid="{00000000-0005-0000-0000-000095250000}"/>
    <cellStyle name="Sheet Title 2 3 2" xfId="9622" xr:uid="{00000000-0005-0000-0000-000096250000}"/>
    <cellStyle name="Sheet Title 2 4" xfId="9623" xr:uid="{00000000-0005-0000-0000-000097250000}"/>
    <cellStyle name="Sheet Title 3" xfId="9624" xr:uid="{00000000-0005-0000-0000-000098250000}"/>
    <cellStyle name="Sheet Title 4" xfId="9625" xr:uid="{00000000-0005-0000-0000-000099250000}"/>
    <cellStyle name="Sheet Title 5" xfId="9626" xr:uid="{00000000-0005-0000-0000-00009A250000}"/>
    <cellStyle name="Sheet Title 6" xfId="9627" xr:uid="{00000000-0005-0000-0000-00009B250000}"/>
    <cellStyle name="Sheet Title 7" xfId="9628" xr:uid="{00000000-0005-0000-0000-00009C250000}"/>
    <cellStyle name="Sheet Title 7 2" xfId="9629" xr:uid="{00000000-0005-0000-0000-00009D250000}"/>
    <cellStyle name="Sheet Title 8" xfId="9630" xr:uid="{00000000-0005-0000-0000-00009E250000}"/>
    <cellStyle name="Sheet Title 9" xfId="9631" xr:uid="{00000000-0005-0000-0000-00009F250000}"/>
    <cellStyle name="Single Accounting" xfId="9632" xr:uid="{00000000-0005-0000-0000-0000A0250000}"/>
    <cellStyle name="Standard_airt-rev" xfId="9633" xr:uid="{00000000-0005-0000-0000-0000A1250000}"/>
    <cellStyle name="Strictly confidential" xfId="9634" xr:uid="{00000000-0005-0000-0000-0000A2250000}"/>
    <cellStyle name="style" xfId="9635" xr:uid="{00000000-0005-0000-0000-0000A3250000}"/>
    <cellStyle name="Style 1" xfId="9636" xr:uid="{00000000-0005-0000-0000-0000A4250000}"/>
    <cellStyle name="Style 1 10" xfId="9637" xr:uid="{00000000-0005-0000-0000-0000A5250000}"/>
    <cellStyle name="Style 1 11" xfId="9638" xr:uid="{00000000-0005-0000-0000-0000A6250000}"/>
    <cellStyle name="Style 1 12" xfId="9639" xr:uid="{00000000-0005-0000-0000-0000A7250000}"/>
    <cellStyle name="Style 1 13" xfId="9640" xr:uid="{00000000-0005-0000-0000-0000A8250000}"/>
    <cellStyle name="Style 1 14" xfId="9641" xr:uid="{00000000-0005-0000-0000-0000A9250000}"/>
    <cellStyle name="Style 1 15" xfId="9642" xr:uid="{00000000-0005-0000-0000-0000AA250000}"/>
    <cellStyle name="Style 1 16" xfId="9643" xr:uid="{00000000-0005-0000-0000-0000AB250000}"/>
    <cellStyle name="Style 1 16 2" xfId="9644" xr:uid="{00000000-0005-0000-0000-0000AC250000}"/>
    <cellStyle name="Style 1 17" xfId="9645" xr:uid="{00000000-0005-0000-0000-0000AD250000}"/>
    <cellStyle name="Style 1 18" xfId="9646" xr:uid="{00000000-0005-0000-0000-0000AE250000}"/>
    <cellStyle name="Style 1 2" xfId="9647" xr:uid="{00000000-0005-0000-0000-0000AF250000}"/>
    <cellStyle name="Style 1 2 2" xfId="9648" xr:uid="{00000000-0005-0000-0000-0000B0250000}"/>
    <cellStyle name="Style 1 2 2 2" xfId="9649" xr:uid="{00000000-0005-0000-0000-0000B1250000}"/>
    <cellStyle name="Style 1 2 2 2 2" xfId="9650" xr:uid="{00000000-0005-0000-0000-0000B2250000}"/>
    <cellStyle name="Style 1 2 2 3" xfId="9651" xr:uid="{00000000-0005-0000-0000-0000B3250000}"/>
    <cellStyle name="Style 1 2 2 4" xfId="9652" xr:uid="{00000000-0005-0000-0000-0000B4250000}"/>
    <cellStyle name="Style 1 2 3" xfId="9653" xr:uid="{00000000-0005-0000-0000-0000B5250000}"/>
    <cellStyle name="Style 1 2 3 2" xfId="9654" xr:uid="{00000000-0005-0000-0000-0000B6250000}"/>
    <cellStyle name="Style 1 2 4" xfId="9655" xr:uid="{00000000-0005-0000-0000-0000B7250000}"/>
    <cellStyle name="Style 1 3" xfId="9656" xr:uid="{00000000-0005-0000-0000-0000B8250000}"/>
    <cellStyle name="Style 1 4" xfId="9657" xr:uid="{00000000-0005-0000-0000-0000B9250000}"/>
    <cellStyle name="Style 1 5" xfId="9658" xr:uid="{00000000-0005-0000-0000-0000BA250000}"/>
    <cellStyle name="Style 1 6" xfId="9659" xr:uid="{00000000-0005-0000-0000-0000BB250000}"/>
    <cellStyle name="Style 1 7" xfId="9660" xr:uid="{00000000-0005-0000-0000-0000BC250000}"/>
    <cellStyle name="Style 1 8" xfId="9661" xr:uid="{00000000-0005-0000-0000-0000BD250000}"/>
    <cellStyle name="Style 1 9" xfId="9662" xr:uid="{00000000-0005-0000-0000-0000BE250000}"/>
    <cellStyle name="Style 10" xfId="9663" xr:uid="{00000000-0005-0000-0000-0000BF250000}"/>
    <cellStyle name="Style 100" xfId="9664" xr:uid="{00000000-0005-0000-0000-0000C0250000}"/>
    <cellStyle name="Style 101" xfId="9665" xr:uid="{00000000-0005-0000-0000-0000C1250000}"/>
    <cellStyle name="Style 101 10" xfId="9666" xr:uid="{00000000-0005-0000-0000-0000C2250000}"/>
    <cellStyle name="Style 101 11" xfId="9667" xr:uid="{00000000-0005-0000-0000-0000C3250000}"/>
    <cellStyle name="Style 101 12" xfId="9668" xr:uid="{00000000-0005-0000-0000-0000C4250000}"/>
    <cellStyle name="Style 101 13" xfId="9669" xr:uid="{00000000-0005-0000-0000-0000C5250000}"/>
    <cellStyle name="Style 101 14" xfId="9670" xr:uid="{00000000-0005-0000-0000-0000C6250000}"/>
    <cellStyle name="Style 101 15" xfId="9671" xr:uid="{00000000-0005-0000-0000-0000C7250000}"/>
    <cellStyle name="Style 101 16" xfId="9672" xr:uid="{00000000-0005-0000-0000-0000C8250000}"/>
    <cellStyle name="Style 101 16 2" xfId="9673" xr:uid="{00000000-0005-0000-0000-0000C9250000}"/>
    <cellStyle name="Style 101 17" xfId="9674" xr:uid="{00000000-0005-0000-0000-0000CA250000}"/>
    <cellStyle name="Style 101 18" xfId="9675" xr:uid="{00000000-0005-0000-0000-0000CB250000}"/>
    <cellStyle name="Style 101 2" xfId="9676" xr:uid="{00000000-0005-0000-0000-0000CC250000}"/>
    <cellStyle name="Style 101 2 2" xfId="9677" xr:uid="{00000000-0005-0000-0000-0000CD250000}"/>
    <cellStyle name="Style 101 2 2 2" xfId="9678" xr:uid="{00000000-0005-0000-0000-0000CE250000}"/>
    <cellStyle name="Style 101 2 2 2 2" xfId="9679" xr:uid="{00000000-0005-0000-0000-0000CF250000}"/>
    <cellStyle name="Style 101 2 2 3" xfId="9680" xr:uid="{00000000-0005-0000-0000-0000D0250000}"/>
    <cellStyle name="Style 101 2 2 4" xfId="9681" xr:uid="{00000000-0005-0000-0000-0000D1250000}"/>
    <cellStyle name="Style 101 2 3" xfId="9682" xr:uid="{00000000-0005-0000-0000-0000D2250000}"/>
    <cellStyle name="Style 101 2 3 2" xfId="9683" xr:uid="{00000000-0005-0000-0000-0000D3250000}"/>
    <cellStyle name="Style 101 2 4" xfId="9684" xr:uid="{00000000-0005-0000-0000-0000D4250000}"/>
    <cellStyle name="Style 101 3" xfId="9685" xr:uid="{00000000-0005-0000-0000-0000D5250000}"/>
    <cellStyle name="Style 101 4" xfId="9686" xr:uid="{00000000-0005-0000-0000-0000D6250000}"/>
    <cellStyle name="Style 101 5" xfId="9687" xr:uid="{00000000-0005-0000-0000-0000D7250000}"/>
    <cellStyle name="Style 101 6" xfId="9688" xr:uid="{00000000-0005-0000-0000-0000D8250000}"/>
    <cellStyle name="Style 101 7" xfId="9689" xr:uid="{00000000-0005-0000-0000-0000D9250000}"/>
    <cellStyle name="Style 101 8" xfId="9690" xr:uid="{00000000-0005-0000-0000-0000DA250000}"/>
    <cellStyle name="Style 101 9" xfId="9691" xr:uid="{00000000-0005-0000-0000-0000DB250000}"/>
    <cellStyle name="Style 102" xfId="9692" xr:uid="{00000000-0005-0000-0000-0000DC250000}"/>
    <cellStyle name="Style 102 2" xfId="9693" xr:uid="{00000000-0005-0000-0000-0000DD250000}"/>
    <cellStyle name="Style 102 3" xfId="9694" xr:uid="{00000000-0005-0000-0000-0000DE250000}"/>
    <cellStyle name="Style 102 4" xfId="9695" xr:uid="{00000000-0005-0000-0000-0000DF250000}"/>
    <cellStyle name="Style 102 5" xfId="9696" xr:uid="{00000000-0005-0000-0000-0000E0250000}"/>
    <cellStyle name="Style 102_KERTAS_KERJA_ABI_PGE_2009_090109Kurs 11rb" xfId="9697" xr:uid="{00000000-0005-0000-0000-0000E1250000}"/>
    <cellStyle name="Style 103" xfId="9698" xr:uid="{00000000-0005-0000-0000-0000E2250000}"/>
    <cellStyle name="Style 103 10" xfId="9699" xr:uid="{00000000-0005-0000-0000-0000E3250000}"/>
    <cellStyle name="Style 103 11" xfId="9700" xr:uid="{00000000-0005-0000-0000-0000E4250000}"/>
    <cellStyle name="Style 103 12" xfId="9701" xr:uid="{00000000-0005-0000-0000-0000E5250000}"/>
    <cellStyle name="Style 103 13" xfId="9702" xr:uid="{00000000-0005-0000-0000-0000E6250000}"/>
    <cellStyle name="Style 103 14" xfId="9703" xr:uid="{00000000-0005-0000-0000-0000E7250000}"/>
    <cellStyle name="Style 103 15" xfId="9704" xr:uid="{00000000-0005-0000-0000-0000E8250000}"/>
    <cellStyle name="Style 103 16" xfId="9705" xr:uid="{00000000-0005-0000-0000-0000E9250000}"/>
    <cellStyle name="Style 103 16 2" xfId="9706" xr:uid="{00000000-0005-0000-0000-0000EA250000}"/>
    <cellStyle name="Style 103 17" xfId="9707" xr:uid="{00000000-0005-0000-0000-0000EB250000}"/>
    <cellStyle name="Style 103 18" xfId="9708" xr:uid="{00000000-0005-0000-0000-0000EC250000}"/>
    <cellStyle name="Style 103 2" xfId="9709" xr:uid="{00000000-0005-0000-0000-0000ED250000}"/>
    <cellStyle name="Style 103 2 2" xfId="9710" xr:uid="{00000000-0005-0000-0000-0000EE250000}"/>
    <cellStyle name="Style 103 2 2 2" xfId="9711" xr:uid="{00000000-0005-0000-0000-0000EF250000}"/>
    <cellStyle name="Style 103 2 2 2 2" xfId="9712" xr:uid="{00000000-0005-0000-0000-0000F0250000}"/>
    <cellStyle name="Style 103 2 2 3" xfId="9713" xr:uid="{00000000-0005-0000-0000-0000F1250000}"/>
    <cellStyle name="Style 103 2 2 4" xfId="9714" xr:uid="{00000000-0005-0000-0000-0000F2250000}"/>
    <cellStyle name="Style 103 2 3" xfId="9715" xr:uid="{00000000-0005-0000-0000-0000F3250000}"/>
    <cellStyle name="Style 103 2 3 2" xfId="9716" xr:uid="{00000000-0005-0000-0000-0000F4250000}"/>
    <cellStyle name="Style 103 2 4" xfId="9717" xr:uid="{00000000-0005-0000-0000-0000F5250000}"/>
    <cellStyle name="Style 103 3" xfId="9718" xr:uid="{00000000-0005-0000-0000-0000F6250000}"/>
    <cellStyle name="Style 103 4" xfId="9719" xr:uid="{00000000-0005-0000-0000-0000F7250000}"/>
    <cellStyle name="Style 103 5" xfId="9720" xr:uid="{00000000-0005-0000-0000-0000F8250000}"/>
    <cellStyle name="Style 103 6" xfId="9721" xr:uid="{00000000-0005-0000-0000-0000F9250000}"/>
    <cellStyle name="Style 103 7" xfId="9722" xr:uid="{00000000-0005-0000-0000-0000FA250000}"/>
    <cellStyle name="Style 103 8" xfId="9723" xr:uid="{00000000-0005-0000-0000-0000FB250000}"/>
    <cellStyle name="Style 103 9" xfId="9724" xr:uid="{00000000-0005-0000-0000-0000FC250000}"/>
    <cellStyle name="Style 104" xfId="9725" xr:uid="{00000000-0005-0000-0000-0000FD250000}"/>
    <cellStyle name="Style 105" xfId="9726" xr:uid="{00000000-0005-0000-0000-0000FE250000}"/>
    <cellStyle name="Style 105 10" xfId="9727" xr:uid="{00000000-0005-0000-0000-0000FF250000}"/>
    <cellStyle name="Style 105 11" xfId="9728" xr:uid="{00000000-0005-0000-0000-000000260000}"/>
    <cellStyle name="Style 105 12" xfId="9729" xr:uid="{00000000-0005-0000-0000-000001260000}"/>
    <cellStyle name="Style 105 13" xfId="9730" xr:uid="{00000000-0005-0000-0000-000002260000}"/>
    <cellStyle name="Style 105 14" xfId="9731" xr:uid="{00000000-0005-0000-0000-000003260000}"/>
    <cellStyle name="Style 105 15" xfId="9732" xr:uid="{00000000-0005-0000-0000-000004260000}"/>
    <cellStyle name="Style 105 16" xfId="9733" xr:uid="{00000000-0005-0000-0000-000005260000}"/>
    <cellStyle name="Style 105 16 2" xfId="9734" xr:uid="{00000000-0005-0000-0000-000006260000}"/>
    <cellStyle name="Style 105 17" xfId="9735" xr:uid="{00000000-0005-0000-0000-000007260000}"/>
    <cellStyle name="Style 105 18" xfId="9736" xr:uid="{00000000-0005-0000-0000-000008260000}"/>
    <cellStyle name="Style 105 2" xfId="9737" xr:uid="{00000000-0005-0000-0000-000009260000}"/>
    <cellStyle name="Style 105 2 2" xfId="9738" xr:uid="{00000000-0005-0000-0000-00000A260000}"/>
    <cellStyle name="Style 105 2 2 2" xfId="9739" xr:uid="{00000000-0005-0000-0000-00000B260000}"/>
    <cellStyle name="Style 105 2 2 2 2" xfId="9740" xr:uid="{00000000-0005-0000-0000-00000C260000}"/>
    <cellStyle name="Style 105 2 2 3" xfId="9741" xr:uid="{00000000-0005-0000-0000-00000D260000}"/>
    <cellStyle name="Style 105 2 2 4" xfId="9742" xr:uid="{00000000-0005-0000-0000-00000E260000}"/>
    <cellStyle name="Style 105 2 3" xfId="9743" xr:uid="{00000000-0005-0000-0000-00000F260000}"/>
    <cellStyle name="Style 105 2 3 2" xfId="9744" xr:uid="{00000000-0005-0000-0000-000010260000}"/>
    <cellStyle name="Style 105 2 4" xfId="9745" xr:uid="{00000000-0005-0000-0000-000011260000}"/>
    <cellStyle name="Style 105 3" xfId="9746" xr:uid="{00000000-0005-0000-0000-000012260000}"/>
    <cellStyle name="Style 105 4" xfId="9747" xr:uid="{00000000-0005-0000-0000-000013260000}"/>
    <cellStyle name="Style 105 5" xfId="9748" xr:uid="{00000000-0005-0000-0000-000014260000}"/>
    <cellStyle name="Style 105 6" xfId="9749" xr:uid="{00000000-0005-0000-0000-000015260000}"/>
    <cellStyle name="Style 105 7" xfId="9750" xr:uid="{00000000-0005-0000-0000-000016260000}"/>
    <cellStyle name="Style 105 8" xfId="9751" xr:uid="{00000000-0005-0000-0000-000017260000}"/>
    <cellStyle name="Style 105 9" xfId="9752" xr:uid="{00000000-0005-0000-0000-000018260000}"/>
    <cellStyle name="Style 106" xfId="9753" xr:uid="{00000000-0005-0000-0000-000019260000}"/>
    <cellStyle name="Style 107" xfId="9754" xr:uid="{00000000-0005-0000-0000-00001A260000}"/>
    <cellStyle name="Style 107 10" xfId="9755" xr:uid="{00000000-0005-0000-0000-00001B260000}"/>
    <cellStyle name="Style 107 11" xfId="9756" xr:uid="{00000000-0005-0000-0000-00001C260000}"/>
    <cellStyle name="Style 107 12" xfId="9757" xr:uid="{00000000-0005-0000-0000-00001D260000}"/>
    <cellStyle name="Style 107 13" xfId="9758" xr:uid="{00000000-0005-0000-0000-00001E260000}"/>
    <cellStyle name="Style 107 14" xfId="9759" xr:uid="{00000000-0005-0000-0000-00001F260000}"/>
    <cellStyle name="Style 107 15" xfId="9760" xr:uid="{00000000-0005-0000-0000-000020260000}"/>
    <cellStyle name="Style 107 16" xfId="9761" xr:uid="{00000000-0005-0000-0000-000021260000}"/>
    <cellStyle name="Style 107 16 2" xfId="9762" xr:uid="{00000000-0005-0000-0000-000022260000}"/>
    <cellStyle name="Style 107 17" xfId="9763" xr:uid="{00000000-0005-0000-0000-000023260000}"/>
    <cellStyle name="Style 107 18" xfId="9764" xr:uid="{00000000-0005-0000-0000-000024260000}"/>
    <cellStyle name="Style 107 2" xfId="9765" xr:uid="{00000000-0005-0000-0000-000025260000}"/>
    <cellStyle name="Style 107 2 2" xfId="9766" xr:uid="{00000000-0005-0000-0000-000026260000}"/>
    <cellStyle name="Style 107 2 2 2" xfId="9767" xr:uid="{00000000-0005-0000-0000-000027260000}"/>
    <cellStyle name="Style 107 2 2 2 2" xfId="9768" xr:uid="{00000000-0005-0000-0000-000028260000}"/>
    <cellStyle name="Style 107 2 2 3" xfId="9769" xr:uid="{00000000-0005-0000-0000-000029260000}"/>
    <cellStyle name="Style 107 2 2 4" xfId="9770" xr:uid="{00000000-0005-0000-0000-00002A260000}"/>
    <cellStyle name="Style 107 2 3" xfId="9771" xr:uid="{00000000-0005-0000-0000-00002B260000}"/>
    <cellStyle name="Style 107 2 3 2" xfId="9772" xr:uid="{00000000-0005-0000-0000-00002C260000}"/>
    <cellStyle name="Style 107 2 4" xfId="9773" xr:uid="{00000000-0005-0000-0000-00002D260000}"/>
    <cellStyle name="Style 107 3" xfId="9774" xr:uid="{00000000-0005-0000-0000-00002E260000}"/>
    <cellStyle name="Style 107 4" xfId="9775" xr:uid="{00000000-0005-0000-0000-00002F260000}"/>
    <cellStyle name="Style 107 5" xfId="9776" xr:uid="{00000000-0005-0000-0000-000030260000}"/>
    <cellStyle name="Style 107 6" xfId="9777" xr:uid="{00000000-0005-0000-0000-000031260000}"/>
    <cellStyle name="Style 107 7" xfId="9778" xr:uid="{00000000-0005-0000-0000-000032260000}"/>
    <cellStyle name="Style 107 8" xfId="9779" xr:uid="{00000000-0005-0000-0000-000033260000}"/>
    <cellStyle name="Style 107 9" xfId="9780" xr:uid="{00000000-0005-0000-0000-000034260000}"/>
    <cellStyle name="Style 108" xfId="9781" xr:uid="{00000000-0005-0000-0000-000035260000}"/>
    <cellStyle name="Style 108 2" xfId="9782" xr:uid="{00000000-0005-0000-0000-000036260000}"/>
    <cellStyle name="Style 108 2 2" xfId="9783" xr:uid="{00000000-0005-0000-0000-000037260000}"/>
    <cellStyle name="Style 108 2 2 2" xfId="9784" xr:uid="{00000000-0005-0000-0000-000038260000}"/>
    <cellStyle name="Style 108 2 2 2 2" xfId="9785" xr:uid="{00000000-0005-0000-0000-000039260000}"/>
    <cellStyle name="Style 108 2 2 3" xfId="9786" xr:uid="{00000000-0005-0000-0000-00003A260000}"/>
    <cellStyle name="Style 108 2 2 4" xfId="9787" xr:uid="{00000000-0005-0000-0000-00003B260000}"/>
    <cellStyle name="Style 108 2 3" xfId="9788" xr:uid="{00000000-0005-0000-0000-00003C260000}"/>
    <cellStyle name="Style 108 2 3 2" xfId="9789" xr:uid="{00000000-0005-0000-0000-00003D260000}"/>
    <cellStyle name="Style 108 2 4" xfId="9790" xr:uid="{00000000-0005-0000-0000-00003E260000}"/>
    <cellStyle name="Style 108 3" xfId="9791" xr:uid="{00000000-0005-0000-0000-00003F260000}"/>
    <cellStyle name="Style 108 4" xfId="9792" xr:uid="{00000000-0005-0000-0000-000040260000}"/>
    <cellStyle name="Style 108 5" xfId="9793" xr:uid="{00000000-0005-0000-0000-000041260000}"/>
    <cellStyle name="Style 108 6" xfId="9794" xr:uid="{00000000-0005-0000-0000-000042260000}"/>
    <cellStyle name="Style 108 7" xfId="9795" xr:uid="{00000000-0005-0000-0000-000043260000}"/>
    <cellStyle name="Style 108 7 2" xfId="9796" xr:uid="{00000000-0005-0000-0000-000044260000}"/>
    <cellStyle name="Style 108 8" xfId="9797" xr:uid="{00000000-0005-0000-0000-000045260000}"/>
    <cellStyle name="Style 108 9" xfId="9798" xr:uid="{00000000-0005-0000-0000-000046260000}"/>
    <cellStyle name="Style 109" xfId="9799" xr:uid="{00000000-0005-0000-0000-000047260000}"/>
    <cellStyle name="Style 11" xfId="9800" xr:uid="{00000000-0005-0000-0000-000048260000}"/>
    <cellStyle name="Style 110" xfId="9801" xr:uid="{00000000-0005-0000-0000-000049260000}"/>
    <cellStyle name="Style 110 2" xfId="9802" xr:uid="{00000000-0005-0000-0000-00004A260000}"/>
    <cellStyle name="Style 110 2 2" xfId="9803" xr:uid="{00000000-0005-0000-0000-00004B260000}"/>
    <cellStyle name="Style 110 2 2 2" xfId="9804" xr:uid="{00000000-0005-0000-0000-00004C260000}"/>
    <cellStyle name="Style 110 2 2 2 2" xfId="9805" xr:uid="{00000000-0005-0000-0000-00004D260000}"/>
    <cellStyle name="Style 110 2 2 3" xfId="9806" xr:uid="{00000000-0005-0000-0000-00004E260000}"/>
    <cellStyle name="Style 110 2 2 4" xfId="9807" xr:uid="{00000000-0005-0000-0000-00004F260000}"/>
    <cellStyle name="Style 110 2 3" xfId="9808" xr:uid="{00000000-0005-0000-0000-000050260000}"/>
    <cellStyle name="Style 110 2 3 2" xfId="9809" xr:uid="{00000000-0005-0000-0000-000051260000}"/>
    <cellStyle name="Style 110 2 4" xfId="9810" xr:uid="{00000000-0005-0000-0000-000052260000}"/>
    <cellStyle name="Style 110 3" xfId="9811" xr:uid="{00000000-0005-0000-0000-000053260000}"/>
    <cellStyle name="Style 110 4" xfId="9812" xr:uid="{00000000-0005-0000-0000-000054260000}"/>
    <cellStyle name="Style 110 5" xfId="9813" xr:uid="{00000000-0005-0000-0000-000055260000}"/>
    <cellStyle name="Style 110 6" xfId="9814" xr:uid="{00000000-0005-0000-0000-000056260000}"/>
    <cellStyle name="Style 110 7" xfId="9815" xr:uid="{00000000-0005-0000-0000-000057260000}"/>
    <cellStyle name="Style 110 7 2" xfId="9816" xr:uid="{00000000-0005-0000-0000-000058260000}"/>
    <cellStyle name="Style 110 8" xfId="9817" xr:uid="{00000000-0005-0000-0000-000059260000}"/>
    <cellStyle name="Style 110 9" xfId="9818" xr:uid="{00000000-0005-0000-0000-00005A260000}"/>
    <cellStyle name="Style 111" xfId="9819" xr:uid="{00000000-0005-0000-0000-00005B260000}"/>
    <cellStyle name="Style 112" xfId="9820" xr:uid="{00000000-0005-0000-0000-00005C260000}"/>
    <cellStyle name="Style 112 2" xfId="9821" xr:uid="{00000000-0005-0000-0000-00005D260000}"/>
    <cellStyle name="Style 112 2 2" xfId="9822" xr:uid="{00000000-0005-0000-0000-00005E260000}"/>
    <cellStyle name="Style 112 2 2 2" xfId="9823" xr:uid="{00000000-0005-0000-0000-00005F260000}"/>
    <cellStyle name="Style 112 2 2 2 2" xfId="9824" xr:uid="{00000000-0005-0000-0000-000060260000}"/>
    <cellStyle name="Style 112 2 2 3" xfId="9825" xr:uid="{00000000-0005-0000-0000-000061260000}"/>
    <cellStyle name="Style 112 2 2 4" xfId="9826" xr:uid="{00000000-0005-0000-0000-000062260000}"/>
    <cellStyle name="Style 112 2 3" xfId="9827" xr:uid="{00000000-0005-0000-0000-000063260000}"/>
    <cellStyle name="Style 112 2 3 2" xfId="9828" xr:uid="{00000000-0005-0000-0000-000064260000}"/>
    <cellStyle name="Style 112 2 4" xfId="9829" xr:uid="{00000000-0005-0000-0000-000065260000}"/>
    <cellStyle name="Style 112 3" xfId="9830" xr:uid="{00000000-0005-0000-0000-000066260000}"/>
    <cellStyle name="Style 112 4" xfId="9831" xr:uid="{00000000-0005-0000-0000-000067260000}"/>
    <cellStyle name="Style 112 5" xfId="9832" xr:uid="{00000000-0005-0000-0000-000068260000}"/>
    <cellStyle name="Style 112 6" xfId="9833" xr:uid="{00000000-0005-0000-0000-000069260000}"/>
    <cellStyle name="Style 112 7" xfId="9834" xr:uid="{00000000-0005-0000-0000-00006A260000}"/>
    <cellStyle name="Style 112 7 2" xfId="9835" xr:uid="{00000000-0005-0000-0000-00006B260000}"/>
    <cellStyle name="Style 112 8" xfId="9836" xr:uid="{00000000-0005-0000-0000-00006C260000}"/>
    <cellStyle name="Style 112 9" xfId="9837" xr:uid="{00000000-0005-0000-0000-00006D260000}"/>
    <cellStyle name="Style 113" xfId="9838" xr:uid="{00000000-0005-0000-0000-00006E260000}"/>
    <cellStyle name="Style 114" xfId="9839" xr:uid="{00000000-0005-0000-0000-00006F260000}"/>
    <cellStyle name="Style 114 2" xfId="9840" xr:uid="{00000000-0005-0000-0000-000070260000}"/>
    <cellStyle name="Style 114 2 2" xfId="9841" xr:uid="{00000000-0005-0000-0000-000071260000}"/>
    <cellStyle name="Style 114 2 2 2" xfId="9842" xr:uid="{00000000-0005-0000-0000-000072260000}"/>
    <cellStyle name="Style 114 2 2 2 2" xfId="9843" xr:uid="{00000000-0005-0000-0000-000073260000}"/>
    <cellStyle name="Style 114 2 2 3" xfId="9844" xr:uid="{00000000-0005-0000-0000-000074260000}"/>
    <cellStyle name="Style 114 2 2 4" xfId="9845" xr:uid="{00000000-0005-0000-0000-000075260000}"/>
    <cellStyle name="Style 114 2 3" xfId="9846" xr:uid="{00000000-0005-0000-0000-000076260000}"/>
    <cellStyle name="Style 114 2 3 2" xfId="9847" xr:uid="{00000000-0005-0000-0000-000077260000}"/>
    <cellStyle name="Style 114 2 4" xfId="9848" xr:uid="{00000000-0005-0000-0000-000078260000}"/>
    <cellStyle name="Style 114 3" xfId="9849" xr:uid="{00000000-0005-0000-0000-000079260000}"/>
    <cellStyle name="Style 114 4" xfId="9850" xr:uid="{00000000-0005-0000-0000-00007A260000}"/>
    <cellStyle name="Style 114 5" xfId="9851" xr:uid="{00000000-0005-0000-0000-00007B260000}"/>
    <cellStyle name="Style 114 6" xfId="9852" xr:uid="{00000000-0005-0000-0000-00007C260000}"/>
    <cellStyle name="Style 114 7" xfId="9853" xr:uid="{00000000-0005-0000-0000-00007D260000}"/>
    <cellStyle name="Style 114 7 2" xfId="9854" xr:uid="{00000000-0005-0000-0000-00007E260000}"/>
    <cellStyle name="Style 114 8" xfId="9855" xr:uid="{00000000-0005-0000-0000-00007F260000}"/>
    <cellStyle name="Style 114 9" xfId="9856" xr:uid="{00000000-0005-0000-0000-000080260000}"/>
    <cellStyle name="Style 115" xfId="9857" xr:uid="{00000000-0005-0000-0000-000081260000}"/>
    <cellStyle name="Style 116" xfId="9858" xr:uid="{00000000-0005-0000-0000-000082260000}"/>
    <cellStyle name="Style 116 10" xfId="9859" xr:uid="{00000000-0005-0000-0000-000083260000}"/>
    <cellStyle name="Style 116 10 2" xfId="9860" xr:uid="{00000000-0005-0000-0000-000084260000}"/>
    <cellStyle name="Style 116 11" xfId="9861" xr:uid="{00000000-0005-0000-0000-000085260000}"/>
    <cellStyle name="Style 116 12" xfId="9862" xr:uid="{00000000-0005-0000-0000-000086260000}"/>
    <cellStyle name="Style 116 2" xfId="9863" xr:uid="{00000000-0005-0000-0000-000087260000}"/>
    <cellStyle name="Style 116 3" xfId="9864" xr:uid="{00000000-0005-0000-0000-000088260000}"/>
    <cellStyle name="Style 116 4" xfId="9865" xr:uid="{00000000-0005-0000-0000-000089260000}"/>
    <cellStyle name="Style 116 5" xfId="9866" xr:uid="{00000000-0005-0000-0000-00008A260000}"/>
    <cellStyle name="Style 116 6" xfId="9867" xr:uid="{00000000-0005-0000-0000-00008B260000}"/>
    <cellStyle name="Style 116 6 2" xfId="9868" xr:uid="{00000000-0005-0000-0000-00008C260000}"/>
    <cellStyle name="Style 116 6 2 2" xfId="9869" xr:uid="{00000000-0005-0000-0000-00008D260000}"/>
    <cellStyle name="Style 116 6 2 2 2" xfId="9870" xr:uid="{00000000-0005-0000-0000-00008E260000}"/>
    <cellStyle name="Style 116 6 2 3" xfId="9871" xr:uid="{00000000-0005-0000-0000-00008F260000}"/>
    <cellStyle name="Style 116 6 2 4" xfId="9872" xr:uid="{00000000-0005-0000-0000-000090260000}"/>
    <cellStyle name="Style 116 6 3" xfId="9873" xr:uid="{00000000-0005-0000-0000-000091260000}"/>
    <cellStyle name="Style 116 6 3 2" xfId="9874" xr:uid="{00000000-0005-0000-0000-000092260000}"/>
    <cellStyle name="Style 116 6 4" xfId="9875" xr:uid="{00000000-0005-0000-0000-000093260000}"/>
    <cellStyle name="Style 116 7" xfId="9876" xr:uid="{00000000-0005-0000-0000-000094260000}"/>
    <cellStyle name="Style 116 8" xfId="9877" xr:uid="{00000000-0005-0000-0000-000095260000}"/>
    <cellStyle name="Style 116 9" xfId="9878" xr:uid="{00000000-0005-0000-0000-000096260000}"/>
    <cellStyle name="Style 116_KERTAS_KERJA_ABI_PGE_2009_090109Kurs 11rb" xfId="9879" xr:uid="{00000000-0005-0000-0000-000097260000}"/>
    <cellStyle name="Style 117" xfId="9880" xr:uid="{00000000-0005-0000-0000-000098260000}"/>
    <cellStyle name="Style 118" xfId="9881" xr:uid="{00000000-0005-0000-0000-000099260000}"/>
    <cellStyle name="Style 118 2" xfId="9882" xr:uid="{00000000-0005-0000-0000-00009A260000}"/>
    <cellStyle name="Style 118 2 2" xfId="9883" xr:uid="{00000000-0005-0000-0000-00009B260000}"/>
    <cellStyle name="Style 118 2 2 2" xfId="9884" xr:uid="{00000000-0005-0000-0000-00009C260000}"/>
    <cellStyle name="Style 118 2 2 2 2" xfId="9885" xr:uid="{00000000-0005-0000-0000-00009D260000}"/>
    <cellStyle name="Style 118 2 2 3" xfId="9886" xr:uid="{00000000-0005-0000-0000-00009E260000}"/>
    <cellStyle name="Style 118 2 2 4" xfId="9887" xr:uid="{00000000-0005-0000-0000-00009F260000}"/>
    <cellStyle name="Style 118 2 3" xfId="9888" xr:uid="{00000000-0005-0000-0000-0000A0260000}"/>
    <cellStyle name="Style 118 2 3 2" xfId="9889" xr:uid="{00000000-0005-0000-0000-0000A1260000}"/>
    <cellStyle name="Style 118 2 4" xfId="9890" xr:uid="{00000000-0005-0000-0000-0000A2260000}"/>
    <cellStyle name="Style 118 3" xfId="9891" xr:uid="{00000000-0005-0000-0000-0000A3260000}"/>
    <cellStyle name="Style 118 4" xfId="9892" xr:uid="{00000000-0005-0000-0000-0000A4260000}"/>
    <cellStyle name="Style 118 5" xfId="9893" xr:uid="{00000000-0005-0000-0000-0000A5260000}"/>
    <cellStyle name="Style 118 6" xfId="9894" xr:uid="{00000000-0005-0000-0000-0000A6260000}"/>
    <cellStyle name="Style 118 7" xfId="9895" xr:uid="{00000000-0005-0000-0000-0000A7260000}"/>
    <cellStyle name="Style 118 7 2" xfId="9896" xr:uid="{00000000-0005-0000-0000-0000A8260000}"/>
    <cellStyle name="Style 118 8" xfId="9897" xr:uid="{00000000-0005-0000-0000-0000A9260000}"/>
    <cellStyle name="Style 118 9" xfId="9898" xr:uid="{00000000-0005-0000-0000-0000AA260000}"/>
    <cellStyle name="Style 119" xfId="9899" xr:uid="{00000000-0005-0000-0000-0000AB260000}"/>
    <cellStyle name="Style 12" xfId="9900" xr:uid="{00000000-0005-0000-0000-0000AC260000}"/>
    <cellStyle name="Style 120" xfId="9901" xr:uid="{00000000-0005-0000-0000-0000AD260000}"/>
    <cellStyle name="Style 120 2" xfId="9902" xr:uid="{00000000-0005-0000-0000-0000AE260000}"/>
    <cellStyle name="Style 120 2 2" xfId="9903" xr:uid="{00000000-0005-0000-0000-0000AF260000}"/>
    <cellStyle name="Style 120 2 2 2" xfId="9904" xr:uid="{00000000-0005-0000-0000-0000B0260000}"/>
    <cellStyle name="Style 120 2 2 2 2" xfId="9905" xr:uid="{00000000-0005-0000-0000-0000B1260000}"/>
    <cellStyle name="Style 120 2 2 3" xfId="9906" xr:uid="{00000000-0005-0000-0000-0000B2260000}"/>
    <cellStyle name="Style 120 2 2 4" xfId="9907" xr:uid="{00000000-0005-0000-0000-0000B3260000}"/>
    <cellStyle name="Style 120 2 3" xfId="9908" xr:uid="{00000000-0005-0000-0000-0000B4260000}"/>
    <cellStyle name="Style 120 2 3 2" xfId="9909" xr:uid="{00000000-0005-0000-0000-0000B5260000}"/>
    <cellStyle name="Style 120 2 4" xfId="9910" xr:uid="{00000000-0005-0000-0000-0000B6260000}"/>
    <cellStyle name="Style 120 3" xfId="9911" xr:uid="{00000000-0005-0000-0000-0000B7260000}"/>
    <cellStyle name="Style 120 4" xfId="9912" xr:uid="{00000000-0005-0000-0000-0000B8260000}"/>
    <cellStyle name="Style 120 5" xfId="9913" xr:uid="{00000000-0005-0000-0000-0000B9260000}"/>
    <cellStyle name="Style 120 6" xfId="9914" xr:uid="{00000000-0005-0000-0000-0000BA260000}"/>
    <cellStyle name="Style 120 7" xfId="9915" xr:uid="{00000000-0005-0000-0000-0000BB260000}"/>
    <cellStyle name="Style 120 7 2" xfId="9916" xr:uid="{00000000-0005-0000-0000-0000BC260000}"/>
    <cellStyle name="Style 120 8" xfId="9917" xr:uid="{00000000-0005-0000-0000-0000BD260000}"/>
    <cellStyle name="Style 120 9" xfId="9918" xr:uid="{00000000-0005-0000-0000-0000BE260000}"/>
    <cellStyle name="Style 121" xfId="9919" xr:uid="{00000000-0005-0000-0000-0000BF260000}"/>
    <cellStyle name="Style 122" xfId="9920" xr:uid="{00000000-0005-0000-0000-0000C0260000}"/>
    <cellStyle name="Style 122 2" xfId="9921" xr:uid="{00000000-0005-0000-0000-0000C1260000}"/>
    <cellStyle name="Style 122 2 2" xfId="9922" xr:uid="{00000000-0005-0000-0000-0000C2260000}"/>
    <cellStyle name="Style 122 2 2 2" xfId="9923" xr:uid="{00000000-0005-0000-0000-0000C3260000}"/>
    <cellStyle name="Style 122 2 2 2 2" xfId="9924" xr:uid="{00000000-0005-0000-0000-0000C4260000}"/>
    <cellStyle name="Style 122 2 2 3" xfId="9925" xr:uid="{00000000-0005-0000-0000-0000C5260000}"/>
    <cellStyle name="Style 122 2 2 4" xfId="9926" xr:uid="{00000000-0005-0000-0000-0000C6260000}"/>
    <cellStyle name="Style 122 2 3" xfId="9927" xr:uid="{00000000-0005-0000-0000-0000C7260000}"/>
    <cellStyle name="Style 122 2 3 2" xfId="9928" xr:uid="{00000000-0005-0000-0000-0000C8260000}"/>
    <cellStyle name="Style 122 2 4" xfId="9929" xr:uid="{00000000-0005-0000-0000-0000C9260000}"/>
    <cellStyle name="Style 122 3" xfId="9930" xr:uid="{00000000-0005-0000-0000-0000CA260000}"/>
    <cellStyle name="Style 122 4" xfId="9931" xr:uid="{00000000-0005-0000-0000-0000CB260000}"/>
    <cellStyle name="Style 122 5" xfId="9932" xr:uid="{00000000-0005-0000-0000-0000CC260000}"/>
    <cellStyle name="Style 122 6" xfId="9933" xr:uid="{00000000-0005-0000-0000-0000CD260000}"/>
    <cellStyle name="Style 122 7" xfId="9934" xr:uid="{00000000-0005-0000-0000-0000CE260000}"/>
    <cellStyle name="Style 122 7 2" xfId="9935" xr:uid="{00000000-0005-0000-0000-0000CF260000}"/>
    <cellStyle name="Style 122 8" xfId="9936" xr:uid="{00000000-0005-0000-0000-0000D0260000}"/>
    <cellStyle name="Style 122 9" xfId="9937" xr:uid="{00000000-0005-0000-0000-0000D1260000}"/>
    <cellStyle name="Style 123" xfId="9938" xr:uid="{00000000-0005-0000-0000-0000D2260000}"/>
    <cellStyle name="Style 123 2" xfId="9939" xr:uid="{00000000-0005-0000-0000-0000D3260000}"/>
    <cellStyle name="Style 123 3" xfId="9940" xr:uid="{00000000-0005-0000-0000-0000D4260000}"/>
    <cellStyle name="Style 123 4" xfId="9941" xr:uid="{00000000-0005-0000-0000-0000D5260000}"/>
    <cellStyle name="Style 123 5" xfId="9942" xr:uid="{00000000-0005-0000-0000-0000D6260000}"/>
    <cellStyle name="Style 123_KERTAS_KERJA_ABI_PGE_2009_090109Kurs 11rb" xfId="9943" xr:uid="{00000000-0005-0000-0000-0000D7260000}"/>
    <cellStyle name="Style 124" xfId="9944" xr:uid="{00000000-0005-0000-0000-0000D8260000}"/>
    <cellStyle name="Style 124 2" xfId="9945" xr:uid="{00000000-0005-0000-0000-0000D9260000}"/>
    <cellStyle name="Style 124 2 2" xfId="9946" xr:uid="{00000000-0005-0000-0000-0000DA260000}"/>
    <cellStyle name="Style 124 2 2 2" xfId="9947" xr:uid="{00000000-0005-0000-0000-0000DB260000}"/>
    <cellStyle name="Style 124 2 2 2 2" xfId="9948" xr:uid="{00000000-0005-0000-0000-0000DC260000}"/>
    <cellStyle name="Style 124 2 2 3" xfId="9949" xr:uid="{00000000-0005-0000-0000-0000DD260000}"/>
    <cellStyle name="Style 124 2 2 4" xfId="9950" xr:uid="{00000000-0005-0000-0000-0000DE260000}"/>
    <cellStyle name="Style 124 2 3" xfId="9951" xr:uid="{00000000-0005-0000-0000-0000DF260000}"/>
    <cellStyle name="Style 124 2 3 2" xfId="9952" xr:uid="{00000000-0005-0000-0000-0000E0260000}"/>
    <cellStyle name="Style 124 2 4" xfId="9953" xr:uid="{00000000-0005-0000-0000-0000E1260000}"/>
    <cellStyle name="Style 124 3" xfId="9954" xr:uid="{00000000-0005-0000-0000-0000E2260000}"/>
    <cellStyle name="Style 124 4" xfId="9955" xr:uid="{00000000-0005-0000-0000-0000E3260000}"/>
    <cellStyle name="Style 124 5" xfId="9956" xr:uid="{00000000-0005-0000-0000-0000E4260000}"/>
    <cellStyle name="Style 124 6" xfId="9957" xr:uid="{00000000-0005-0000-0000-0000E5260000}"/>
    <cellStyle name="Style 124 7" xfId="9958" xr:uid="{00000000-0005-0000-0000-0000E6260000}"/>
    <cellStyle name="Style 124 7 2" xfId="9959" xr:uid="{00000000-0005-0000-0000-0000E7260000}"/>
    <cellStyle name="Style 124 8" xfId="9960" xr:uid="{00000000-0005-0000-0000-0000E8260000}"/>
    <cellStyle name="Style 124 9" xfId="9961" xr:uid="{00000000-0005-0000-0000-0000E9260000}"/>
    <cellStyle name="Style 125" xfId="9962" xr:uid="{00000000-0005-0000-0000-0000EA260000}"/>
    <cellStyle name="Style 126" xfId="9963" xr:uid="{00000000-0005-0000-0000-0000EB260000}"/>
    <cellStyle name="Style 126 2" xfId="9964" xr:uid="{00000000-0005-0000-0000-0000EC260000}"/>
    <cellStyle name="Style 126 2 2" xfId="9965" xr:uid="{00000000-0005-0000-0000-0000ED260000}"/>
    <cellStyle name="Style 126 2 2 2" xfId="9966" xr:uid="{00000000-0005-0000-0000-0000EE260000}"/>
    <cellStyle name="Style 126 2 2 2 2" xfId="9967" xr:uid="{00000000-0005-0000-0000-0000EF260000}"/>
    <cellStyle name="Style 126 2 2 3" xfId="9968" xr:uid="{00000000-0005-0000-0000-0000F0260000}"/>
    <cellStyle name="Style 126 2 2 4" xfId="9969" xr:uid="{00000000-0005-0000-0000-0000F1260000}"/>
    <cellStyle name="Style 126 2 3" xfId="9970" xr:uid="{00000000-0005-0000-0000-0000F2260000}"/>
    <cellStyle name="Style 126 2 3 2" xfId="9971" xr:uid="{00000000-0005-0000-0000-0000F3260000}"/>
    <cellStyle name="Style 126 2 4" xfId="9972" xr:uid="{00000000-0005-0000-0000-0000F4260000}"/>
    <cellStyle name="Style 126 3" xfId="9973" xr:uid="{00000000-0005-0000-0000-0000F5260000}"/>
    <cellStyle name="Style 126 4" xfId="9974" xr:uid="{00000000-0005-0000-0000-0000F6260000}"/>
    <cellStyle name="Style 126 5" xfId="9975" xr:uid="{00000000-0005-0000-0000-0000F7260000}"/>
    <cellStyle name="Style 126 6" xfId="9976" xr:uid="{00000000-0005-0000-0000-0000F8260000}"/>
    <cellStyle name="Style 126 7" xfId="9977" xr:uid="{00000000-0005-0000-0000-0000F9260000}"/>
    <cellStyle name="Style 126 7 2" xfId="9978" xr:uid="{00000000-0005-0000-0000-0000FA260000}"/>
    <cellStyle name="Style 126 8" xfId="9979" xr:uid="{00000000-0005-0000-0000-0000FB260000}"/>
    <cellStyle name="Style 126 9" xfId="9980" xr:uid="{00000000-0005-0000-0000-0000FC260000}"/>
    <cellStyle name="Style 127" xfId="9981" xr:uid="{00000000-0005-0000-0000-0000FD260000}"/>
    <cellStyle name="Style 128" xfId="9982" xr:uid="{00000000-0005-0000-0000-0000FE260000}"/>
    <cellStyle name="Style 129" xfId="9983" xr:uid="{00000000-0005-0000-0000-0000FF260000}"/>
    <cellStyle name="Style 129 2" xfId="9984" xr:uid="{00000000-0005-0000-0000-000000270000}"/>
    <cellStyle name="Style 129 3" xfId="9985" xr:uid="{00000000-0005-0000-0000-000001270000}"/>
    <cellStyle name="Style 129 4" xfId="9986" xr:uid="{00000000-0005-0000-0000-000002270000}"/>
    <cellStyle name="Style 129 5" xfId="9987" xr:uid="{00000000-0005-0000-0000-000003270000}"/>
    <cellStyle name="Style 129_KERTAS_KERJA_ABI_PGE_2009_090109Kurs 11rb" xfId="9988" xr:uid="{00000000-0005-0000-0000-000004270000}"/>
    <cellStyle name="Style 13" xfId="9989" xr:uid="{00000000-0005-0000-0000-000005270000}"/>
    <cellStyle name="Style 130" xfId="9990" xr:uid="{00000000-0005-0000-0000-000006270000}"/>
    <cellStyle name="Style 130 2" xfId="9991" xr:uid="{00000000-0005-0000-0000-000007270000}"/>
    <cellStyle name="Style 130 2 2" xfId="9992" xr:uid="{00000000-0005-0000-0000-000008270000}"/>
    <cellStyle name="Style 130 2 2 2" xfId="9993" xr:uid="{00000000-0005-0000-0000-000009270000}"/>
    <cellStyle name="Style 130 2 2 2 2" xfId="9994" xr:uid="{00000000-0005-0000-0000-00000A270000}"/>
    <cellStyle name="Style 130 2 2 3" xfId="9995" xr:uid="{00000000-0005-0000-0000-00000B270000}"/>
    <cellStyle name="Style 130 2 2 4" xfId="9996" xr:uid="{00000000-0005-0000-0000-00000C270000}"/>
    <cellStyle name="Style 130 2 3" xfId="9997" xr:uid="{00000000-0005-0000-0000-00000D270000}"/>
    <cellStyle name="Style 130 2 3 2" xfId="9998" xr:uid="{00000000-0005-0000-0000-00000E270000}"/>
    <cellStyle name="Style 130 2 4" xfId="9999" xr:uid="{00000000-0005-0000-0000-00000F270000}"/>
    <cellStyle name="Style 130 3" xfId="10000" xr:uid="{00000000-0005-0000-0000-000010270000}"/>
    <cellStyle name="Style 130 4" xfId="10001" xr:uid="{00000000-0005-0000-0000-000011270000}"/>
    <cellStyle name="Style 130 5" xfId="10002" xr:uid="{00000000-0005-0000-0000-000012270000}"/>
    <cellStyle name="Style 130 6" xfId="10003" xr:uid="{00000000-0005-0000-0000-000013270000}"/>
    <cellStyle name="Style 130 7" xfId="10004" xr:uid="{00000000-0005-0000-0000-000014270000}"/>
    <cellStyle name="Style 130 7 2" xfId="10005" xr:uid="{00000000-0005-0000-0000-000015270000}"/>
    <cellStyle name="Style 130 8" xfId="10006" xr:uid="{00000000-0005-0000-0000-000016270000}"/>
    <cellStyle name="Style 130 9" xfId="10007" xr:uid="{00000000-0005-0000-0000-000017270000}"/>
    <cellStyle name="Style 131" xfId="10008" xr:uid="{00000000-0005-0000-0000-000018270000}"/>
    <cellStyle name="Style 132" xfId="10009" xr:uid="{00000000-0005-0000-0000-000019270000}"/>
    <cellStyle name="Style 132 2" xfId="10010" xr:uid="{00000000-0005-0000-0000-00001A270000}"/>
    <cellStyle name="Style 132 2 2" xfId="10011" xr:uid="{00000000-0005-0000-0000-00001B270000}"/>
    <cellStyle name="Style 132 2 2 2" xfId="10012" xr:uid="{00000000-0005-0000-0000-00001C270000}"/>
    <cellStyle name="Style 132 2 2 2 2" xfId="10013" xr:uid="{00000000-0005-0000-0000-00001D270000}"/>
    <cellStyle name="Style 132 2 2 3" xfId="10014" xr:uid="{00000000-0005-0000-0000-00001E270000}"/>
    <cellStyle name="Style 132 2 2 4" xfId="10015" xr:uid="{00000000-0005-0000-0000-00001F270000}"/>
    <cellStyle name="Style 132 2 3" xfId="10016" xr:uid="{00000000-0005-0000-0000-000020270000}"/>
    <cellStyle name="Style 132 2 3 2" xfId="10017" xr:uid="{00000000-0005-0000-0000-000021270000}"/>
    <cellStyle name="Style 132 2 4" xfId="10018" xr:uid="{00000000-0005-0000-0000-000022270000}"/>
    <cellStyle name="Style 132 3" xfId="10019" xr:uid="{00000000-0005-0000-0000-000023270000}"/>
    <cellStyle name="Style 132 4" xfId="10020" xr:uid="{00000000-0005-0000-0000-000024270000}"/>
    <cellStyle name="Style 132 5" xfId="10021" xr:uid="{00000000-0005-0000-0000-000025270000}"/>
    <cellStyle name="Style 132 6" xfId="10022" xr:uid="{00000000-0005-0000-0000-000026270000}"/>
    <cellStyle name="Style 132 7" xfId="10023" xr:uid="{00000000-0005-0000-0000-000027270000}"/>
    <cellStyle name="Style 132 7 2" xfId="10024" xr:uid="{00000000-0005-0000-0000-000028270000}"/>
    <cellStyle name="Style 132 8" xfId="10025" xr:uid="{00000000-0005-0000-0000-000029270000}"/>
    <cellStyle name="Style 132 9" xfId="10026" xr:uid="{00000000-0005-0000-0000-00002A270000}"/>
    <cellStyle name="Style 133" xfId="10027" xr:uid="{00000000-0005-0000-0000-00002B270000}"/>
    <cellStyle name="Style 133 2" xfId="10028" xr:uid="{00000000-0005-0000-0000-00002C270000}"/>
    <cellStyle name="Style 133 3" xfId="10029" xr:uid="{00000000-0005-0000-0000-00002D270000}"/>
    <cellStyle name="Style 133 4" xfId="10030" xr:uid="{00000000-0005-0000-0000-00002E270000}"/>
    <cellStyle name="Style 133 5" xfId="10031" xr:uid="{00000000-0005-0000-0000-00002F270000}"/>
    <cellStyle name="Style 133_KERTAS_KERJA_ABI_PGE_2009_090109Kurs 11rb" xfId="10032" xr:uid="{00000000-0005-0000-0000-000030270000}"/>
    <cellStyle name="Style 134" xfId="10033" xr:uid="{00000000-0005-0000-0000-000031270000}"/>
    <cellStyle name="Style 135" xfId="10034" xr:uid="{00000000-0005-0000-0000-000032270000}"/>
    <cellStyle name="Style 136" xfId="10035" xr:uid="{00000000-0005-0000-0000-000033270000}"/>
    <cellStyle name="Style 136 2" xfId="10036" xr:uid="{00000000-0005-0000-0000-000034270000}"/>
    <cellStyle name="Style 136 2 2" xfId="10037" xr:uid="{00000000-0005-0000-0000-000035270000}"/>
    <cellStyle name="Style 136 2 2 2" xfId="10038" xr:uid="{00000000-0005-0000-0000-000036270000}"/>
    <cellStyle name="Style 136 2 2 2 2" xfId="10039" xr:uid="{00000000-0005-0000-0000-000037270000}"/>
    <cellStyle name="Style 136 2 2 3" xfId="10040" xr:uid="{00000000-0005-0000-0000-000038270000}"/>
    <cellStyle name="Style 136 2 2 4" xfId="10041" xr:uid="{00000000-0005-0000-0000-000039270000}"/>
    <cellStyle name="Style 136 2 3" xfId="10042" xr:uid="{00000000-0005-0000-0000-00003A270000}"/>
    <cellStyle name="Style 136 2 3 2" xfId="10043" xr:uid="{00000000-0005-0000-0000-00003B270000}"/>
    <cellStyle name="Style 136 2 4" xfId="10044" xr:uid="{00000000-0005-0000-0000-00003C270000}"/>
    <cellStyle name="Style 136 3" xfId="10045" xr:uid="{00000000-0005-0000-0000-00003D270000}"/>
    <cellStyle name="Style 136 4" xfId="10046" xr:uid="{00000000-0005-0000-0000-00003E270000}"/>
    <cellStyle name="Style 136 5" xfId="10047" xr:uid="{00000000-0005-0000-0000-00003F270000}"/>
    <cellStyle name="Style 136 6" xfId="10048" xr:uid="{00000000-0005-0000-0000-000040270000}"/>
    <cellStyle name="Style 136 7" xfId="10049" xr:uid="{00000000-0005-0000-0000-000041270000}"/>
    <cellStyle name="Style 136 7 2" xfId="10050" xr:uid="{00000000-0005-0000-0000-000042270000}"/>
    <cellStyle name="Style 136 8" xfId="10051" xr:uid="{00000000-0005-0000-0000-000043270000}"/>
    <cellStyle name="Style 136 9" xfId="10052" xr:uid="{00000000-0005-0000-0000-000044270000}"/>
    <cellStyle name="Style 137" xfId="10053" xr:uid="{00000000-0005-0000-0000-000045270000}"/>
    <cellStyle name="Style 138" xfId="10054" xr:uid="{00000000-0005-0000-0000-000046270000}"/>
    <cellStyle name="Style 138 10" xfId="10055" xr:uid="{00000000-0005-0000-0000-000047270000}"/>
    <cellStyle name="Style 138 10 2" xfId="10056" xr:uid="{00000000-0005-0000-0000-000048270000}"/>
    <cellStyle name="Style 138 11" xfId="10057" xr:uid="{00000000-0005-0000-0000-000049270000}"/>
    <cellStyle name="Style 138 12" xfId="10058" xr:uid="{00000000-0005-0000-0000-00004A270000}"/>
    <cellStyle name="Style 138 2" xfId="10059" xr:uid="{00000000-0005-0000-0000-00004B270000}"/>
    <cellStyle name="Style 138 3" xfId="10060" xr:uid="{00000000-0005-0000-0000-00004C270000}"/>
    <cellStyle name="Style 138 4" xfId="10061" xr:uid="{00000000-0005-0000-0000-00004D270000}"/>
    <cellStyle name="Style 138 5" xfId="10062" xr:uid="{00000000-0005-0000-0000-00004E270000}"/>
    <cellStyle name="Style 138 6" xfId="10063" xr:uid="{00000000-0005-0000-0000-00004F270000}"/>
    <cellStyle name="Style 138 6 2" xfId="10064" xr:uid="{00000000-0005-0000-0000-000050270000}"/>
    <cellStyle name="Style 138 6 2 2" xfId="10065" xr:uid="{00000000-0005-0000-0000-000051270000}"/>
    <cellStyle name="Style 138 6 2 2 2" xfId="10066" xr:uid="{00000000-0005-0000-0000-000052270000}"/>
    <cellStyle name="Style 138 6 2 3" xfId="10067" xr:uid="{00000000-0005-0000-0000-000053270000}"/>
    <cellStyle name="Style 138 6 2 4" xfId="10068" xr:uid="{00000000-0005-0000-0000-000054270000}"/>
    <cellStyle name="Style 138 6 3" xfId="10069" xr:uid="{00000000-0005-0000-0000-000055270000}"/>
    <cellStyle name="Style 138 6 3 2" xfId="10070" xr:uid="{00000000-0005-0000-0000-000056270000}"/>
    <cellStyle name="Style 138 6 4" xfId="10071" xr:uid="{00000000-0005-0000-0000-000057270000}"/>
    <cellStyle name="Style 138 7" xfId="10072" xr:uid="{00000000-0005-0000-0000-000058270000}"/>
    <cellStyle name="Style 138 8" xfId="10073" xr:uid="{00000000-0005-0000-0000-000059270000}"/>
    <cellStyle name="Style 138 9" xfId="10074" xr:uid="{00000000-0005-0000-0000-00005A270000}"/>
    <cellStyle name="Style 138_KERTAS_KERJA_ABI_PGE_2009_090109Kurs 11rb" xfId="10075" xr:uid="{00000000-0005-0000-0000-00005B270000}"/>
    <cellStyle name="Style 139" xfId="10076" xr:uid="{00000000-0005-0000-0000-00005C270000}"/>
    <cellStyle name="Style 14" xfId="10077" xr:uid="{00000000-0005-0000-0000-00005D270000}"/>
    <cellStyle name="Style 140" xfId="10078" xr:uid="{00000000-0005-0000-0000-00005E270000}"/>
    <cellStyle name="Style 140 2" xfId="10079" xr:uid="{00000000-0005-0000-0000-00005F270000}"/>
    <cellStyle name="Style 140 2 2" xfId="10080" xr:uid="{00000000-0005-0000-0000-000060270000}"/>
    <cellStyle name="Style 140 2 2 2" xfId="10081" xr:uid="{00000000-0005-0000-0000-000061270000}"/>
    <cellStyle name="Style 140 2 2 2 2" xfId="10082" xr:uid="{00000000-0005-0000-0000-000062270000}"/>
    <cellStyle name="Style 140 2 2 3" xfId="10083" xr:uid="{00000000-0005-0000-0000-000063270000}"/>
    <cellStyle name="Style 140 2 2 4" xfId="10084" xr:uid="{00000000-0005-0000-0000-000064270000}"/>
    <cellStyle name="Style 140 2 3" xfId="10085" xr:uid="{00000000-0005-0000-0000-000065270000}"/>
    <cellStyle name="Style 140 2 3 2" xfId="10086" xr:uid="{00000000-0005-0000-0000-000066270000}"/>
    <cellStyle name="Style 140 2 4" xfId="10087" xr:uid="{00000000-0005-0000-0000-000067270000}"/>
    <cellStyle name="Style 140 3" xfId="10088" xr:uid="{00000000-0005-0000-0000-000068270000}"/>
    <cellStyle name="Style 140 4" xfId="10089" xr:uid="{00000000-0005-0000-0000-000069270000}"/>
    <cellStyle name="Style 140 5" xfId="10090" xr:uid="{00000000-0005-0000-0000-00006A270000}"/>
    <cellStyle name="Style 140 6" xfId="10091" xr:uid="{00000000-0005-0000-0000-00006B270000}"/>
    <cellStyle name="Style 140 7" xfId="10092" xr:uid="{00000000-0005-0000-0000-00006C270000}"/>
    <cellStyle name="Style 140 7 2" xfId="10093" xr:uid="{00000000-0005-0000-0000-00006D270000}"/>
    <cellStyle name="Style 140 8" xfId="10094" xr:uid="{00000000-0005-0000-0000-00006E270000}"/>
    <cellStyle name="Style 140 9" xfId="10095" xr:uid="{00000000-0005-0000-0000-00006F270000}"/>
    <cellStyle name="Style 141" xfId="10096" xr:uid="{00000000-0005-0000-0000-000070270000}"/>
    <cellStyle name="Style 142" xfId="10097" xr:uid="{00000000-0005-0000-0000-000071270000}"/>
    <cellStyle name="Style 142 2" xfId="10098" xr:uid="{00000000-0005-0000-0000-000072270000}"/>
    <cellStyle name="Style 142 2 2" xfId="10099" xr:uid="{00000000-0005-0000-0000-000073270000}"/>
    <cellStyle name="Style 142 2 2 2" xfId="10100" xr:uid="{00000000-0005-0000-0000-000074270000}"/>
    <cellStyle name="Style 142 2 2 2 2" xfId="10101" xr:uid="{00000000-0005-0000-0000-000075270000}"/>
    <cellStyle name="Style 142 2 2 3" xfId="10102" xr:uid="{00000000-0005-0000-0000-000076270000}"/>
    <cellStyle name="Style 142 2 2 4" xfId="10103" xr:uid="{00000000-0005-0000-0000-000077270000}"/>
    <cellStyle name="Style 142 2 3" xfId="10104" xr:uid="{00000000-0005-0000-0000-000078270000}"/>
    <cellStyle name="Style 142 2 3 2" xfId="10105" xr:uid="{00000000-0005-0000-0000-000079270000}"/>
    <cellStyle name="Style 142 2 4" xfId="10106" xr:uid="{00000000-0005-0000-0000-00007A270000}"/>
    <cellStyle name="Style 142 3" xfId="10107" xr:uid="{00000000-0005-0000-0000-00007B270000}"/>
    <cellStyle name="Style 142 4" xfId="10108" xr:uid="{00000000-0005-0000-0000-00007C270000}"/>
    <cellStyle name="Style 142 5" xfId="10109" xr:uid="{00000000-0005-0000-0000-00007D270000}"/>
    <cellStyle name="Style 142 6" xfId="10110" xr:uid="{00000000-0005-0000-0000-00007E270000}"/>
    <cellStyle name="Style 142 7" xfId="10111" xr:uid="{00000000-0005-0000-0000-00007F270000}"/>
    <cellStyle name="Style 142 7 2" xfId="10112" xr:uid="{00000000-0005-0000-0000-000080270000}"/>
    <cellStyle name="Style 142 8" xfId="10113" xr:uid="{00000000-0005-0000-0000-000081270000}"/>
    <cellStyle name="Style 142 9" xfId="10114" xr:uid="{00000000-0005-0000-0000-000082270000}"/>
    <cellStyle name="Style 143" xfId="10115" xr:uid="{00000000-0005-0000-0000-000083270000}"/>
    <cellStyle name="Style 144" xfId="10116" xr:uid="{00000000-0005-0000-0000-000084270000}"/>
    <cellStyle name="Style 144 2" xfId="10117" xr:uid="{00000000-0005-0000-0000-000085270000}"/>
    <cellStyle name="Style 144 2 2" xfId="10118" xr:uid="{00000000-0005-0000-0000-000086270000}"/>
    <cellStyle name="Style 144 2 2 2" xfId="10119" xr:uid="{00000000-0005-0000-0000-000087270000}"/>
    <cellStyle name="Style 144 2 2 2 2" xfId="10120" xr:uid="{00000000-0005-0000-0000-000088270000}"/>
    <cellStyle name="Style 144 2 2 3" xfId="10121" xr:uid="{00000000-0005-0000-0000-000089270000}"/>
    <cellStyle name="Style 144 2 2 4" xfId="10122" xr:uid="{00000000-0005-0000-0000-00008A270000}"/>
    <cellStyle name="Style 144 2 3" xfId="10123" xr:uid="{00000000-0005-0000-0000-00008B270000}"/>
    <cellStyle name="Style 144 2 3 2" xfId="10124" xr:uid="{00000000-0005-0000-0000-00008C270000}"/>
    <cellStyle name="Style 144 2 4" xfId="10125" xr:uid="{00000000-0005-0000-0000-00008D270000}"/>
    <cellStyle name="Style 144 3" xfId="10126" xr:uid="{00000000-0005-0000-0000-00008E270000}"/>
    <cellStyle name="Style 144 4" xfId="10127" xr:uid="{00000000-0005-0000-0000-00008F270000}"/>
    <cellStyle name="Style 144 5" xfId="10128" xr:uid="{00000000-0005-0000-0000-000090270000}"/>
    <cellStyle name="Style 144 6" xfId="10129" xr:uid="{00000000-0005-0000-0000-000091270000}"/>
    <cellStyle name="Style 144 7" xfId="10130" xr:uid="{00000000-0005-0000-0000-000092270000}"/>
    <cellStyle name="Style 144 7 2" xfId="10131" xr:uid="{00000000-0005-0000-0000-000093270000}"/>
    <cellStyle name="Style 144 8" xfId="10132" xr:uid="{00000000-0005-0000-0000-000094270000}"/>
    <cellStyle name="Style 144 9" xfId="10133" xr:uid="{00000000-0005-0000-0000-000095270000}"/>
    <cellStyle name="Style 145" xfId="10134" xr:uid="{00000000-0005-0000-0000-000096270000}"/>
    <cellStyle name="Style 146" xfId="10135" xr:uid="{00000000-0005-0000-0000-000097270000}"/>
    <cellStyle name="Style 146 2" xfId="10136" xr:uid="{00000000-0005-0000-0000-000098270000}"/>
    <cellStyle name="Style 146 2 2" xfId="10137" xr:uid="{00000000-0005-0000-0000-000099270000}"/>
    <cellStyle name="Style 146 2 2 2" xfId="10138" xr:uid="{00000000-0005-0000-0000-00009A270000}"/>
    <cellStyle name="Style 146 2 2 2 2" xfId="10139" xr:uid="{00000000-0005-0000-0000-00009B270000}"/>
    <cellStyle name="Style 146 2 2 3" xfId="10140" xr:uid="{00000000-0005-0000-0000-00009C270000}"/>
    <cellStyle name="Style 146 2 2 4" xfId="10141" xr:uid="{00000000-0005-0000-0000-00009D270000}"/>
    <cellStyle name="Style 146 2 3" xfId="10142" xr:uid="{00000000-0005-0000-0000-00009E270000}"/>
    <cellStyle name="Style 146 2 3 2" xfId="10143" xr:uid="{00000000-0005-0000-0000-00009F270000}"/>
    <cellStyle name="Style 146 2 4" xfId="10144" xr:uid="{00000000-0005-0000-0000-0000A0270000}"/>
    <cellStyle name="Style 146 3" xfId="10145" xr:uid="{00000000-0005-0000-0000-0000A1270000}"/>
    <cellStyle name="Style 146 4" xfId="10146" xr:uid="{00000000-0005-0000-0000-0000A2270000}"/>
    <cellStyle name="Style 146 5" xfId="10147" xr:uid="{00000000-0005-0000-0000-0000A3270000}"/>
    <cellStyle name="Style 146 6" xfId="10148" xr:uid="{00000000-0005-0000-0000-0000A4270000}"/>
    <cellStyle name="Style 146 7" xfId="10149" xr:uid="{00000000-0005-0000-0000-0000A5270000}"/>
    <cellStyle name="Style 146 7 2" xfId="10150" xr:uid="{00000000-0005-0000-0000-0000A6270000}"/>
    <cellStyle name="Style 146 8" xfId="10151" xr:uid="{00000000-0005-0000-0000-0000A7270000}"/>
    <cellStyle name="Style 146 9" xfId="10152" xr:uid="{00000000-0005-0000-0000-0000A8270000}"/>
    <cellStyle name="Style 147" xfId="10153" xr:uid="{00000000-0005-0000-0000-0000A9270000}"/>
    <cellStyle name="Style 147 2" xfId="10154" xr:uid="{00000000-0005-0000-0000-0000AA270000}"/>
    <cellStyle name="Style 147 3" xfId="10155" xr:uid="{00000000-0005-0000-0000-0000AB270000}"/>
    <cellStyle name="Style 147 4" xfId="10156" xr:uid="{00000000-0005-0000-0000-0000AC270000}"/>
    <cellStyle name="Style 147 5" xfId="10157" xr:uid="{00000000-0005-0000-0000-0000AD270000}"/>
    <cellStyle name="Style 147_KERTAS_KERJA_ABI_PGE_2009_090109Kurs 11rb" xfId="10158" xr:uid="{00000000-0005-0000-0000-0000AE270000}"/>
    <cellStyle name="Style 148" xfId="10159" xr:uid="{00000000-0005-0000-0000-0000AF270000}"/>
    <cellStyle name="Style 148 2" xfId="10160" xr:uid="{00000000-0005-0000-0000-0000B0270000}"/>
    <cellStyle name="Style 148 2 2" xfId="10161" xr:uid="{00000000-0005-0000-0000-0000B1270000}"/>
    <cellStyle name="Style 148 2 2 2" xfId="10162" xr:uid="{00000000-0005-0000-0000-0000B2270000}"/>
    <cellStyle name="Style 148 2 2 2 2" xfId="10163" xr:uid="{00000000-0005-0000-0000-0000B3270000}"/>
    <cellStyle name="Style 148 2 2 3" xfId="10164" xr:uid="{00000000-0005-0000-0000-0000B4270000}"/>
    <cellStyle name="Style 148 2 2 4" xfId="10165" xr:uid="{00000000-0005-0000-0000-0000B5270000}"/>
    <cellStyle name="Style 148 2 3" xfId="10166" xr:uid="{00000000-0005-0000-0000-0000B6270000}"/>
    <cellStyle name="Style 148 2 3 2" xfId="10167" xr:uid="{00000000-0005-0000-0000-0000B7270000}"/>
    <cellStyle name="Style 148 2 4" xfId="10168" xr:uid="{00000000-0005-0000-0000-0000B8270000}"/>
    <cellStyle name="Style 148 3" xfId="10169" xr:uid="{00000000-0005-0000-0000-0000B9270000}"/>
    <cellStyle name="Style 148 4" xfId="10170" xr:uid="{00000000-0005-0000-0000-0000BA270000}"/>
    <cellStyle name="Style 148 5" xfId="10171" xr:uid="{00000000-0005-0000-0000-0000BB270000}"/>
    <cellStyle name="Style 148 6" xfId="10172" xr:uid="{00000000-0005-0000-0000-0000BC270000}"/>
    <cellStyle name="Style 148 7" xfId="10173" xr:uid="{00000000-0005-0000-0000-0000BD270000}"/>
    <cellStyle name="Style 148 7 2" xfId="10174" xr:uid="{00000000-0005-0000-0000-0000BE270000}"/>
    <cellStyle name="Style 148 8" xfId="10175" xr:uid="{00000000-0005-0000-0000-0000BF270000}"/>
    <cellStyle name="Style 148 9" xfId="10176" xr:uid="{00000000-0005-0000-0000-0000C0270000}"/>
    <cellStyle name="Style 149" xfId="10177" xr:uid="{00000000-0005-0000-0000-0000C1270000}"/>
    <cellStyle name="Style 15" xfId="10178" xr:uid="{00000000-0005-0000-0000-0000C2270000}"/>
    <cellStyle name="Style 15 2" xfId="10179" xr:uid="{00000000-0005-0000-0000-0000C3270000}"/>
    <cellStyle name="Style 15 3" xfId="10180" xr:uid="{00000000-0005-0000-0000-0000C4270000}"/>
    <cellStyle name="Style 15 4" xfId="10181" xr:uid="{00000000-0005-0000-0000-0000C5270000}"/>
    <cellStyle name="Style 15 5" xfId="10182" xr:uid="{00000000-0005-0000-0000-0000C6270000}"/>
    <cellStyle name="Style 15_KERTAS_KERJA_ABI_PGE_2009_090109Kurs 11rb" xfId="10183" xr:uid="{00000000-0005-0000-0000-0000C7270000}"/>
    <cellStyle name="Style 150" xfId="10184" xr:uid="{00000000-0005-0000-0000-0000C8270000}"/>
    <cellStyle name="Style 150 2" xfId="10185" xr:uid="{00000000-0005-0000-0000-0000C9270000}"/>
    <cellStyle name="Style 150 2 2" xfId="10186" xr:uid="{00000000-0005-0000-0000-0000CA270000}"/>
    <cellStyle name="Style 150 2 2 2" xfId="10187" xr:uid="{00000000-0005-0000-0000-0000CB270000}"/>
    <cellStyle name="Style 150 2 2 2 2" xfId="10188" xr:uid="{00000000-0005-0000-0000-0000CC270000}"/>
    <cellStyle name="Style 150 2 2 3" xfId="10189" xr:uid="{00000000-0005-0000-0000-0000CD270000}"/>
    <cellStyle name="Style 150 2 2 4" xfId="10190" xr:uid="{00000000-0005-0000-0000-0000CE270000}"/>
    <cellStyle name="Style 150 2 3" xfId="10191" xr:uid="{00000000-0005-0000-0000-0000CF270000}"/>
    <cellStyle name="Style 150 2 3 2" xfId="10192" xr:uid="{00000000-0005-0000-0000-0000D0270000}"/>
    <cellStyle name="Style 150 2 4" xfId="10193" xr:uid="{00000000-0005-0000-0000-0000D1270000}"/>
    <cellStyle name="Style 150 3" xfId="10194" xr:uid="{00000000-0005-0000-0000-0000D2270000}"/>
    <cellStyle name="Style 150 4" xfId="10195" xr:uid="{00000000-0005-0000-0000-0000D3270000}"/>
    <cellStyle name="Style 150 5" xfId="10196" xr:uid="{00000000-0005-0000-0000-0000D4270000}"/>
    <cellStyle name="Style 150 6" xfId="10197" xr:uid="{00000000-0005-0000-0000-0000D5270000}"/>
    <cellStyle name="Style 150 7" xfId="10198" xr:uid="{00000000-0005-0000-0000-0000D6270000}"/>
    <cellStyle name="Style 150 7 2" xfId="10199" xr:uid="{00000000-0005-0000-0000-0000D7270000}"/>
    <cellStyle name="Style 150 8" xfId="10200" xr:uid="{00000000-0005-0000-0000-0000D8270000}"/>
    <cellStyle name="Style 150 9" xfId="10201" xr:uid="{00000000-0005-0000-0000-0000D9270000}"/>
    <cellStyle name="Style 151" xfId="10202" xr:uid="{00000000-0005-0000-0000-0000DA270000}"/>
    <cellStyle name="Style 151 2" xfId="10203" xr:uid="{00000000-0005-0000-0000-0000DB270000}"/>
    <cellStyle name="Style 151 3" xfId="10204" xr:uid="{00000000-0005-0000-0000-0000DC270000}"/>
    <cellStyle name="Style 151 4" xfId="10205" xr:uid="{00000000-0005-0000-0000-0000DD270000}"/>
    <cellStyle name="Style 151 5" xfId="10206" xr:uid="{00000000-0005-0000-0000-0000DE270000}"/>
    <cellStyle name="Style 151_KERTAS_KERJA_ABI_PGE_2009_090109Kurs 11rb" xfId="10207" xr:uid="{00000000-0005-0000-0000-0000DF270000}"/>
    <cellStyle name="Style 152" xfId="10208" xr:uid="{00000000-0005-0000-0000-0000E0270000}"/>
    <cellStyle name="Style 152 2" xfId="10209" xr:uid="{00000000-0005-0000-0000-0000E1270000}"/>
    <cellStyle name="Style 152 2 2" xfId="10210" xr:uid="{00000000-0005-0000-0000-0000E2270000}"/>
    <cellStyle name="Style 152 2 2 2" xfId="10211" xr:uid="{00000000-0005-0000-0000-0000E3270000}"/>
    <cellStyle name="Style 152 2 2 2 2" xfId="10212" xr:uid="{00000000-0005-0000-0000-0000E4270000}"/>
    <cellStyle name="Style 152 2 2 3" xfId="10213" xr:uid="{00000000-0005-0000-0000-0000E5270000}"/>
    <cellStyle name="Style 152 2 2 4" xfId="10214" xr:uid="{00000000-0005-0000-0000-0000E6270000}"/>
    <cellStyle name="Style 152 2 3" xfId="10215" xr:uid="{00000000-0005-0000-0000-0000E7270000}"/>
    <cellStyle name="Style 152 2 3 2" xfId="10216" xr:uid="{00000000-0005-0000-0000-0000E8270000}"/>
    <cellStyle name="Style 152 2 4" xfId="10217" xr:uid="{00000000-0005-0000-0000-0000E9270000}"/>
    <cellStyle name="Style 152 3" xfId="10218" xr:uid="{00000000-0005-0000-0000-0000EA270000}"/>
    <cellStyle name="Style 152 4" xfId="10219" xr:uid="{00000000-0005-0000-0000-0000EB270000}"/>
    <cellStyle name="Style 152 5" xfId="10220" xr:uid="{00000000-0005-0000-0000-0000EC270000}"/>
    <cellStyle name="Style 152 6" xfId="10221" xr:uid="{00000000-0005-0000-0000-0000ED270000}"/>
    <cellStyle name="Style 152 7" xfId="10222" xr:uid="{00000000-0005-0000-0000-0000EE270000}"/>
    <cellStyle name="Style 152 7 2" xfId="10223" xr:uid="{00000000-0005-0000-0000-0000EF270000}"/>
    <cellStyle name="Style 152 8" xfId="10224" xr:uid="{00000000-0005-0000-0000-0000F0270000}"/>
    <cellStyle name="Style 152 9" xfId="10225" xr:uid="{00000000-0005-0000-0000-0000F1270000}"/>
    <cellStyle name="Style 153" xfId="10226" xr:uid="{00000000-0005-0000-0000-0000F2270000}"/>
    <cellStyle name="Style 154" xfId="10227" xr:uid="{00000000-0005-0000-0000-0000F3270000}"/>
    <cellStyle name="Style 154 2" xfId="10228" xr:uid="{00000000-0005-0000-0000-0000F4270000}"/>
    <cellStyle name="Style 154 2 2" xfId="10229" xr:uid="{00000000-0005-0000-0000-0000F5270000}"/>
    <cellStyle name="Style 154 2 2 2" xfId="10230" xr:uid="{00000000-0005-0000-0000-0000F6270000}"/>
    <cellStyle name="Style 154 2 2 2 2" xfId="10231" xr:uid="{00000000-0005-0000-0000-0000F7270000}"/>
    <cellStyle name="Style 154 2 2 3" xfId="10232" xr:uid="{00000000-0005-0000-0000-0000F8270000}"/>
    <cellStyle name="Style 154 2 2 4" xfId="10233" xr:uid="{00000000-0005-0000-0000-0000F9270000}"/>
    <cellStyle name="Style 154 2 3" xfId="10234" xr:uid="{00000000-0005-0000-0000-0000FA270000}"/>
    <cellStyle name="Style 154 2 3 2" xfId="10235" xr:uid="{00000000-0005-0000-0000-0000FB270000}"/>
    <cellStyle name="Style 154 2 4" xfId="10236" xr:uid="{00000000-0005-0000-0000-0000FC270000}"/>
    <cellStyle name="Style 154 3" xfId="10237" xr:uid="{00000000-0005-0000-0000-0000FD270000}"/>
    <cellStyle name="Style 154 4" xfId="10238" xr:uid="{00000000-0005-0000-0000-0000FE270000}"/>
    <cellStyle name="Style 154 5" xfId="10239" xr:uid="{00000000-0005-0000-0000-0000FF270000}"/>
    <cellStyle name="Style 154 6" xfId="10240" xr:uid="{00000000-0005-0000-0000-000000280000}"/>
    <cellStyle name="Style 154 7" xfId="10241" xr:uid="{00000000-0005-0000-0000-000001280000}"/>
    <cellStyle name="Style 154 7 2" xfId="10242" xr:uid="{00000000-0005-0000-0000-000002280000}"/>
    <cellStyle name="Style 154 8" xfId="10243" xr:uid="{00000000-0005-0000-0000-000003280000}"/>
    <cellStyle name="Style 154 9" xfId="10244" xr:uid="{00000000-0005-0000-0000-000004280000}"/>
    <cellStyle name="Style 155" xfId="10245" xr:uid="{00000000-0005-0000-0000-000005280000}"/>
    <cellStyle name="Style 156" xfId="10246" xr:uid="{00000000-0005-0000-0000-000006280000}"/>
    <cellStyle name="Style 156 2" xfId="10247" xr:uid="{00000000-0005-0000-0000-000007280000}"/>
    <cellStyle name="Style 156 2 2" xfId="10248" xr:uid="{00000000-0005-0000-0000-000008280000}"/>
    <cellStyle name="Style 156 2 2 2" xfId="10249" xr:uid="{00000000-0005-0000-0000-000009280000}"/>
    <cellStyle name="Style 156 2 2 2 2" xfId="10250" xr:uid="{00000000-0005-0000-0000-00000A280000}"/>
    <cellStyle name="Style 156 2 2 3" xfId="10251" xr:uid="{00000000-0005-0000-0000-00000B280000}"/>
    <cellStyle name="Style 156 2 2 4" xfId="10252" xr:uid="{00000000-0005-0000-0000-00000C280000}"/>
    <cellStyle name="Style 156 2 3" xfId="10253" xr:uid="{00000000-0005-0000-0000-00000D280000}"/>
    <cellStyle name="Style 156 2 3 2" xfId="10254" xr:uid="{00000000-0005-0000-0000-00000E280000}"/>
    <cellStyle name="Style 156 2 4" xfId="10255" xr:uid="{00000000-0005-0000-0000-00000F280000}"/>
    <cellStyle name="Style 156 3" xfId="10256" xr:uid="{00000000-0005-0000-0000-000010280000}"/>
    <cellStyle name="Style 156 4" xfId="10257" xr:uid="{00000000-0005-0000-0000-000011280000}"/>
    <cellStyle name="Style 156 5" xfId="10258" xr:uid="{00000000-0005-0000-0000-000012280000}"/>
    <cellStyle name="Style 156 6" xfId="10259" xr:uid="{00000000-0005-0000-0000-000013280000}"/>
    <cellStyle name="Style 156 7" xfId="10260" xr:uid="{00000000-0005-0000-0000-000014280000}"/>
    <cellStyle name="Style 156 7 2" xfId="10261" xr:uid="{00000000-0005-0000-0000-000015280000}"/>
    <cellStyle name="Style 156 8" xfId="10262" xr:uid="{00000000-0005-0000-0000-000016280000}"/>
    <cellStyle name="Style 156 9" xfId="10263" xr:uid="{00000000-0005-0000-0000-000017280000}"/>
    <cellStyle name="Style 157" xfId="10264" xr:uid="{00000000-0005-0000-0000-000018280000}"/>
    <cellStyle name="Style 158" xfId="10265" xr:uid="{00000000-0005-0000-0000-000019280000}"/>
    <cellStyle name="Style 158 10" xfId="10266" xr:uid="{00000000-0005-0000-0000-00001A280000}"/>
    <cellStyle name="Style 158 10 2" xfId="10267" xr:uid="{00000000-0005-0000-0000-00001B280000}"/>
    <cellStyle name="Style 158 11" xfId="10268" xr:uid="{00000000-0005-0000-0000-00001C280000}"/>
    <cellStyle name="Style 158 12" xfId="10269" xr:uid="{00000000-0005-0000-0000-00001D280000}"/>
    <cellStyle name="Style 158 2" xfId="10270" xr:uid="{00000000-0005-0000-0000-00001E280000}"/>
    <cellStyle name="Style 158 3" xfId="10271" xr:uid="{00000000-0005-0000-0000-00001F280000}"/>
    <cellStyle name="Style 158 4" xfId="10272" xr:uid="{00000000-0005-0000-0000-000020280000}"/>
    <cellStyle name="Style 158 5" xfId="10273" xr:uid="{00000000-0005-0000-0000-000021280000}"/>
    <cellStyle name="Style 158 6" xfId="10274" xr:uid="{00000000-0005-0000-0000-000022280000}"/>
    <cellStyle name="Style 158 6 2" xfId="10275" xr:uid="{00000000-0005-0000-0000-000023280000}"/>
    <cellStyle name="Style 158 6 2 2" xfId="10276" xr:uid="{00000000-0005-0000-0000-000024280000}"/>
    <cellStyle name="Style 158 6 2 2 2" xfId="10277" xr:uid="{00000000-0005-0000-0000-000025280000}"/>
    <cellStyle name="Style 158 6 2 3" xfId="10278" xr:uid="{00000000-0005-0000-0000-000026280000}"/>
    <cellStyle name="Style 158 6 2 4" xfId="10279" xr:uid="{00000000-0005-0000-0000-000027280000}"/>
    <cellStyle name="Style 158 6 3" xfId="10280" xr:uid="{00000000-0005-0000-0000-000028280000}"/>
    <cellStyle name="Style 158 6 3 2" xfId="10281" xr:uid="{00000000-0005-0000-0000-000029280000}"/>
    <cellStyle name="Style 158 6 4" xfId="10282" xr:uid="{00000000-0005-0000-0000-00002A280000}"/>
    <cellStyle name="Style 158 7" xfId="10283" xr:uid="{00000000-0005-0000-0000-00002B280000}"/>
    <cellStyle name="Style 158 8" xfId="10284" xr:uid="{00000000-0005-0000-0000-00002C280000}"/>
    <cellStyle name="Style 158 9" xfId="10285" xr:uid="{00000000-0005-0000-0000-00002D280000}"/>
    <cellStyle name="Style 158_KERTAS_KERJA_ABI_PGE_2009_090109Kurs 11rb" xfId="10286" xr:uid="{00000000-0005-0000-0000-00002E280000}"/>
    <cellStyle name="Style 159" xfId="10287" xr:uid="{00000000-0005-0000-0000-00002F280000}"/>
    <cellStyle name="Style 16" xfId="10288" xr:uid="{00000000-0005-0000-0000-000030280000}"/>
    <cellStyle name="Style 160" xfId="10289" xr:uid="{00000000-0005-0000-0000-000031280000}"/>
    <cellStyle name="Style 160 2" xfId="10290" xr:uid="{00000000-0005-0000-0000-000032280000}"/>
    <cellStyle name="Style 160 2 2" xfId="10291" xr:uid="{00000000-0005-0000-0000-000033280000}"/>
    <cellStyle name="Style 160 2 2 2" xfId="10292" xr:uid="{00000000-0005-0000-0000-000034280000}"/>
    <cellStyle name="Style 160 2 2 2 2" xfId="10293" xr:uid="{00000000-0005-0000-0000-000035280000}"/>
    <cellStyle name="Style 160 2 2 3" xfId="10294" xr:uid="{00000000-0005-0000-0000-000036280000}"/>
    <cellStyle name="Style 160 2 2 4" xfId="10295" xr:uid="{00000000-0005-0000-0000-000037280000}"/>
    <cellStyle name="Style 160 2 3" xfId="10296" xr:uid="{00000000-0005-0000-0000-000038280000}"/>
    <cellStyle name="Style 160 2 3 2" xfId="10297" xr:uid="{00000000-0005-0000-0000-000039280000}"/>
    <cellStyle name="Style 160 2 4" xfId="10298" xr:uid="{00000000-0005-0000-0000-00003A280000}"/>
    <cellStyle name="Style 160 3" xfId="10299" xr:uid="{00000000-0005-0000-0000-00003B280000}"/>
    <cellStyle name="Style 160 4" xfId="10300" xr:uid="{00000000-0005-0000-0000-00003C280000}"/>
    <cellStyle name="Style 160 5" xfId="10301" xr:uid="{00000000-0005-0000-0000-00003D280000}"/>
    <cellStyle name="Style 160 6" xfId="10302" xr:uid="{00000000-0005-0000-0000-00003E280000}"/>
    <cellStyle name="Style 160 7" xfId="10303" xr:uid="{00000000-0005-0000-0000-00003F280000}"/>
    <cellStyle name="Style 160 7 2" xfId="10304" xr:uid="{00000000-0005-0000-0000-000040280000}"/>
    <cellStyle name="Style 160 8" xfId="10305" xr:uid="{00000000-0005-0000-0000-000041280000}"/>
    <cellStyle name="Style 160 9" xfId="10306" xr:uid="{00000000-0005-0000-0000-000042280000}"/>
    <cellStyle name="Style 161" xfId="10307" xr:uid="{00000000-0005-0000-0000-000043280000}"/>
    <cellStyle name="Style 162" xfId="10308" xr:uid="{00000000-0005-0000-0000-000044280000}"/>
    <cellStyle name="Style 163" xfId="10309" xr:uid="{00000000-0005-0000-0000-000045280000}"/>
    <cellStyle name="Style 164" xfId="10310" xr:uid="{00000000-0005-0000-0000-000046280000}"/>
    <cellStyle name="Style 164 2" xfId="10311" xr:uid="{00000000-0005-0000-0000-000047280000}"/>
    <cellStyle name="Style 164 3" xfId="10312" xr:uid="{00000000-0005-0000-0000-000048280000}"/>
    <cellStyle name="Style 164 4" xfId="10313" xr:uid="{00000000-0005-0000-0000-000049280000}"/>
    <cellStyle name="Style 164 5" xfId="10314" xr:uid="{00000000-0005-0000-0000-00004A280000}"/>
    <cellStyle name="Style 164_KERTAS_KERJA_ABI_PGE_2009_090109Kurs 11rb" xfId="10315" xr:uid="{00000000-0005-0000-0000-00004B280000}"/>
    <cellStyle name="Style 165" xfId="10316" xr:uid="{00000000-0005-0000-0000-00004C280000}"/>
    <cellStyle name="Style 165 2" xfId="10317" xr:uid="{00000000-0005-0000-0000-00004D280000}"/>
    <cellStyle name="Style 165 3" xfId="10318" xr:uid="{00000000-0005-0000-0000-00004E280000}"/>
    <cellStyle name="Style 165 4" xfId="10319" xr:uid="{00000000-0005-0000-0000-00004F280000}"/>
    <cellStyle name="Style 165 5" xfId="10320" xr:uid="{00000000-0005-0000-0000-000050280000}"/>
    <cellStyle name="Style 166" xfId="10321" xr:uid="{00000000-0005-0000-0000-000051280000}"/>
    <cellStyle name="Style 166 2" xfId="10322" xr:uid="{00000000-0005-0000-0000-000052280000}"/>
    <cellStyle name="Style 166 3" xfId="10323" xr:uid="{00000000-0005-0000-0000-000053280000}"/>
    <cellStyle name="Style 166 4" xfId="10324" xr:uid="{00000000-0005-0000-0000-000054280000}"/>
    <cellStyle name="Style 166 5" xfId="10325" xr:uid="{00000000-0005-0000-0000-000055280000}"/>
    <cellStyle name="Style 166_KERTAS_KERJA_ABI_PGE_2009_090109Kurs 11rb" xfId="10326" xr:uid="{00000000-0005-0000-0000-000056280000}"/>
    <cellStyle name="Style 167" xfId="10327" xr:uid="{00000000-0005-0000-0000-000057280000}"/>
    <cellStyle name="Style 167 2" xfId="10328" xr:uid="{00000000-0005-0000-0000-000058280000}"/>
    <cellStyle name="Style 167 3" xfId="10329" xr:uid="{00000000-0005-0000-0000-000059280000}"/>
    <cellStyle name="Style 167 4" xfId="10330" xr:uid="{00000000-0005-0000-0000-00005A280000}"/>
    <cellStyle name="Style 167 5" xfId="10331" xr:uid="{00000000-0005-0000-0000-00005B280000}"/>
    <cellStyle name="Style 167_KERTAS_KERJA_ABI_PGE_2009_090109Kurs 11rb" xfId="10332" xr:uid="{00000000-0005-0000-0000-00005C280000}"/>
    <cellStyle name="Style 168" xfId="10333" xr:uid="{00000000-0005-0000-0000-00005D280000}"/>
    <cellStyle name="Style 168 2" xfId="10334" xr:uid="{00000000-0005-0000-0000-00005E280000}"/>
    <cellStyle name="Style 168 3" xfId="10335" xr:uid="{00000000-0005-0000-0000-00005F280000}"/>
    <cellStyle name="Style 168 4" xfId="10336" xr:uid="{00000000-0005-0000-0000-000060280000}"/>
    <cellStyle name="Style 168 5" xfId="10337" xr:uid="{00000000-0005-0000-0000-000061280000}"/>
    <cellStyle name="Style 168_KERTAS_KERJA_ABI_PGE_2009_090109Kurs 11rb" xfId="10338" xr:uid="{00000000-0005-0000-0000-000062280000}"/>
    <cellStyle name="Style 169" xfId="10339" xr:uid="{00000000-0005-0000-0000-000063280000}"/>
    <cellStyle name="Style 169 2" xfId="10340" xr:uid="{00000000-0005-0000-0000-000064280000}"/>
    <cellStyle name="Style 169 3" xfId="10341" xr:uid="{00000000-0005-0000-0000-000065280000}"/>
    <cellStyle name="Style 169 4" xfId="10342" xr:uid="{00000000-0005-0000-0000-000066280000}"/>
    <cellStyle name="Style 169 5" xfId="10343" xr:uid="{00000000-0005-0000-0000-000067280000}"/>
    <cellStyle name="Style 169_KERTAS_KERJA_ABI_PGE_2009_090109Kurs 11rb" xfId="10344" xr:uid="{00000000-0005-0000-0000-000068280000}"/>
    <cellStyle name="Style 17" xfId="10345" xr:uid="{00000000-0005-0000-0000-000069280000}"/>
    <cellStyle name="Style 170" xfId="10346" xr:uid="{00000000-0005-0000-0000-00006A280000}"/>
    <cellStyle name="Style 171" xfId="10347" xr:uid="{00000000-0005-0000-0000-00006B280000}"/>
    <cellStyle name="Style 172" xfId="10348" xr:uid="{00000000-0005-0000-0000-00006C280000}"/>
    <cellStyle name="Style 172 2" xfId="10349" xr:uid="{00000000-0005-0000-0000-00006D280000}"/>
    <cellStyle name="Style 172 3" xfId="10350" xr:uid="{00000000-0005-0000-0000-00006E280000}"/>
    <cellStyle name="Style 172 4" xfId="10351" xr:uid="{00000000-0005-0000-0000-00006F280000}"/>
    <cellStyle name="Style 172 5" xfId="10352" xr:uid="{00000000-0005-0000-0000-000070280000}"/>
    <cellStyle name="Style 172_KERTAS_KERJA_ABI_PGE_2009_090109Kurs 11rb" xfId="10353" xr:uid="{00000000-0005-0000-0000-000071280000}"/>
    <cellStyle name="Style 173" xfId="10354" xr:uid="{00000000-0005-0000-0000-000072280000}"/>
    <cellStyle name="Style 173 2" xfId="10355" xr:uid="{00000000-0005-0000-0000-000073280000}"/>
    <cellStyle name="Style 173 3" xfId="10356" xr:uid="{00000000-0005-0000-0000-000074280000}"/>
    <cellStyle name="Style 173 4" xfId="10357" xr:uid="{00000000-0005-0000-0000-000075280000}"/>
    <cellStyle name="Style 173 5" xfId="10358" xr:uid="{00000000-0005-0000-0000-000076280000}"/>
    <cellStyle name="Style 173_KERTAS_KERJA_ABI_PGE_2009_090109Kurs 11rb" xfId="10359" xr:uid="{00000000-0005-0000-0000-000077280000}"/>
    <cellStyle name="Style 174" xfId="10360" xr:uid="{00000000-0005-0000-0000-000078280000}"/>
    <cellStyle name="Style 174 2" xfId="10361" xr:uid="{00000000-0005-0000-0000-000079280000}"/>
    <cellStyle name="Style 174 3" xfId="10362" xr:uid="{00000000-0005-0000-0000-00007A280000}"/>
    <cellStyle name="Style 174 4" xfId="10363" xr:uid="{00000000-0005-0000-0000-00007B280000}"/>
    <cellStyle name="Style 174 5" xfId="10364" xr:uid="{00000000-0005-0000-0000-00007C280000}"/>
    <cellStyle name="Style 174_KERTAS_KERJA_ABI_PGE_2009_090109Kurs 11rb" xfId="10365" xr:uid="{00000000-0005-0000-0000-00007D280000}"/>
    <cellStyle name="Style 175" xfId="10366" xr:uid="{00000000-0005-0000-0000-00007E280000}"/>
    <cellStyle name="Style 175 2" xfId="10367" xr:uid="{00000000-0005-0000-0000-00007F280000}"/>
    <cellStyle name="Style 175 3" xfId="10368" xr:uid="{00000000-0005-0000-0000-000080280000}"/>
    <cellStyle name="Style 175 4" xfId="10369" xr:uid="{00000000-0005-0000-0000-000081280000}"/>
    <cellStyle name="Style 175 5" xfId="10370" xr:uid="{00000000-0005-0000-0000-000082280000}"/>
    <cellStyle name="Style 175_KERTAS_KERJA_ABI_PGE_2009_090109Kurs 11rb" xfId="10371" xr:uid="{00000000-0005-0000-0000-000083280000}"/>
    <cellStyle name="Style 176" xfId="10372" xr:uid="{00000000-0005-0000-0000-000084280000}"/>
    <cellStyle name="Style 176 2" xfId="10373" xr:uid="{00000000-0005-0000-0000-000085280000}"/>
    <cellStyle name="Style 176 3" xfId="10374" xr:uid="{00000000-0005-0000-0000-000086280000}"/>
    <cellStyle name="Style 176 4" xfId="10375" xr:uid="{00000000-0005-0000-0000-000087280000}"/>
    <cellStyle name="Style 176 5" xfId="10376" xr:uid="{00000000-0005-0000-0000-000088280000}"/>
    <cellStyle name="Style 176_KERTAS_KERJA_ABI_PGE_2009_090109Kurs 11rb" xfId="10377" xr:uid="{00000000-0005-0000-0000-000089280000}"/>
    <cellStyle name="Style 177" xfId="10378" xr:uid="{00000000-0005-0000-0000-00008A280000}"/>
    <cellStyle name="Style 178" xfId="10379" xr:uid="{00000000-0005-0000-0000-00008B280000}"/>
    <cellStyle name="Style 179" xfId="10380" xr:uid="{00000000-0005-0000-0000-00008C280000}"/>
    <cellStyle name="Style 179 2" xfId="10381" xr:uid="{00000000-0005-0000-0000-00008D280000}"/>
    <cellStyle name="Style 179 3" xfId="10382" xr:uid="{00000000-0005-0000-0000-00008E280000}"/>
    <cellStyle name="Style 179 4" xfId="10383" xr:uid="{00000000-0005-0000-0000-00008F280000}"/>
    <cellStyle name="Style 179 5" xfId="10384" xr:uid="{00000000-0005-0000-0000-000090280000}"/>
    <cellStyle name="Style 179_KERTAS_KERJA_ABI_PGE_2009_090109Kurs 11rb" xfId="10385" xr:uid="{00000000-0005-0000-0000-000091280000}"/>
    <cellStyle name="Style 18" xfId="10386" xr:uid="{00000000-0005-0000-0000-000092280000}"/>
    <cellStyle name="Style 180" xfId="10387" xr:uid="{00000000-0005-0000-0000-000093280000}"/>
    <cellStyle name="Style 180 2" xfId="10388" xr:uid="{00000000-0005-0000-0000-000094280000}"/>
    <cellStyle name="Style 180 3" xfId="10389" xr:uid="{00000000-0005-0000-0000-000095280000}"/>
    <cellStyle name="Style 180 4" xfId="10390" xr:uid="{00000000-0005-0000-0000-000096280000}"/>
    <cellStyle name="Style 180 5" xfId="10391" xr:uid="{00000000-0005-0000-0000-000097280000}"/>
    <cellStyle name="Style 180_KERTAS_KERJA_ABI_PGE_2009_090109Kurs 11rb" xfId="10392" xr:uid="{00000000-0005-0000-0000-000098280000}"/>
    <cellStyle name="Style 181" xfId="10393" xr:uid="{00000000-0005-0000-0000-000099280000}"/>
    <cellStyle name="Style 181 2" xfId="10394" xr:uid="{00000000-0005-0000-0000-00009A280000}"/>
    <cellStyle name="Style 181 3" xfId="10395" xr:uid="{00000000-0005-0000-0000-00009B280000}"/>
    <cellStyle name="Style 181 4" xfId="10396" xr:uid="{00000000-0005-0000-0000-00009C280000}"/>
    <cellStyle name="Style 181 5" xfId="10397" xr:uid="{00000000-0005-0000-0000-00009D280000}"/>
    <cellStyle name="Style 181_KERTAS_KERJA_ABI_PGE_2009_090109Kurs 11rb" xfId="10398" xr:uid="{00000000-0005-0000-0000-00009E280000}"/>
    <cellStyle name="Style 182" xfId="10399" xr:uid="{00000000-0005-0000-0000-00009F280000}"/>
    <cellStyle name="Style 182 2" xfId="10400" xr:uid="{00000000-0005-0000-0000-0000A0280000}"/>
    <cellStyle name="Style 182 3" xfId="10401" xr:uid="{00000000-0005-0000-0000-0000A1280000}"/>
    <cellStyle name="Style 182 4" xfId="10402" xr:uid="{00000000-0005-0000-0000-0000A2280000}"/>
    <cellStyle name="Style 182 5" xfId="10403" xr:uid="{00000000-0005-0000-0000-0000A3280000}"/>
    <cellStyle name="Style 182_KERTAS_KERJA_ABI_PGE_2009_090109Kurs 11rb" xfId="10404" xr:uid="{00000000-0005-0000-0000-0000A4280000}"/>
    <cellStyle name="Style 183" xfId="10405" xr:uid="{00000000-0005-0000-0000-0000A5280000}"/>
    <cellStyle name="Style 184" xfId="10406" xr:uid="{00000000-0005-0000-0000-0000A6280000}"/>
    <cellStyle name="Style 185" xfId="10407" xr:uid="{00000000-0005-0000-0000-0000A7280000}"/>
    <cellStyle name="Style 185 2" xfId="10408" xr:uid="{00000000-0005-0000-0000-0000A8280000}"/>
    <cellStyle name="Style 185 3" xfId="10409" xr:uid="{00000000-0005-0000-0000-0000A9280000}"/>
    <cellStyle name="Style 185 4" xfId="10410" xr:uid="{00000000-0005-0000-0000-0000AA280000}"/>
    <cellStyle name="Style 185 5" xfId="10411" xr:uid="{00000000-0005-0000-0000-0000AB280000}"/>
    <cellStyle name="Style 185_KERTAS_KERJA_ABI_PGE_2009_090109Kurs 11rb" xfId="10412" xr:uid="{00000000-0005-0000-0000-0000AC280000}"/>
    <cellStyle name="Style 186" xfId="10413" xr:uid="{00000000-0005-0000-0000-0000AD280000}"/>
    <cellStyle name="Style 186 2" xfId="10414" xr:uid="{00000000-0005-0000-0000-0000AE280000}"/>
    <cellStyle name="Style 186 3" xfId="10415" xr:uid="{00000000-0005-0000-0000-0000AF280000}"/>
    <cellStyle name="Style 186 4" xfId="10416" xr:uid="{00000000-0005-0000-0000-0000B0280000}"/>
    <cellStyle name="Style 186 5" xfId="10417" xr:uid="{00000000-0005-0000-0000-0000B1280000}"/>
    <cellStyle name="Style 186_KERTAS_KERJA_ABI_PGE_2009_090109Kurs 11rb" xfId="10418" xr:uid="{00000000-0005-0000-0000-0000B2280000}"/>
    <cellStyle name="Style 187" xfId="10419" xr:uid="{00000000-0005-0000-0000-0000B3280000}"/>
    <cellStyle name="Style 187 2" xfId="10420" xr:uid="{00000000-0005-0000-0000-0000B4280000}"/>
    <cellStyle name="Style 187 3" xfId="10421" xr:uid="{00000000-0005-0000-0000-0000B5280000}"/>
    <cellStyle name="Style 187 4" xfId="10422" xr:uid="{00000000-0005-0000-0000-0000B6280000}"/>
    <cellStyle name="Style 187 5" xfId="10423" xr:uid="{00000000-0005-0000-0000-0000B7280000}"/>
    <cellStyle name="Style 187_KERTAS_KERJA_ABI_PGE_2009_090109Kurs 11rb" xfId="10424" xr:uid="{00000000-0005-0000-0000-0000B8280000}"/>
    <cellStyle name="Style 188" xfId="10425" xr:uid="{00000000-0005-0000-0000-0000B9280000}"/>
    <cellStyle name="Style 188 2" xfId="10426" xr:uid="{00000000-0005-0000-0000-0000BA280000}"/>
    <cellStyle name="Style 188 3" xfId="10427" xr:uid="{00000000-0005-0000-0000-0000BB280000}"/>
    <cellStyle name="Style 188 4" xfId="10428" xr:uid="{00000000-0005-0000-0000-0000BC280000}"/>
    <cellStyle name="Style 188 5" xfId="10429" xr:uid="{00000000-0005-0000-0000-0000BD280000}"/>
    <cellStyle name="Style 188_KERTAS_KERJA_ABI_PGE_2009_090109Kurs 11rb" xfId="10430" xr:uid="{00000000-0005-0000-0000-0000BE280000}"/>
    <cellStyle name="Style 189" xfId="10431" xr:uid="{00000000-0005-0000-0000-0000BF280000}"/>
    <cellStyle name="Style 189 2" xfId="10432" xr:uid="{00000000-0005-0000-0000-0000C0280000}"/>
    <cellStyle name="Style 189 3" xfId="10433" xr:uid="{00000000-0005-0000-0000-0000C1280000}"/>
    <cellStyle name="Style 189 4" xfId="10434" xr:uid="{00000000-0005-0000-0000-0000C2280000}"/>
    <cellStyle name="Style 189 5" xfId="10435" xr:uid="{00000000-0005-0000-0000-0000C3280000}"/>
    <cellStyle name="Style 189_KERTAS_KERJA_ABI_PGE_2009_090109Kurs 11rb" xfId="10436" xr:uid="{00000000-0005-0000-0000-0000C4280000}"/>
    <cellStyle name="Style 19" xfId="10437" xr:uid="{00000000-0005-0000-0000-0000C5280000}"/>
    <cellStyle name="Style 190" xfId="10438" xr:uid="{00000000-0005-0000-0000-0000C6280000}"/>
    <cellStyle name="Style 190 2" xfId="10439" xr:uid="{00000000-0005-0000-0000-0000C7280000}"/>
    <cellStyle name="Style 190 3" xfId="10440" xr:uid="{00000000-0005-0000-0000-0000C8280000}"/>
    <cellStyle name="Style 190 4" xfId="10441" xr:uid="{00000000-0005-0000-0000-0000C9280000}"/>
    <cellStyle name="Style 190 5" xfId="10442" xr:uid="{00000000-0005-0000-0000-0000CA280000}"/>
    <cellStyle name="Style 190_KERTAS_KERJA_ABI_PGE_2009_090109Kurs 11rb" xfId="10443" xr:uid="{00000000-0005-0000-0000-0000CB280000}"/>
    <cellStyle name="Style 191" xfId="10444" xr:uid="{00000000-0005-0000-0000-0000CC280000}"/>
    <cellStyle name="Style 192" xfId="10445" xr:uid="{00000000-0005-0000-0000-0000CD280000}"/>
    <cellStyle name="Style 193" xfId="10446" xr:uid="{00000000-0005-0000-0000-0000CE280000}"/>
    <cellStyle name="Style 194" xfId="10447" xr:uid="{00000000-0005-0000-0000-0000CF280000}"/>
    <cellStyle name="Style 194 2" xfId="10448" xr:uid="{00000000-0005-0000-0000-0000D0280000}"/>
    <cellStyle name="Style 194 3" xfId="10449" xr:uid="{00000000-0005-0000-0000-0000D1280000}"/>
    <cellStyle name="Style 194 4" xfId="10450" xr:uid="{00000000-0005-0000-0000-0000D2280000}"/>
    <cellStyle name="Style 194 5" xfId="10451" xr:uid="{00000000-0005-0000-0000-0000D3280000}"/>
    <cellStyle name="Style 194_KERTAS_KERJA_ABI_PGE_2009_090109Kurs 11rb" xfId="10452" xr:uid="{00000000-0005-0000-0000-0000D4280000}"/>
    <cellStyle name="Style 195" xfId="10453" xr:uid="{00000000-0005-0000-0000-0000D5280000}"/>
    <cellStyle name="Style 196" xfId="10454" xr:uid="{00000000-0005-0000-0000-0000D6280000}"/>
    <cellStyle name="Style 196 2" xfId="10455" xr:uid="{00000000-0005-0000-0000-0000D7280000}"/>
    <cellStyle name="Style 196 3" xfId="10456" xr:uid="{00000000-0005-0000-0000-0000D8280000}"/>
    <cellStyle name="Style 196 4" xfId="10457" xr:uid="{00000000-0005-0000-0000-0000D9280000}"/>
    <cellStyle name="Style 196 5" xfId="10458" xr:uid="{00000000-0005-0000-0000-0000DA280000}"/>
    <cellStyle name="Style 196_KERTAS_KERJA_ABI_PGE_2009_090109Kurs 11rb" xfId="10459" xr:uid="{00000000-0005-0000-0000-0000DB280000}"/>
    <cellStyle name="Style 197" xfId="10460" xr:uid="{00000000-0005-0000-0000-0000DC280000}"/>
    <cellStyle name="Style 197 2" xfId="10461" xr:uid="{00000000-0005-0000-0000-0000DD280000}"/>
    <cellStyle name="Style 197 3" xfId="10462" xr:uid="{00000000-0005-0000-0000-0000DE280000}"/>
    <cellStyle name="Style 197 4" xfId="10463" xr:uid="{00000000-0005-0000-0000-0000DF280000}"/>
    <cellStyle name="Style 197 5" xfId="10464" xr:uid="{00000000-0005-0000-0000-0000E0280000}"/>
    <cellStyle name="Style 197_KERTAS_KERJA_ABI_PGE_2009_090109Kurs 11rb" xfId="10465" xr:uid="{00000000-0005-0000-0000-0000E1280000}"/>
    <cellStyle name="Style 198" xfId="10466" xr:uid="{00000000-0005-0000-0000-0000E2280000}"/>
    <cellStyle name="Style 198 2" xfId="10467" xr:uid="{00000000-0005-0000-0000-0000E3280000}"/>
    <cellStyle name="Style 198 3" xfId="10468" xr:uid="{00000000-0005-0000-0000-0000E4280000}"/>
    <cellStyle name="Style 198 4" xfId="10469" xr:uid="{00000000-0005-0000-0000-0000E5280000}"/>
    <cellStyle name="Style 198 5" xfId="10470" xr:uid="{00000000-0005-0000-0000-0000E6280000}"/>
    <cellStyle name="Style 198_KERTAS_KERJA_ABI_PGE_2009_090109Kurs 11rb" xfId="10471" xr:uid="{00000000-0005-0000-0000-0000E7280000}"/>
    <cellStyle name="Style 199" xfId="10472" xr:uid="{00000000-0005-0000-0000-0000E8280000}"/>
    <cellStyle name="Style 199 2" xfId="10473" xr:uid="{00000000-0005-0000-0000-0000E9280000}"/>
    <cellStyle name="Style 199 3" xfId="10474" xr:uid="{00000000-0005-0000-0000-0000EA280000}"/>
    <cellStyle name="Style 199 4" xfId="10475" xr:uid="{00000000-0005-0000-0000-0000EB280000}"/>
    <cellStyle name="Style 199 5" xfId="10476" xr:uid="{00000000-0005-0000-0000-0000EC280000}"/>
    <cellStyle name="Style 199_KERTAS_KERJA_ABI_PGE_2009_090109Kurs 11rb" xfId="10477" xr:uid="{00000000-0005-0000-0000-0000ED280000}"/>
    <cellStyle name="Style 2" xfId="10478" xr:uid="{00000000-0005-0000-0000-0000EE280000}"/>
    <cellStyle name="Style 20" xfId="10479" xr:uid="{00000000-0005-0000-0000-0000EF280000}"/>
    <cellStyle name="Style 200" xfId="10480" xr:uid="{00000000-0005-0000-0000-0000F0280000}"/>
    <cellStyle name="Style 200 2" xfId="10481" xr:uid="{00000000-0005-0000-0000-0000F1280000}"/>
    <cellStyle name="Style 200 3" xfId="10482" xr:uid="{00000000-0005-0000-0000-0000F2280000}"/>
    <cellStyle name="Style 200 4" xfId="10483" xr:uid="{00000000-0005-0000-0000-0000F3280000}"/>
    <cellStyle name="Style 200 5" xfId="10484" xr:uid="{00000000-0005-0000-0000-0000F4280000}"/>
    <cellStyle name="Style 200_KERTAS_KERJA_ABI_PGE_2009_090109Kurs 11rb" xfId="10485" xr:uid="{00000000-0005-0000-0000-0000F5280000}"/>
    <cellStyle name="Style 201" xfId="10486" xr:uid="{00000000-0005-0000-0000-0000F6280000}"/>
    <cellStyle name="Style 202" xfId="10487" xr:uid="{00000000-0005-0000-0000-0000F7280000}"/>
    <cellStyle name="Style 203" xfId="10488" xr:uid="{00000000-0005-0000-0000-0000F8280000}"/>
    <cellStyle name="Style 203 2" xfId="10489" xr:uid="{00000000-0005-0000-0000-0000F9280000}"/>
    <cellStyle name="Style 203 3" xfId="10490" xr:uid="{00000000-0005-0000-0000-0000FA280000}"/>
    <cellStyle name="Style 203 4" xfId="10491" xr:uid="{00000000-0005-0000-0000-0000FB280000}"/>
    <cellStyle name="Style 203 5" xfId="10492" xr:uid="{00000000-0005-0000-0000-0000FC280000}"/>
    <cellStyle name="Style 203_KERTAS_KERJA_ABI_PGE_2009_090109Kurs 11rb" xfId="10493" xr:uid="{00000000-0005-0000-0000-0000FD280000}"/>
    <cellStyle name="Style 204" xfId="10494" xr:uid="{00000000-0005-0000-0000-0000FE280000}"/>
    <cellStyle name="Style 204 2" xfId="10495" xr:uid="{00000000-0005-0000-0000-0000FF280000}"/>
    <cellStyle name="Style 204 3" xfId="10496" xr:uid="{00000000-0005-0000-0000-000000290000}"/>
    <cellStyle name="Style 204 4" xfId="10497" xr:uid="{00000000-0005-0000-0000-000001290000}"/>
    <cellStyle name="Style 204 5" xfId="10498" xr:uid="{00000000-0005-0000-0000-000002290000}"/>
    <cellStyle name="Style 204_KERTAS_KERJA_ABI_PGE_2009_090109Kurs 11rb" xfId="10499" xr:uid="{00000000-0005-0000-0000-000003290000}"/>
    <cellStyle name="Style 205" xfId="10500" xr:uid="{00000000-0005-0000-0000-000004290000}"/>
    <cellStyle name="Style 205 2" xfId="10501" xr:uid="{00000000-0005-0000-0000-000005290000}"/>
    <cellStyle name="Style 205 3" xfId="10502" xr:uid="{00000000-0005-0000-0000-000006290000}"/>
    <cellStyle name="Style 205 4" xfId="10503" xr:uid="{00000000-0005-0000-0000-000007290000}"/>
    <cellStyle name="Style 205 5" xfId="10504" xr:uid="{00000000-0005-0000-0000-000008290000}"/>
    <cellStyle name="Style 205_KERTAS_KERJA_ABI_PGE_2009_090109Kurs 11rb" xfId="10505" xr:uid="{00000000-0005-0000-0000-000009290000}"/>
    <cellStyle name="Style 206" xfId="10506" xr:uid="{00000000-0005-0000-0000-00000A290000}"/>
    <cellStyle name="Style 206 2" xfId="10507" xr:uid="{00000000-0005-0000-0000-00000B290000}"/>
    <cellStyle name="Style 206 3" xfId="10508" xr:uid="{00000000-0005-0000-0000-00000C290000}"/>
    <cellStyle name="Style 206 4" xfId="10509" xr:uid="{00000000-0005-0000-0000-00000D290000}"/>
    <cellStyle name="Style 206 5" xfId="10510" xr:uid="{00000000-0005-0000-0000-00000E290000}"/>
    <cellStyle name="Style 206_KERTAS_KERJA_ABI_PGE_2009_090109Kurs 11rb" xfId="10511" xr:uid="{00000000-0005-0000-0000-00000F290000}"/>
    <cellStyle name="Style 207" xfId="10512" xr:uid="{00000000-0005-0000-0000-000010290000}"/>
    <cellStyle name="Style 207 2" xfId="10513" xr:uid="{00000000-0005-0000-0000-000011290000}"/>
    <cellStyle name="Style 207 3" xfId="10514" xr:uid="{00000000-0005-0000-0000-000012290000}"/>
    <cellStyle name="Style 207 4" xfId="10515" xr:uid="{00000000-0005-0000-0000-000013290000}"/>
    <cellStyle name="Style 207 5" xfId="10516" xr:uid="{00000000-0005-0000-0000-000014290000}"/>
    <cellStyle name="Style 207_KERTAS_KERJA_ABI_PGE_2009_090109Kurs 11rb" xfId="10517" xr:uid="{00000000-0005-0000-0000-000015290000}"/>
    <cellStyle name="Style 208" xfId="10518" xr:uid="{00000000-0005-0000-0000-000016290000}"/>
    <cellStyle name="Style 208 2" xfId="10519" xr:uid="{00000000-0005-0000-0000-000017290000}"/>
    <cellStyle name="Style 208 3" xfId="10520" xr:uid="{00000000-0005-0000-0000-000018290000}"/>
    <cellStyle name="Style 208 4" xfId="10521" xr:uid="{00000000-0005-0000-0000-000019290000}"/>
    <cellStyle name="Style 208 5" xfId="10522" xr:uid="{00000000-0005-0000-0000-00001A290000}"/>
    <cellStyle name="Style 208_KERTAS_KERJA_ABI_PGE_2009_090109Kurs 11rb" xfId="10523" xr:uid="{00000000-0005-0000-0000-00001B290000}"/>
    <cellStyle name="Style 209" xfId="10524" xr:uid="{00000000-0005-0000-0000-00001C290000}"/>
    <cellStyle name="Style 21" xfId="10525" xr:uid="{00000000-0005-0000-0000-00001D290000}"/>
    <cellStyle name="Style 21 2" xfId="10526" xr:uid="{00000000-0005-0000-0000-00001E290000}"/>
    <cellStyle name="Style 21 3" xfId="10527" xr:uid="{00000000-0005-0000-0000-00001F290000}"/>
    <cellStyle name="Style 21 4" xfId="10528" xr:uid="{00000000-0005-0000-0000-000020290000}"/>
    <cellStyle name="Style 21 5" xfId="10529" xr:uid="{00000000-0005-0000-0000-000021290000}"/>
    <cellStyle name="Style 21_KERTAS_KERJA_ABI_PGE_2009_090109Kurs 11rb" xfId="10530" xr:uid="{00000000-0005-0000-0000-000022290000}"/>
    <cellStyle name="Style 210" xfId="10531" xr:uid="{00000000-0005-0000-0000-000023290000}"/>
    <cellStyle name="Style 211" xfId="10532" xr:uid="{00000000-0005-0000-0000-000024290000}"/>
    <cellStyle name="Style 211 2" xfId="10533" xr:uid="{00000000-0005-0000-0000-000025290000}"/>
    <cellStyle name="Style 211 3" xfId="10534" xr:uid="{00000000-0005-0000-0000-000026290000}"/>
    <cellStyle name="Style 211 4" xfId="10535" xr:uid="{00000000-0005-0000-0000-000027290000}"/>
    <cellStyle name="Style 211 5" xfId="10536" xr:uid="{00000000-0005-0000-0000-000028290000}"/>
    <cellStyle name="Style 211_KERTAS_KERJA_ABI_PGE_2009_090109Kurs 11rb" xfId="10537" xr:uid="{00000000-0005-0000-0000-000029290000}"/>
    <cellStyle name="Style 212" xfId="10538" xr:uid="{00000000-0005-0000-0000-00002A290000}"/>
    <cellStyle name="Style 212 2" xfId="10539" xr:uid="{00000000-0005-0000-0000-00002B290000}"/>
    <cellStyle name="Style 212 3" xfId="10540" xr:uid="{00000000-0005-0000-0000-00002C290000}"/>
    <cellStyle name="Style 212 4" xfId="10541" xr:uid="{00000000-0005-0000-0000-00002D290000}"/>
    <cellStyle name="Style 212 5" xfId="10542" xr:uid="{00000000-0005-0000-0000-00002E290000}"/>
    <cellStyle name="Style 212_KERTAS_KERJA_ABI_PGE_2009_090109Kurs 11rb" xfId="10543" xr:uid="{00000000-0005-0000-0000-00002F290000}"/>
    <cellStyle name="Style 213" xfId="10544" xr:uid="{00000000-0005-0000-0000-000030290000}"/>
    <cellStyle name="Style 213 2" xfId="10545" xr:uid="{00000000-0005-0000-0000-000031290000}"/>
    <cellStyle name="Style 213 3" xfId="10546" xr:uid="{00000000-0005-0000-0000-000032290000}"/>
    <cellStyle name="Style 213 4" xfId="10547" xr:uid="{00000000-0005-0000-0000-000033290000}"/>
    <cellStyle name="Style 213 5" xfId="10548" xr:uid="{00000000-0005-0000-0000-000034290000}"/>
    <cellStyle name="Style 213_KERTAS_KERJA_ABI_PGE_2009_090109Kurs 11rb" xfId="10549" xr:uid="{00000000-0005-0000-0000-000035290000}"/>
    <cellStyle name="Style 214" xfId="10550" xr:uid="{00000000-0005-0000-0000-000036290000}"/>
    <cellStyle name="Style 214 2" xfId="10551" xr:uid="{00000000-0005-0000-0000-000037290000}"/>
    <cellStyle name="Style 214 3" xfId="10552" xr:uid="{00000000-0005-0000-0000-000038290000}"/>
    <cellStyle name="Style 214 4" xfId="10553" xr:uid="{00000000-0005-0000-0000-000039290000}"/>
    <cellStyle name="Style 214 5" xfId="10554" xr:uid="{00000000-0005-0000-0000-00003A290000}"/>
    <cellStyle name="Style 214_KERTAS_KERJA_ABI_PGE_2009_090109Kurs 11rb" xfId="10555" xr:uid="{00000000-0005-0000-0000-00003B290000}"/>
    <cellStyle name="Style 215" xfId="10556" xr:uid="{00000000-0005-0000-0000-00003C290000}"/>
    <cellStyle name="Style 215 2" xfId="10557" xr:uid="{00000000-0005-0000-0000-00003D290000}"/>
    <cellStyle name="Style 215 3" xfId="10558" xr:uid="{00000000-0005-0000-0000-00003E290000}"/>
    <cellStyle name="Style 215 4" xfId="10559" xr:uid="{00000000-0005-0000-0000-00003F290000}"/>
    <cellStyle name="Style 215 5" xfId="10560" xr:uid="{00000000-0005-0000-0000-000040290000}"/>
    <cellStyle name="Style 215_KERTAS_KERJA_ABI_PGE_2009_090109Kurs 11rb" xfId="10561" xr:uid="{00000000-0005-0000-0000-000041290000}"/>
    <cellStyle name="Style 216" xfId="10562" xr:uid="{00000000-0005-0000-0000-000042290000}"/>
    <cellStyle name="Style 216 2" xfId="10563" xr:uid="{00000000-0005-0000-0000-000043290000}"/>
    <cellStyle name="Style 216 3" xfId="10564" xr:uid="{00000000-0005-0000-0000-000044290000}"/>
    <cellStyle name="Style 216 4" xfId="10565" xr:uid="{00000000-0005-0000-0000-000045290000}"/>
    <cellStyle name="Style 216 5" xfId="10566" xr:uid="{00000000-0005-0000-0000-000046290000}"/>
    <cellStyle name="Style 216_KERTAS_KERJA_ABI_PGE_2009_090109Kurs 11rb" xfId="10567" xr:uid="{00000000-0005-0000-0000-000047290000}"/>
    <cellStyle name="Style 217" xfId="10568" xr:uid="{00000000-0005-0000-0000-000048290000}"/>
    <cellStyle name="Style 217 2" xfId="10569" xr:uid="{00000000-0005-0000-0000-000049290000}"/>
    <cellStyle name="Style 217 3" xfId="10570" xr:uid="{00000000-0005-0000-0000-00004A290000}"/>
    <cellStyle name="Style 217 4" xfId="10571" xr:uid="{00000000-0005-0000-0000-00004B290000}"/>
    <cellStyle name="Style 217 5" xfId="10572" xr:uid="{00000000-0005-0000-0000-00004C290000}"/>
    <cellStyle name="Style 217_KERTAS_KERJA_ABI_PGE_2009_090109Kurs 11rb" xfId="10573" xr:uid="{00000000-0005-0000-0000-00004D290000}"/>
    <cellStyle name="Style 218" xfId="10574" xr:uid="{00000000-0005-0000-0000-00004E290000}"/>
    <cellStyle name="Style 219" xfId="10575" xr:uid="{00000000-0005-0000-0000-00004F290000}"/>
    <cellStyle name="Style 22" xfId="10576" xr:uid="{00000000-0005-0000-0000-000050290000}"/>
    <cellStyle name="Style 23" xfId="10577" xr:uid="{00000000-0005-0000-0000-000051290000}"/>
    <cellStyle name="Style 24" xfId="10578" xr:uid="{00000000-0005-0000-0000-000052290000}"/>
    <cellStyle name="Style 24 2" xfId="10579" xr:uid="{00000000-0005-0000-0000-000053290000}"/>
    <cellStyle name="Style 24 3" xfId="10580" xr:uid="{00000000-0005-0000-0000-000054290000}"/>
    <cellStyle name="Style 24 4" xfId="10581" xr:uid="{00000000-0005-0000-0000-000055290000}"/>
    <cellStyle name="Style 24 5" xfId="10582" xr:uid="{00000000-0005-0000-0000-000056290000}"/>
    <cellStyle name="Style 24_KERTAS_KERJA_ABI_PGE_2009_090109Kurs 11rb" xfId="10583" xr:uid="{00000000-0005-0000-0000-000057290000}"/>
    <cellStyle name="Style 25" xfId="10584" xr:uid="{00000000-0005-0000-0000-000058290000}"/>
    <cellStyle name="Style 26" xfId="10585" xr:uid="{00000000-0005-0000-0000-000059290000}"/>
    <cellStyle name="Style 27" xfId="10586" xr:uid="{00000000-0005-0000-0000-00005A290000}"/>
    <cellStyle name="Style 28" xfId="10587" xr:uid="{00000000-0005-0000-0000-00005B290000}"/>
    <cellStyle name="Style 29" xfId="10588" xr:uid="{00000000-0005-0000-0000-00005C290000}"/>
    <cellStyle name="Style 3" xfId="10589" xr:uid="{00000000-0005-0000-0000-00005D290000}"/>
    <cellStyle name="Style 30" xfId="10590" xr:uid="{00000000-0005-0000-0000-00005E290000}"/>
    <cellStyle name="Style 31" xfId="10591" xr:uid="{00000000-0005-0000-0000-00005F290000}"/>
    <cellStyle name="Style 32" xfId="10592" xr:uid="{00000000-0005-0000-0000-000060290000}"/>
    <cellStyle name="Style 33" xfId="10593" xr:uid="{00000000-0005-0000-0000-000061290000}"/>
    <cellStyle name="Style 33 2" xfId="10594" xr:uid="{00000000-0005-0000-0000-000062290000}"/>
    <cellStyle name="Style 33 3" xfId="10595" xr:uid="{00000000-0005-0000-0000-000063290000}"/>
    <cellStyle name="Style 33 4" xfId="10596" xr:uid="{00000000-0005-0000-0000-000064290000}"/>
    <cellStyle name="Style 33 5" xfId="10597" xr:uid="{00000000-0005-0000-0000-000065290000}"/>
    <cellStyle name="Style 33_KERTAS_KERJA_ABI_PGE_2009_090109Kurs 11rb" xfId="10598" xr:uid="{00000000-0005-0000-0000-000066290000}"/>
    <cellStyle name="Style 34" xfId="10599" xr:uid="{00000000-0005-0000-0000-000067290000}"/>
    <cellStyle name="Style 35" xfId="10600" xr:uid="{00000000-0005-0000-0000-000068290000}"/>
    <cellStyle name="Style 36" xfId="10601" xr:uid="{00000000-0005-0000-0000-000069290000}"/>
    <cellStyle name="Style 37" xfId="10602" xr:uid="{00000000-0005-0000-0000-00006A290000}"/>
    <cellStyle name="Style 37 2" xfId="10603" xr:uid="{00000000-0005-0000-0000-00006B290000}"/>
    <cellStyle name="Style 37 3" xfId="10604" xr:uid="{00000000-0005-0000-0000-00006C290000}"/>
    <cellStyle name="Style 37 4" xfId="10605" xr:uid="{00000000-0005-0000-0000-00006D290000}"/>
    <cellStyle name="Style 37 5" xfId="10606" xr:uid="{00000000-0005-0000-0000-00006E290000}"/>
    <cellStyle name="Style 37_KERTAS_KERJA_ABI_PGE_2009_090109Kurs 11rb" xfId="10607" xr:uid="{00000000-0005-0000-0000-00006F290000}"/>
    <cellStyle name="Style 38" xfId="10608" xr:uid="{00000000-0005-0000-0000-000070290000}"/>
    <cellStyle name="Style 39" xfId="10609" xr:uid="{00000000-0005-0000-0000-000071290000}"/>
    <cellStyle name="Style 4" xfId="10610" xr:uid="{00000000-0005-0000-0000-000072290000}"/>
    <cellStyle name="Style 40" xfId="10611" xr:uid="{00000000-0005-0000-0000-000073290000}"/>
    <cellStyle name="Style 40 2" xfId="10612" xr:uid="{00000000-0005-0000-0000-000074290000}"/>
    <cellStyle name="Style 41" xfId="10613" xr:uid="{00000000-0005-0000-0000-000075290000}"/>
    <cellStyle name="Style 41 10" xfId="10614" xr:uid="{00000000-0005-0000-0000-000076290000}"/>
    <cellStyle name="Style 41 10 2" xfId="10615" xr:uid="{00000000-0005-0000-0000-000077290000}"/>
    <cellStyle name="Style 41 11" xfId="10616" xr:uid="{00000000-0005-0000-0000-000078290000}"/>
    <cellStyle name="Style 41 11 2" xfId="10617" xr:uid="{00000000-0005-0000-0000-000079290000}"/>
    <cellStyle name="Style 41 12" xfId="10618" xr:uid="{00000000-0005-0000-0000-00007A290000}"/>
    <cellStyle name="Style 41 12 2" xfId="10619" xr:uid="{00000000-0005-0000-0000-00007B290000}"/>
    <cellStyle name="Style 41 13" xfId="10620" xr:uid="{00000000-0005-0000-0000-00007C290000}"/>
    <cellStyle name="Style 41 13 2" xfId="10621" xr:uid="{00000000-0005-0000-0000-00007D290000}"/>
    <cellStyle name="Style 41 14" xfId="10622" xr:uid="{00000000-0005-0000-0000-00007E290000}"/>
    <cellStyle name="Style 41 14 2" xfId="10623" xr:uid="{00000000-0005-0000-0000-00007F290000}"/>
    <cellStyle name="Style 41 15" xfId="10624" xr:uid="{00000000-0005-0000-0000-000080290000}"/>
    <cellStyle name="Style 41 15 2" xfId="10625" xr:uid="{00000000-0005-0000-0000-000081290000}"/>
    <cellStyle name="Style 41 16" xfId="10626" xr:uid="{00000000-0005-0000-0000-000082290000}"/>
    <cellStyle name="Style 41 17" xfId="10627" xr:uid="{00000000-0005-0000-0000-000083290000}"/>
    <cellStyle name="Style 41 18" xfId="10628" xr:uid="{00000000-0005-0000-0000-000084290000}"/>
    <cellStyle name="Style 41 2" xfId="10629" xr:uid="{00000000-0005-0000-0000-000085290000}"/>
    <cellStyle name="Style 41 2 2" xfId="10630" xr:uid="{00000000-0005-0000-0000-000086290000}"/>
    <cellStyle name="Style 41 2 2 2" xfId="10631" xr:uid="{00000000-0005-0000-0000-000087290000}"/>
    <cellStyle name="Style 41 2 2 3" xfId="10632" xr:uid="{00000000-0005-0000-0000-000088290000}"/>
    <cellStyle name="Style 41 2 2 4" xfId="10633" xr:uid="{00000000-0005-0000-0000-000089290000}"/>
    <cellStyle name="Style 41 2 3" xfId="10634" xr:uid="{00000000-0005-0000-0000-00008A290000}"/>
    <cellStyle name="Style 41 2 4" xfId="10635" xr:uid="{00000000-0005-0000-0000-00008B290000}"/>
    <cellStyle name="Style 41 3" xfId="10636" xr:uid="{00000000-0005-0000-0000-00008C290000}"/>
    <cellStyle name="Style 41 3 2" xfId="10637" xr:uid="{00000000-0005-0000-0000-00008D290000}"/>
    <cellStyle name="Style 41 4" xfId="10638" xr:uid="{00000000-0005-0000-0000-00008E290000}"/>
    <cellStyle name="Style 41 4 2" xfId="10639" xr:uid="{00000000-0005-0000-0000-00008F290000}"/>
    <cellStyle name="Style 41 5" xfId="10640" xr:uid="{00000000-0005-0000-0000-000090290000}"/>
    <cellStyle name="Style 41 5 2" xfId="10641" xr:uid="{00000000-0005-0000-0000-000091290000}"/>
    <cellStyle name="Style 41 6" xfId="10642" xr:uid="{00000000-0005-0000-0000-000092290000}"/>
    <cellStyle name="Style 41 6 2" xfId="10643" xr:uid="{00000000-0005-0000-0000-000093290000}"/>
    <cellStyle name="Style 41 7" xfId="10644" xr:uid="{00000000-0005-0000-0000-000094290000}"/>
    <cellStyle name="Style 41 7 2" xfId="10645" xr:uid="{00000000-0005-0000-0000-000095290000}"/>
    <cellStyle name="Style 41 8" xfId="10646" xr:uid="{00000000-0005-0000-0000-000096290000}"/>
    <cellStyle name="Style 41 8 2" xfId="10647" xr:uid="{00000000-0005-0000-0000-000097290000}"/>
    <cellStyle name="Style 41 9" xfId="10648" xr:uid="{00000000-0005-0000-0000-000098290000}"/>
    <cellStyle name="Style 41 9 2" xfId="10649" xr:uid="{00000000-0005-0000-0000-000099290000}"/>
    <cellStyle name="Style 42" xfId="10650" xr:uid="{00000000-0005-0000-0000-00009A290000}"/>
    <cellStyle name="Style 42 10" xfId="10651" xr:uid="{00000000-0005-0000-0000-00009B290000}"/>
    <cellStyle name="Style 42 10 2" xfId="10652" xr:uid="{00000000-0005-0000-0000-00009C290000}"/>
    <cellStyle name="Style 42 11" xfId="10653" xr:uid="{00000000-0005-0000-0000-00009D290000}"/>
    <cellStyle name="Style 42 11 2" xfId="10654" xr:uid="{00000000-0005-0000-0000-00009E290000}"/>
    <cellStyle name="Style 42 12" xfId="10655" xr:uid="{00000000-0005-0000-0000-00009F290000}"/>
    <cellStyle name="Style 42 12 2" xfId="10656" xr:uid="{00000000-0005-0000-0000-0000A0290000}"/>
    <cellStyle name="Style 42 13" xfId="10657" xr:uid="{00000000-0005-0000-0000-0000A1290000}"/>
    <cellStyle name="Style 42 13 2" xfId="10658" xr:uid="{00000000-0005-0000-0000-0000A2290000}"/>
    <cellStyle name="Style 42 14" xfId="10659" xr:uid="{00000000-0005-0000-0000-0000A3290000}"/>
    <cellStyle name="Style 42 14 2" xfId="10660" xr:uid="{00000000-0005-0000-0000-0000A4290000}"/>
    <cellStyle name="Style 42 15" xfId="10661" xr:uid="{00000000-0005-0000-0000-0000A5290000}"/>
    <cellStyle name="Style 42 15 2" xfId="10662" xr:uid="{00000000-0005-0000-0000-0000A6290000}"/>
    <cellStyle name="Style 42 16" xfId="10663" xr:uid="{00000000-0005-0000-0000-0000A7290000}"/>
    <cellStyle name="Style 42 17" xfId="10664" xr:uid="{00000000-0005-0000-0000-0000A8290000}"/>
    <cellStyle name="Style 42 18" xfId="10665" xr:uid="{00000000-0005-0000-0000-0000A9290000}"/>
    <cellStyle name="Style 42 2" xfId="10666" xr:uid="{00000000-0005-0000-0000-0000AA290000}"/>
    <cellStyle name="Style 42 2 2" xfId="10667" xr:uid="{00000000-0005-0000-0000-0000AB290000}"/>
    <cellStyle name="Style 42 2 2 2" xfId="10668" xr:uid="{00000000-0005-0000-0000-0000AC290000}"/>
    <cellStyle name="Style 42 2 2 3" xfId="10669" xr:uid="{00000000-0005-0000-0000-0000AD290000}"/>
    <cellStyle name="Style 42 2 2 4" xfId="10670" xr:uid="{00000000-0005-0000-0000-0000AE290000}"/>
    <cellStyle name="Style 42 2 3" xfId="10671" xr:uid="{00000000-0005-0000-0000-0000AF290000}"/>
    <cellStyle name="Style 42 2 4" xfId="10672" xr:uid="{00000000-0005-0000-0000-0000B0290000}"/>
    <cellStyle name="Style 42 3" xfId="10673" xr:uid="{00000000-0005-0000-0000-0000B1290000}"/>
    <cellStyle name="Style 42 3 2" xfId="10674" xr:uid="{00000000-0005-0000-0000-0000B2290000}"/>
    <cellStyle name="Style 42 4" xfId="10675" xr:uid="{00000000-0005-0000-0000-0000B3290000}"/>
    <cellStyle name="Style 42 4 2" xfId="10676" xr:uid="{00000000-0005-0000-0000-0000B4290000}"/>
    <cellStyle name="Style 42 5" xfId="10677" xr:uid="{00000000-0005-0000-0000-0000B5290000}"/>
    <cellStyle name="Style 42 5 2" xfId="10678" xr:uid="{00000000-0005-0000-0000-0000B6290000}"/>
    <cellStyle name="Style 42 6" xfId="10679" xr:uid="{00000000-0005-0000-0000-0000B7290000}"/>
    <cellStyle name="Style 42 6 2" xfId="10680" xr:uid="{00000000-0005-0000-0000-0000B8290000}"/>
    <cellStyle name="Style 42 7" xfId="10681" xr:uid="{00000000-0005-0000-0000-0000B9290000}"/>
    <cellStyle name="Style 42 7 2" xfId="10682" xr:uid="{00000000-0005-0000-0000-0000BA290000}"/>
    <cellStyle name="Style 42 8" xfId="10683" xr:uid="{00000000-0005-0000-0000-0000BB290000}"/>
    <cellStyle name="Style 42 8 2" xfId="10684" xr:uid="{00000000-0005-0000-0000-0000BC290000}"/>
    <cellStyle name="Style 42 9" xfId="10685" xr:uid="{00000000-0005-0000-0000-0000BD290000}"/>
    <cellStyle name="Style 42 9 2" xfId="10686" xr:uid="{00000000-0005-0000-0000-0000BE290000}"/>
    <cellStyle name="Style 43" xfId="10687" xr:uid="{00000000-0005-0000-0000-0000BF290000}"/>
    <cellStyle name="Style 43 10" xfId="10688" xr:uid="{00000000-0005-0000-0000-0000C0290000}"/>
    <cellStyle name="Style 43 10 2" xfId="10689" xr:uid="{00000000-0005-0000-0000-0000C1290000}"/>
    <cellStyle name="Style 43 11" xfId="10690" xr:uid="{00000000-0005-0000-0000-0000C2290000}"/>
    <cellStyle name="Style 43 11 2" xfId="10691" xr:uid="{00000000-0005-0000-0000-0000C3290000}"/>
    <cellStyle name="Style 43 12" xfId="10692" xr:uid="{00000000-0005-0000-0000-0000C4290000}"/>
    <cellStyle name="Style 43 12 2" xfId="10693" xr:uid="{00000000-0005-0000-0000-0000C5290000}"/>
    <cellStyle name="Style 43 13" xfId="10694" xr:uid="{00000000-0005-0000-0000-0000C6290000}"/>
    <cellStyle name="Style 43 13 2" xfId="10695" xr:uid="{00000000-0005-0000-0000-0000C7290000}"/>
    <cellStyle name="Style 43 14" xfId="10696" xr:uid="{00000000-0005-0000-0000-0000C8290000}"/>
    <cellStyle name="Style 43 14 2" xfId="10697" xr:uid="{00000000-0005-0000-0000-0000C9290000}"/>
    <cellStyle name="Style 43 15" xfId="10698" xr:uid="{00000000-0005-0000-0000-0000CA290000}"/>
    <cellStyle name="Style 43 15 2" xfId="10699" xr:uid="{00000000-0005-0000-0000-0000CB290000}"/>
    <cellStyle name="Style 43 16" xfId="10700" xr:uid="{00000000-0005-0000-0000-0000CC290000}"/>
    <cellStyle name="Style 43 17" xfId="10701" xr:uid="{00000000-0005-0000-0000-0000CD290000}"/>
    <cellStyle name="Style 43 18" xfId="10702" xr:uid="{00000000-0005-0000-0000-0000CE290000}"/>
    <cellStyle name="Style 43 2" xfId="10703" xr:uid="{00000000-0005-0000-0000-0000CF290000}"/>
    <cellStyle name="Style 43 2 2" xfId="10704" xr:uid="{00000000-0005-0000-0000-0000D0290000}"/>
    <cellStyle name="Style 43 2 2 2" xfId="10705" xr:uid="{00000000-0005-0000-0000-0000D1290000}"/>
    <cellStyle name="Style 43 2 2 3" xfId="10706" xr:uid="{00000000-0005-0000-0000-0000D2290000}"/>
    <cellStyle name="Style 43 2 2 4" xfId="10707" xr:uid="{00000000-0005-0000-0000-0000D3290000}"/>
    <cellStyle name="Style 43 2 3" xfId="10708" xr:uid="{00000000-0005-0000-0000-0000D4290000}"/>
    <cellStyle name="Style 43 2 4" xfId="10709" xr:uid="{00000000-0005-0000-0000-0000D5290000}"/>
    <cellStyle name="Style 43 3" xfId="10710" xr:uid="{00000000-0005-0000-0000-0000D6290000}"/>
    <cellStyle name="Style 43 3 2" xfId="10711" xr:uid="{00000000-0005-0000-0000-0000D7290000}"/>
    <cellStyle name="Style 43 4" xfId="10712" xr:uid="{00000000-0005-0000-0000-0000D8290000}"/>
    <cellStyle name="Style 43 4 2" xfId="10713" xr:uid="{00000000-0005-0000-0000-0000D9290000}"/>
    <cellStyle name="Style 43 5" xfId="10714" xr:uid="{00000000-0005-0000-0000-0000DA290000}"/>
    <cellStyle name="Style 43 5 2" xfId="10715" xr:uid="{00000000-0005-0000-0000-0000DB290000}"/>
    <cellStyle name="Style 43 6" xfId="10716" xr:uid="{00000000-0005-0000-0000-0000DC290000}"/>
    <cellStyle name="Style 43 6 2" xfId="10717" xr:uid="{00000000-0005-0000-0000-0000DD290000}"/>
    <cellStyle name="Style 43 7" xfId="10718" xr:uid="{00000000-0005-0000-0000-0000DE290000}"/>
    <cellStyle name="Style 43 7 2" xfId="10719" xr:uid="{00000000-0005-0000-0000-0000DF290000}"/>
    <cellStyle name="Style 43 8" xfId="10720" xr:uid="{00000000-0005-0000-0000-0000E0290000}"/>
    <cellStyle name="Style 43 8 2" xfId="10721" xr:uid="{00000000-0005-0000-0000-0000E1290000}"/>
    <cellStyle name="Style 43 9" xfId="10722" xr:uid="{00000000-0005-0000-0000-0000E2290000}"/>
    <cellStyle name="Style 43 9 2" xfId="10723" xr:uid="{00000000-0005-0000-0000-0000E3290000}"/>
    <cellStyle name="Style 44" xfId="10724" xr:uid="{00000000-0005-0000-0000-0000E4290000}"/>
    <cellStyle name="Style 44 10" xfId="10725" xr:uid="{00000000-0005-0000-0000-0000E5290000}"/>
    <cellStyle name="Style 44 10 2" xfId="10726" xr:uid="{00000000-0005-0000-0000-0000E6290000}"/>
    <cellStyle name="Style 44 11" xfId="10727" xr:uid="{00000000-0005-0000-0000-0000E7290000}"/>
    <cellStyle name="Style 44 11 2" xfId="10728" xr:uid="{00000000-0005-0000-0000-0000E8290000}"/>
    <cellStyle name="Style 44 12" xfId="10729" xr:uid="{00000000-0005-0000-0000-0000E9290000}"/>
    <cellStyle name="Style 44 12 2" xfId="10730" xr:uid="{00000000-0005-0000-0000-0000EA290000}"/>
    <cellStyle name="Style 44 13" xfId="10731" xr:uid="{00000000-0005-0000-0000-0000EB290000}"/>
    <cellStyle name="Style 44 13 2" xfId="10732" xr:uid="{00000000-0005-0000-0000-0000EC290000}"/>
    <cellStyle name="Style 44 14" xfId="10733" xr:uid="{00000000-0005-0000-0000-0000ED290000}"/>
    <cellStyle name="Style 44 14 2" xfId="10734" xr:uid="{00000000-0005-0000-0000-0000EE290000}"/>
    <cellStyle name="Style 44 15" xfId="10735" xr:uid="{00000000-0005-0000-0000-0000EF290000}"/>
    <cellStyle name="Style 44 15 2" xfId="10736" xr:uid="{00000000-0005-0000-0000-0000F0290000}"/>
    <cellStyle name="Style 44 16" xfId="10737" xr:uid="{00000000-0005-0000-0000-0000F1290000}"/>
    <cellStyle name="Style 44 17" xfId="10738" xr:uid="{00000000-0005-0000-0000-0000F2290000}"/>
    <cellStyle name="Style 44 18" xfId="10739" xr:uid="{00000000-0005-0000-0000-0000F3290000}"/>
    <cellStyle name="Style 44 2" xfId="10740" xr:uid="{00000000-0005-0000-0000-0000F4290000}"/>
    <cellStyle name="Style 44 2 2" xfId="10741" xr:uid="{00000000-0005-0000-0000-0000F5290000}"/>
    <cellStyle name="Style 44 2 2 2" xfId="10742" xr:uid="{00000000-0005-0000-0000-0000F6290000}"/>
    <cellStyle name="Style 44 2 2 2 2" xfId="10743" xr:uid="{00000000-0005-0000-0000-0000F7290000}"/>
    <cellStyle name="Style 44 2 2 2 3" xfId="10744" xr:uid="{00000000-0005-0000-0000-0000F8290000}"/>
    <cellStyle name="Style 44 2 2 2 4" xfId="10745" xr:uid="{00000000-0005-0000-0000-0000F9290000}"/>
    <cellStyle name="Style 44 2 2 3" xfId="10746" xr:uid="{00000000-0005-0000-0000-0000FA290000}"/>
    <cellStyle name="Style 44 2 2 4" xfId="10747" xr:uid="{00000000-0005-0000-0000-0000FB290000}"/>
    <cellStyle name="Style 44 2 3" xfId="10748" xr:uid="{00000000-0005-0000-0000-0000FC290000}"/>
    <cellStyle name="Style 44 2 3 2" xfId="10749" xr:uid="{00000000-0005-0000-0000-0000FD290000}"/>
    <cellStyle name="Style 44 2 4" xfId="10750" xr:uid="{00000000-0005-0000-0000-0000FE290000}"/>
    <cellStyle name="Style 44 2 4 2" xfId="10751" xr:uid="{00000000-0005-0000-0000-0000FF290000}"/>
    <cellStyle name="Style 44 2 5" xfId="10752" xr:uid="{00000000-0005-0000-0000-0000002A0000}"/>
    <cellStyle name="Style 44 2 5 2" xfId="10753" xr:uid="{00000000-0005-0000-0000-0000012A0000}"/>
    <cellStyle name="Style 44 2 6" xfId="10754" xr:uid="{00000000-0005-0000-0000-0000022A0000}"/>
    <cellStyle name="Style 44 2 6 2" xfId="10755" xr:uid="{00000000-0005-0000-0000-0000032A0000}"/>
    <cellStyle name="Style 44 2 7" xfId="10756" xr:uid="{00000000-0005-0000-0000-0000042A0000}"/>
    <cellStyle name="Style 44 2 8" xfId="10757" xr:uid="{00000000-0005-0000-0000-0000052A0000}"/>
    <cellStyle name="Style 44 2 9" xfId="10758" xr:uid="{00000000-0005-0000-0000-0000062A0000}"/>
    <cellStyle name="Style 44 3" xfId="10759" xr:uid="{00000000-0005-0000-0000-0000072A0000}"/>
    <cellStyle name="Style 44 3 2" xfId="10760" xr:uid="{00000000-0005-0000-0000-0000082A0000}"/>
    <cellStyle name="Style 44 3 2 2" xfId="10761" xr:uid="{00000000-0005-0000-0000-0000092A0000}"/>
    <cellStyle name="Style 44 3 2 2 2" xfId="10762" xr:uid="{00000000-0005-0000-0000-00000A2A0000}"/>
    <cellStyle name="Style 44 3 2 2 3" xfId="10763" xr:uid="{00000000-0005-0000-0000-00000B2A0000}"/>
    <cellStyle name="Style 44 3 2 2 4" xfId="10764" xr:uid="{00000000-0005-0000-0000-00000C2A0000}"/>
    <cellStyle name="Style 44 3 2 3" xfId="10765" xr:uid="{00000000-0005-0000-0000-00000D2A0000}"/>
    <cellStyle name="Style 44 3 2 4" xfId="10766" xr:uid="{00000000-0005-0000-0000-00000E2A0000}"/>
    <cellStyle name="Style 44 3 3" xfId="10767" xr:uid="{00000000-0005-0000-0000-00000F2A0000}"/>
    <cellStyle name="Style 44 3 3 2" xfId="10768" xr:uid="{00000000-0005-0000-0000-0000102A0000}"/>
    <cellStyle name="Style 44 3 4" xfId="10769" xr:uid="{00000000-0005-0000-0000-0000112A0000}"/>
    <cellStyle name="Style 44 3 4 2" xfId="10770" xr:uid="{00000000-0005-0000-0000-0000122A0000}"/>
    <cellStyle name="Style 44 3 5" xfId="10771" xr:uid="{00000000-0005-0000-0000-0000132A0000}"/>
    <cellStyle name="Style 44 3 5 2" xfId="10772" xr:uid="{00000000-0005-0000-0000-0000142A0000}"/>
    <cellStyle name="Style 44 3 6" xfId="10773" xr:uid="{00000000-0005-0000-0000-0000152A0000}"/>
    <cellStyle name="Style 44 3 6 2" xfId="10774" xr:uid="{00000000-0005-0000-0000-0000162A0000}"/>
    <cellStyle name="Style 44 3 7" xfId="10775" xr:uid="{00000000-0005-0000-0000-0000172A0000}"/>
    <cellStyle name="Style 44 3 8" xfId="10776" xr:uid="{00000000-0005-0000-0000-0000182A0000}"/>
    <cellStyle name="Style 44 3 9" xfId="10777" xr:uid="{00000000-0005-0000-0000-0000192A0000}"/>
    <cellStyle name="Style 44 4" xfId="10778" xr:uid="{00000000-0005-0000-0000-00001A2A0000}"/>
    <cellStyle name="Style 44 4 2" xfId="10779" xr:uid="{00000000-0005-0000-0000-00001B2A0000}"/>
    <cellStyle name="Style 44 4 2 2" xfId="10780" xr:uid="{00000000-0005-0000-0000-00001C2A0000}"/>
    <cellStyle name="Style 44 4 2 2 2" xfId="10781" xr:uid="{00000000-0005-0000-0000-00001D2A0000}"/>
    <cellStyle name="Style 44 4 2 2 3" xfId="10782" xr:uid="{00000000-0005-0000-0000-00001E2A0000}"/>
    <cellStyle name="Style 44 4 2 2 4" xfId="10783" xr:uid="{00000000-0005-0000-0000-00001F2A0000}"/>
    <cellStyle name="Style 44 4 2 3" xfId="10784" xr:uid="{00000000-0005-0000-0000-0000202A0000}"/>
    <cellStyle name="Style 44 4 2 4" xfId="10785" xr:uid="{00000000-0005-0000-0000-0000212A0000}"/>
    <cellStyle name="Style 44 4 3" xfId="10786" xr:uid="{00000000-0005-0000-0000-0000222A0000}"/>
    <cellStyle name="Style 44 4 3 2" xfId="10787" xr:uid="{00000000-0005-0000-0000-0000232A0000}"/>
    <cellStyle name="Style 44 4 4" xfId="10788" xr:uid="{00000000-0005-0000-0000-0000242A0000}"/>
    <cellStyle name="Style 44 4 4 2" xfId="10789" xr:uid="{00000000-0005-0000-0000-0000252A0000}"/>
    <cellStyle name="Style 44 4 5" xfId="10790" xr:uid="{00000000-0005-0000-0000-0000262A0000}"/>
    <cellStyle name="Style 44 4 5 2" xfId="10791" xr:uid="{00000000-0005-0000-0000-0000272A0000}"/>
    <cellStyle name="Style 44 4 6" xfId="10792" xr:uid="{00000000-0005-0000-0000-0000282A0000}"/>
    <cellStyle name="Style 44 4 6 2" xfId="10793" xr:uid="{00000000-0005-0000-0000-0000292A0000}"/>
    <cellStyle name="Style 44 4 7" xfId="10794" xr:uid="{00000000-0005-0000-0000-00002A2A0000}"/>
    <cellStyle name="Style 44 4 8" xfId="10795" xr:uid="{00000000-0005-0000-0000-00002B2A0000}"/>
    <cellStyle name="Style 44 4 9" xfId="10796" xr:uid="{00000000-0005-0000-0000-00002C2A0000}"/>
    <cellStyle name="Style 44 5" xfId="10797" xr:uid="{00000000-0005-0000-0000-00002D2A0000}"/>
    <cellStyle name="Style 44 5 2" xfId="10798" xr:uid="{00000000-0005-0000-0000-00002E2A0000}"/>
    <cellStyle name="Style 44 5 2 2" xfId="10799" xr:uid="{00000000-0005-0000-0000-00002F2A0000}"/>
    <cellStyle name="Style 44 5 2 2 2" xfId="10800" xr:uid="{00000000-0005-0000-0000-0000302A0000}"/>
    <cellStyle name="Style 44 5 2 2 3" xfId="10801" xr:uid="{00000000-0005-0000-0000-0000312A0000}"/>
    <cellStyle name="Style 44 5 2 2 4" xfId="10802" xr:uid="{00000000-0005-0000-0000-0000322A0000}"/>
    <cellStyle name="Style 44 5 2 3" xfId="10803" xr:uid="{00000000-0005-0000-0000-0000332A0000}"/>
    <cellStyle name="Style 44 5 2 4" xfId="10804" xr:uid="{00000000-0005-0000-0000-0000342A0000}"/>
    <cellStyle name="Style 44 5 3" xfId="10805" xr:uid="{00000000-0005-0000-0000-0000352A0000}"/>
    <cellStyle name="Style 44 5 3 2" xfId="10806" xr:uid="{00000000-0005-0000-0000-0000362A0000}"/>
    <cellStyle name="Style 44 5 4" xfId="10807" xr:uid="{00000000-0005-0000-0000-0000372A0000}"/>
    <cellStyle name="Style 44 5 4 2" xfId="10808" xr:uid="{00000000-0005-0000-0000-0000382A0000}"/>
    <cellStyle name="Style 44 5 5" xfId="10809" xr:uid="{00000000-0005-0000-0000-0000392A0000}"/>
    <cellStyle name="Style 44 5 5 2" xfId="10810" xr:uid="{00000000-0005-0000-0000-00003A2A0000}"/>
    <cellStyle name="Style 44 5 6" xfId="10811" xr:uid="{00000000-0005-0000-0000-00003B2A0000}"/>
    <cellStyle name="Style 44 5 6 2" xfId="10812" xr:uid="{00000000-0005-0000-0000-00003C2A0000}"/>
    <cellStyle name="Style 44 5 7" xfId="10813" xr:uid="{00000000-0005-0000-0000-00003D2A0000}"/>
    <cellStyle name="Style 44 5 8" xfId="10814" xr:uid="{00000000-0005-0000-0000-00003E2A0000}"/>
    <cellStyle name="Style 44 5 9" xfId="10815" xr:uid="{00000000-0005-0000-0000-00003F2A0000}"/>
    <cellStyle name="Style 44 6" xfId="10816" xr:uid="{00000000-0005-0000-0000-0000402A0000}"/>
    <cellStyle name="Style 44 6 2" xfId="10817" xr:uid="{00000000-0005-0000-0000-0000412A0000}"/>
    <cellStyle name="Style 44 6 2 2" xfId="10818" xr:uid="{00000000-0005-0000-0000-0000422A0000}"/>
    <cellStyle name="Style 44 6 2 3" xfId="10819" xr:uid="{00000000-0005-0000-0000-0000432A0000}"/>
    <cellStyle name="Style 44 6 2 4" xfId="10820" xr:uid="{00000000-0005-0000-0000-0000442A0000}"/>
    <cellStyle name="Style 44 6 3" xfId="10821" xr:uid="{00000000-0005-0000-0000-0000452A0000}"/>
    <cellStyle name="Style 44 6 4" xfId="10822" xr:uid="{00000000-0005-0000-0000-0000462A0000}"/>
    <cellStyle name="Style 44 7" xfId="10823" xr:uid="{00000000-0005-0000-0000-0000472A0000}"/>
    <cellStyle name="Style 44 7 2" xfId="10824" xr:uid="{00000000-0005-0000-0000-0000482A0000}"/>
    <cellStyle name="Style 44 8" xfId="10825" xr:uid="{00000000-0005-0000-0000-0000492A0000}"/>
    <cellStyle name="Style 44 8 2" xfId="10826" xr:uid="{00000000-0005-0000-0000-00004A2A0000}"/>
    <cellStyle name="Style 44 9" xfId="10827" xr:uid="{00000000-0005-0000-0000-00004B2A0000}"/>
    <cellStyle name="Style 44 9 2" xfId="10828" xr:uid="{00000000-0005-0000-0000-00004C2A0000}"/>
    <cellStyle name="Style 44_KERTAS_KERJA_ABI_PGE_2009_090109Kurs 11rb" xfId="10829" xr:uid="{00000000-0005-0000-0000-00004D2A0000}"/>
    <cellStyle name="Style 45" xfId="10830" xr:uid="{00000000-0005-0000-0000-00004E2A0000}"/>
    <cellStyle name="Style 45 10" xfId="10831" xr:uid="{00000000-0005-0000-0000-00004F2A0000}"/>
    <cellStyle name="Style 45 10 2" xfId="10832" xr:uid="{00000000-0005-0000-0000-0000502A0000}"/>
    <cellStyle name="Style 45 11" xfId="10833" xr:uid="{00000000-0005-0000-0000-0000512A0000}"/>
    <cellStyle name="Style 45 11 2" xfId="10834" xr:uid="{00000000-0005-0000-0000-0000522A0000}"/>
    <cellStyle name="Style 45 12" xfId="10835" xr:uid="{00000000-0005-0000-0000-0000532A0000}"/>
    <cellStyle name="Style 45 12 2" xfId="10836" xr:uid="{00000000-0005-0000-0000-0000542A0000}"/>
    <cellStyle name="Style 45 13" xfId="10837" xr:uid="{00000000-0005-0000-0000-0000552A0000}"/>
    <cellStyle name="Style 45 13 2" xfId="10838" xr:uid="{00000000-0005-0000-0000-0000562A0000}"/>
    <cellStyle name="Style 45 14" xfId="10839" xr:uid="{00000000-0005-0000-0000-0000572A0000}"/>
    <cellStyle name="Style 45 14 2" xfId="10840" xr:uid="{00000000-0005-0000-0000-0000582A0000}"/>
    <cellStyle name="Style 45 15" xfId="10841" xr:uid="{00000000-0005-0000-0000-0000592A0000}"/>
    <cellStyle name="Style 45 15 2" xfId="10842" xr:uid="{00000000-0005-0000-0000-00005A2A0000}"/>
    <cellStyle name="Style 45 16" xfId="10843" xr:uid="{00000000-0005-0000-0000-00005B2A0000}"/>
    <cellStyle name="Style 45 17" xfId="10844" xr:uid="{00000000-0005-0000-0000-00005C2A0000}"/>
    <cellStyle name="Style 45 18" xfId="10845" xr:uid="{00000000-0005-0000-0000-00005D2A0000}"/>
    <cellStyle name="Style 45 2" xfId="10846" xr:uid="{00000000-0005-0000-0000-00005E2A0000}"/>
    <cellStyle name="Style 45 2 2" xfId="10847" xr:uid="{00000000-0005-0000-0000-00005F2A0000}"/>
    <cellStyle name="Style 45 2 2 2" xfId="10848" xr:uid="{00000000-0005-0000-0000-0000602A0000}"/>
    <cellStyle name="Style 45 2 2 3" xfId="10849" xr:uid="{00000000-0005-0000-0000-0000612A0000}"/>
    <cellStyle name="Style 45 2 2 4" xfId="10850" xr:uid="{00000000-0005-0000-0000-0000622A0000}"/>
    <cellStyle name="Style 45 2 3" xfId="10851" xr:uid="{00000000-0005-0000-0000-0000632A0000}"/>
    <cellStyle name="Style 45 2 4" xfId="10852" xr:uid="{00000000-0005-0000-0000-0000642A0000}"/>
    <cellStyle name="Style 45 3" xfId="10853" xr:uid="{00000000-0005-0000-0000-0000652A0000}"/>
    <cellStyle name="Style 45 3 2" xfId="10854" xr:uid="{00000000-0005-0000-0000-0000662A0000}"/>
    <cellStyle name="Style 45 4" xfId="10855" xr:uid="{00000000-0005-0000-0000-0000672A0000}"/>
    <cellStyle name="Style 45 4 2" xfId="10856" xr:uid="{00000000-0005-0000-0000-0000682A0000}"/>
    <cellStyle name="Style 45 5" xfId="10857" xr:uid="{00000000-0005-0000-0000-0000692A0000}"/>
    <cellStyle name="Style 45 5 2" xfId="10858" xr:uid="{00000000-0005-0000-0000-00006A2A0000}"/>
    <cellStyle name="Style 45 6" xfId="10859" xr:uid="{00000000-0005-0000-0000-00006B2A0000}"/>
    <cellStyle name="Style 45 6 2" xfId="10860" xr:uid="{00000000-0005-0000-0000-00006C2A0000}"/>
    <cellStyle name="Style 45 7" xfId="10861" xr:uid="{00000000-0005-0000-0000-00006D2A0000}"/>
    <cellStyle name="Style 45 7 2" xfId="10862" xr:uid="{00000000-0005-0000-0000-00006E2A0000}"/>
    <cellStyle name="Style 45 8" xfId="10863" xr:uid="{00000000-0005-0000-0000-00006F2A0000}"/>
    <cellStyle name="Style 45 8 2" xfId="10864" xr:uid="{00000000-0005-0000-0000-0000702A0000}"/>
    <cellStyle name="Style 45 9" xfId="10865" xr:uid="{00000000-0005-0000-0000-0000712A0000}"/>
    <cellStyle name="Style 45 9 2" xfId="10866" xr:uid="{00000000-0005-0000-0000-0000722A0000}"/>
    <cellStyle name="Style 46" xfId="10867" xr:uid="{00000000-0005-0000-0000-0000732A0000}"/>
    <cellStyle name="Style 46 10" xfId="10868" xr:uid="{00000000-0005-0000-0000-0000742A0000}"/>
    <cellStyle name="Style 46 10 2" xfId="10869" xr:uid="{00000000-0005-0000-0000-0000752A0000}"/>
    <cellStyle name="Style 46 11" xfId="10870" xr:uid="{00000000-0005-0000-0000-0000762A0000}"/>
    <cellStyle name="Style 46 11 2" xfId="10871" xr:uid="{00000000-0005-0000-0000-0000772A0000}"/>
    <cellStyle name="Style 46 12" xfId="10872" xr:uid="{00000000-0005-0000-0000-0000782A0000}"/>
    <cellStyle name="Style 46 12 2" xfId="10873" xr:uid="{00000000-0005-0000-0000-0000792A0000}"/>
    <cellStyle name="Style 46 13" xfId="10874" xr:uid="{00000000-0005-0000-0000-00007A2A0000}"/>
    <cellStyle name="Style 46 13 2" xfId="10875" xr:uid="{00000000-0005-0000-0000-00007B2A0000}"/>
    <cellStyle name="Style 46 14" xfId="10876" xr:uid="{00000000-0005-0000-0000-00007C2A0000}"/>
    <cellStyle name="Style 46 14 2" xfId="10877" xr:uid="{00000000-0005-0000-0000-00007D2A0000}"/>
    <cellStyle name="Style 46 15" xfId="10878" xr:uid="{00000000-0005-0000-0000-00007E2A0000}"/>
    <cellStyle name="Style 46 15 2" xfId="10879" xr:uid="{00000000-0005-0000-0000-00007F2A0000}"/>
    <cellStyle name="Style 46 16" xfId="10880" xr:uid="{00000000-0005-0000-0000-0000802A0000}"/>
    <cellStyle name="Style 46 17" xfId="10881" xr:uid="{00000000-0005-0000-0000-0000812A0000}"/>
    <cellStyle name="Style 46 18" xfId="10882" xr:uid="{00000000-0005-0000-0000-0000822A0000}"/>
    <cellStyle name="Style 46 2" xfId="10883" xr:uid="{00000000-0005-0000-0000-0000832A0000}"/>
    <cellStyle name="Style 46 2 2" xfId="10884" xr:uid="{00000000-0005-0000-0000-0000842A0000}"/>
    <cellStyle name="Style 46 2 2 2" xfId="10885" xr:uid="{00000000-0005-0000-0000-0000852A0000}"/>
    <cellStyle name="Style 46 2 2 3" xfId="10886" xr:uid="{00000000-0005-0000-0000-0000862A0000}"/>
    <cellStyle name="Style 46 2 2 4" xfId="10887" xr:uid="{00000000-0005-0000-0000-0000872A0000}"/>
    <cellStyle name="Style 46 2 3" xfId="10888" xr:uid="{00000000-0005-0000-0000-0000882A0000}"/>
    <cellStyle name="Style 46 2 4" xfId="10889" xr:uid="{00000000-0005-0000-0000-0000892A0000}"/>
    <cellStyle name="Style 46 3" xfId="10890" xr:uid="{00000000-0005-0000-0000-00008A2A0000}"/>
    <cellStyle name="Style 46 3 2" xfId="10891" xr:uid="{00000000-0005-0000-0000-00008B2A0000}"/>
    <cellStyle name="Style 46 4" xfId="10892" xr:uid="{00000000-0005-0000-0000-00008C2A0000}"/>
    <cellStyle name="Style 46 4 2" xfId="10893" xr:uid="{00000000-0005-0000-0000-00008D2A0000}"/>
    <cellStyle name="Style 46 5" xfId="10894" xr:uid="{00000000-0005-0000-0000-00008E2A0000}"/>
    <cellStyle name="Style 46 5 2" xfId="10895" xr:uid="{00000000-0005-0000-0000-00008F2A0000}"/>
    <cellStyle name="Style 46 6" xfId="10896" xr:uid="{00000000-0005-0000-0000-0000902A0000}"/>
    <cellStyle name="Style 46 6 2" xfId="10897" xr:uid="{00000000-0005-0000-0000-0000912A0000}"/>
    <cellStyle name="Style 46 7" xfId="10898" xr:uid="{00000000-0005-0000-0000-0000922A0000}"/>
    <cellStyle name="Style 46 7 2" xfId="10899" xr:uid="{00000000-0005-0000-0000-0000932A0000}"/>
    <cellStyle name="Style 46 8" xfId="10900" xr:uid="{00000000-0005-0000-0000-0000942A0000}"/>
    <cellStyle name="Style 46 8 2" xfId="10901" xr:uid="{00000000-0005-0000-0000-0000952A0000}"/>
    <cellStyle name="Style 46 9" xfId="10902" xr:uid="{00000000-0005-0000-0000-0000962A0000}"/>
    <cellStyle name="Style 46 9 2" xfId="10903" xr:uid="{00000000-0005-0000-0000-0000972A0000}"/>
    <cellStyle name="Style 47" xfId="10904" xr:uid="{00000000-0005-0000-0000-0000982A0000}"/>
    <cellStyle name="Style 47 10" xfId="10905" xr:uid="{00000000-0005-0000-0000-0000992A0000}"/>
    <cellStyle name="Style 47 10 2" xfId="10906" xr:uid="{00000000-0005-0000-0000-00009A2A0000}"/>
    <cellStyle name="Style 47 11" xfId="10907" xr:uid="{00000000-0005-0000-0000-00009B2A0000}"/>
    <cellStyle name="Style 47 11 2" xfId="10908" xr:uid="{00000000-0005-0000-0000-00009C2A0000}"/>
    <cellStyle name="Style 47 12" xfId="10909" xr:uid="{00000000-0005-0000-0000-00009D2A0000}"/>
    <cellStyle name="Style 47 12 2" xfId="10910" xr:uid="{00000000-0005-0000-0000-00009E2A0000}"/>
    <cellStyle name="Style 47 13" xfId="10911" xr:uid="{00000000-0005-0000-0000-00009F2A0000}"/>
    <cellStyle name="Style 47 13 2" xfId="10912" xr:uid="{00000000-0005-0000-0000-0000A02A0000}"/>
    <cellStyle name="Style 47 14" xfId="10913" xr:uid="{00000000-0005-0000-0000-0000A12A0000}"/>
    <cellStyle name="Style 47 14 2" xfId="10914" xr:uid="{00000000-0005-0000-0000-0000A22A0000}"/>
    <cellStyle name="Style 47 15" xfId="10915" xr:uid="{00000000-0005-0000-0000-0000A32A0000}"/>
    <cellStyle name="Style 47 15 2" xfId="10916" xr:uid="{00000000-0005-0000-0000-0000A42A0000}"/>
    <cellStyle name="Style 47 16" xfId="10917" xr:uid="{00000000-0005-0000-0000-0000A52A0000}"/>
    <cellStyle name="Style 47 17" xfId="10918" xr:uid="{00000000-0005-0000-0000-0000A62A0000}"/>
    <cellStyle name="Style 47 18" xfId="10919" xr:uid="{00000000-0005-0000-0000-0000A72A0000}"/>
    <cellStyle name="Style 47 2" xfId="10920" xr:uid="{00000000-0005-0000-0000-0000A82A0000}"/>
    <cellStyle name="Style 47 2 2" xfId="10921" xr:uid="{00000000-0005-0000-0000-0000A92A0000}"/>
    <cellStyle name="Style 47 2 2 2" xfId="10922" xr:uid="{00000000-0005-0000-0000-0000AA2A0000}"/>
    <cellStyle name="Style 47 2 2 3" xfId="10923" xr:uid="{00000000-0005-0000-0000-0000AB2A0000}"/>
    <cellStyle name="Style 47 2 2 4" xfId="10924" xr:uid="{00000000-0005-0000-0000-0000AC2A0000}"/>
    <cellStyle name="Style 47 2 3" xfId="10925" xr:uid="{00000000-0005-0000-0000-0000AD2A0000}"/>
    <cellStyle name="Style 47 2 4" xfId="10926" xr:uid="{00000000-0005-0000-0000-0000AE2A0000}"/>
    <cellStyle name="Style 47 3" xfId="10927" xr:uid="{00000000-0005-0000-0000-0000AF2A0000}"/>
    <cellStyle name="Style 47 3 2" xfId="10928" xr:uid="{00000000-0005-0000-0000-0000B02A0000}"/>
    <cellStyle name="Style 47 4" xfId="10929" xr:uid="{00000000-0005-0000-0000-0000B12A0000}"/>
    <cellStyle name="Style 47 4 2" xfId="10930" xr:uid="{00000000-0005-0000-0000-0000B22A0000}"/>
    <cellStyle name="Style 47 5" xfId="10931" xr:uid="{00000000-0005-0000-0000-0000B32A0000}"/>
    <cellStyle name="Style 47 5 2" xfId="10932" xr:uid="{00000000-0005-0000-0000-0000B42A0000}"/>
    <cellStyle name="Style 47 6" xfId="10933" xr:uid="{00000000-0005-0000-0000-0000B52A0000}"/>
    <cellStyle name="Style 47 6 2" xfId="10934" xr:uid="{00000000-0005-0000-0000-0000B62A0000}"/>
    <cellStyle name="Style 47 7" xfId="10935" xr:uid="{00000000-0005-0000-0000-0000B72A0000}"/>
    <cellStyle name="Style 47 7 2" xfId="10936" xr:uid="{00000000-0005-0000-0000-0000B82A0000}"/>
    <cellStyle name="Style 47 8" xfId="10937" xr:uid="{00000000-0005-0000-0000-0000B92A0000}"/>
    <cellStyle name="Style 47 8 2" xfId="10938" xr:uid="{00000000-0005-0000-0000-0000BA2A0000}"/>
    <cellStyle name="Style 47 9" xfId="10939" xr:uid="{00000000-0005-0000-0000-0000BB2A0000}"/>
    <cellStyle name="Style 47 9 2" xfId="10940" xr:uid="{00000000-0005-0000-0000-0000BC2A0000}"/>
    <cellStyle name="Style 48" xfId="10941" xr:uid="{00000000-0005-0000-0000-0000BD2A0000}"/>
    <cellStyle name="Style 48 10" xfId="10942" xr:uid="{00000000-0005-0000-0000-0000BE2A0000}"/>
    <cellStyle name="Style 48 10 2" xfId="10943" xr:uid="{00000000-0005-0000-0000-0000BF2A0000}"/>
    <cellStyle name="Style 48 11" xfId="10944" xr:uid="{00000000-0005-0000-0000-0000C02A0000}"/>
    <cellStyle name="Style 48 11 2" xfId="10945" xr:uid="{00000000-0005-0000-0000-0000C12A0000}"/>
    <cellStyle name="Style 48 12" xfId="10946" xr:uid="{00000000-0005-0000-0000-0000C22A0000}"/>
    <cellStyle name="Style 48 12 2" xfId="10947" xr:uid="{00000000-0005-0000-0000-0000C32A0000}"/>
    <cellStyle name="Style 48 13" xfId="10948" xr:uid="{00000000-0005-0000-0000-0000C42A0000}"/>
    <cellStyle name="Style 48 13 2" xfId="10949" xr:uid="{00000000-0005-0000-0000-0000C52A0000}"/>
    <cellStyle name="Style 48 14" xfId="10950" xr:uid="{00000000-0005-0000-0000-0000C62A0000}"/>
    <cellStyle name="Style 48 14 2" xfId="10951" xr:uid="{00000000-0005-0000-0000-0000C72A0000}"/>
    <cellStyle name="Style 48 15" xfId="10952" xr:uid="{00000000-0005-0000-0000-0000C82A0000}"/>
    <cellStyle name="Style 48 15 2" xfId="10953" xr:uid="{00000000-0005-0000-0000-0000C92A0000}"/>
    <cellStyle name="Style 48 16" xfId="10954" xr:uid="{00000000-0005-0000-0000-0000CA2A0000}"/>
    <cellStyle name="Style 48 17" xfId="10955" xr:uid="{00000000-0005-0000-0000-0000CB2A0000}"/>
    <cellStyle name="Style 48 18" xfId="10956" xr:uid="{00000000-0005-0000-0000-0000CC2A0000}"/>
    <cellStyle name="Style 48 2" xfId="10957" xr:uid="{00000000-0005-0000-0000-0000CD2A0000}"/>
    <cellStyle name="Style 48 2 2" xfId="10958" xr:uid="{00000000-0005-0000-0000-0000CE2A0000}"/>
    <cellStyle name="Style 48 2 2 2" xfId="10959" xr:uid="{00000000-0005-0000-0000-0000CF2A0000}"/>
    <cellStyle name="Style 48 2 2 3" xfId="10960" xr:uid="{00000000-0005-0000-0000-0000D02A0000}"/>
    <cellStyle name="Style 48 2 2 4" xfId="10961" xr:uid="{00000000-0005-0000-0000-0000D12A0000}"/>
    <cellStyle name="Style 48 2 3" xfId="10962" xr:uid="{00000000-0005-0000-0000-0000D22A0000}"/>
    <cellStyle name="Style 48 2 4" xfId="10963" xr:uid="{00000000-0005-0000-0000-0000D32A0000}"/>
    <cellStyle name="Style 48 3" xfId="10964" xr:uid="{00000000-0005-0000-0000-0000D42A0000}"/>
    <cellStyle name="Style 48 3 2" xfId="10965" xr:uid="{00000000-0005-0000-0000-0000D52A0000}"/>
    <cellStyle name="Style 48 4" xfId="10966" xr:uid="{00000000-0005-0000-0000-0000D62A0000}"/>
    <cellStyle name="Style 48 4 2" xfId="10967" xr:uid="{00000000-0005-0000-0000-0000D72A0000}"/>
    <cellStyle name="Style 48 5" xfId="10968" xr:uid="{00000000-0005-0000-0000-0000D82A0000}"/>
    <cellStyle name="Style 48 5 2" xfId="10969" xr:uid="{00000000-0005-0000-0000-0000D92A0000}"/>
    <cellStyle name="Style 48 6" xfId="10970" xr:uid="{00000000-0005-0000-0000-0000DA2A0000}"/>
    <cellStyle name="Style 48 6 2" xfId="10971" xr:uid="{00000000-0005-0000-0000-0000DB2A0000}"/>
    <cellStyle name="Style 48 7" xfId="10972" xr:uid="{00000000-0005-0000-0000-0000DC2A0000}"/>
    <cellStyle name="Style 48 7 2" xfId="10973" xr:uid="{00000000-0005-0000-0000-0000DD2A0000}"/>
    <cellStyle name="Style 48 8" xfId="10974" xr:uid="{00000000-0005-0000-0000-0000DE2A0000}"/>
    <cellStyle name="Style 48 8 2" xfId="10975" xr:uid="{00000000-0005-0000-0000-0000DF2A0000}"/>
    <cellStyle name="Style 48 9" xfId="10976" xr:uid="{00000000-0005-0000-0000-0000E02A0000}"/>
    <cellStyle name="Style 48 9 2" xfId="10977" xr:uid="{00000000-0005-0000-0000-0000E12A0000}"/>
    <cellStyle name="Style 49" xfId="10978" xr:uid="{00000000-0005-0000-0000-0000E22A0000}"/>
    <cellStyle name="Style 49 10" xfId="10979" xr:uid="{00000000-0005-0000-0000-0000E32A0000}"/>
    <cellStyle name="Style 49 10 2" xfId="10980" xr:uid="{00000000-0005-0000-0000-0000E42A0000}"/>
    <cellStyle name="Style 49 11" xfId="10981" xr:uid="{00000000-0005-0000-0000-0000E52A0000}"/>
    <cellStyle name="Style 49 11 2" xfId="10982" xr:uid="{00000000-0005-0000-0000-0000E62A0000}"/>
    <cellStyle name="Style 49 12" xfId="10983" xr:uid="{00000000-0005-0000-0000-0000E72A0000}"/>
    <cellStyle name="Style 49 12 2" xfId="10984" xr:uid="{00000000-0005-0000-0000-0000E82A0000}"/>
    <cellStyle name="Style 49 13" xfId="10985" xr:uid="{00000000-0005-0000-0000-0000E92A0000}"/>
    <cellStyle name="Style 49 13 2" xfId="10986" xr:uid="{00000000-0005-0000-0000-0000EA2A0000}"/>
    <cellStyle name="Style 49 14" xfId="10987" xr:uid="{00000000-0005-0000-0000-0000EB2A0000}"/>
    <cellStyle name="Style 49 14 2" xfId="10988" xr:uid="{00000000-0005-0000-0000-0000EC2A0000}"/>
    <cellStyle name="Style 49 15" xfId="10989" xr:uid="{00000000-0005-0000-0000-0000ED2A0000}"/>
    <cellStyle name="Style 49 15 2" xfId="10990" xr:uid="{00000000-0005-0000-0000-0000EE2A0000}"/>
    <cellStyle name="Style 49 16" xfId="10991" xr:uid="{00000000-0005-0000-0000-0000EF2A0000}"/>
    <cellStyle name="Style 49 17" xfId="10992" xr:uid="{00000000-0005-0000-0000-0000F02A0000}"/>
    <cellStyle name="Style 49 18" xfId="10993" xr:uid="{00000000-0005-0000-0000-0000F12A0000}"/>
    <cellStyle name="Style 49 2" xfId="10994" xr:uid="{00000000-0005-0000-0000-0000F22A0000}"/>
    <cellStyle name="Style 49 2 2" xfId="10995" xr:uid="{00000000-0005-0000-0000-0000F32A0000}"/>
    <cellStyle name="Style 49 2 2 2" xfId="10996" xr:uid="{00000000-0005-0000-0000-0000F42A0000}"/>
    <cellStyle name="Style 49 2 2 3" xfId="10997" xr:uid="{00000000-0005-0000-0000-0000F52A0000}"/>
    <cellStyle name="Style 49 2 2 4" xfId="10998" xr:uid="{00000000-0005-0000-0000-0000F62A0000}"/>
    <cellStyle name="Style 49 2 3" xfId="10999" xr:uid="{00000000-0005-0000-0000-0000F72A0000}"/>
    <cellStyle name="Style 49 2 4" xfId="11000" xr:uid="{00000000-0005-0000-0000-0000F82A0000}"/>
    <cellStyle name="Style 49 3" xfId="11001" xr:uid="{00000000-0005-0000-0000-0000F92A0000}"/>
    <cellStyle name="Style 49 3 2" xfId="11002" xr:uid="{00000000-0005-0000-0000-0000FA2A0000}"/>
    <cellStyle name="Style 49 4" xfId="11003" xr:uid="{00000000-0005-0000-0000-0000FB2A0000}"/>
    <cellStyle name="Style 49 4 2" xfId="11004" xr:uid="{00000000-0005-0000-0000-0000FC2A0000}"/>
    <cellStyle name="Style 49 5" xfId="11005" xr:uid="{00000000-0005-0000-0000-0000FD2A0000}"/>
    <cellStyle name="Style 49 5 2" xfId="11006" xr:uid="{00000000-0005-0000-0000-0000FE2A0000}"/>
    <cellStyle name="Style 49 6" xfId="11007" xr:uid="{00000000-0005-0000-0000-0000FF2A0000}"/>
    <cellStyle name="Style 49 6 2" xfId="11008" xr:uid="{00000000-0005-0000-0000-0000002B0000}"/>
    <cellStyle name="Style 49 7" xfId="11009" xr:uid="{00000000-0005-0000-0000-0000012B0000}"/>
    <cellStyle name="Style 49 7 2" xfId="11010" xr:uid="{00000000-0005-0000-0000-0000022B0000}"/>
    <cellStyle name="Style 49 8" xfId="11011" xr:uid="{00000000-0005-0000-0000-0000032B0000}"/>
    <cellStyle name="Style 49 8 2" xfId="11012" xr:uid="{00000000-0005-0000-0000-0000042B0000}"/>
    <cellStyle name="Style 49 9" xfId="11013" xr:uid="{00000000-0005-0000-0000-0000052B0000}"/>
    <cellStyle name="Style 49 9 2" xfId="11014" xr:uid="{00000000-0005-0000-0000-0000062B0000}"/>
    <cellStyle name="Style 5" xfId="11015" xr:uid="{00000000-0005-0000-0000-0000072B0000}"/>
    <cellStyle name="Style 5 2" xfId="11016" xr:uid="{00000000-0005-0000-0000-0000082B0000}"/>
    <cellStyle name="Style 50" xfId="11017" xr:uid="{00000000-0005-0000-0000-0000092B0000}"/>
    <cellStyle name="Style 50 10" xfId="11018" xr:uid="{00000000-0005-0000-0000-00000A2B0000}"/>
    <cellStyle name="Style 50 10 2" xfId="11019" xr:uid="{00000000-0005-0000-0000-00000B2B0000}"/>
    <cellStyle name="Style 50 11" xfId="11020" xr:uid="{00000000-0005-0000-0000-00000C2B0000}"/>
    <cellStyle name="Style 50 11 2" xfId="11021" xr:uid="{00000000-0005-0000-0000-00000D2B0000}"/>
    <cellStyle name="Style 50 12" xfId="11022" xr:uid="{00000000-0005-0000-0000-00000E2B0000}"/>
    <cellStyle name="Style 50 12 2" xfId="11023" xr:uid="{00000000-0005-0000-0000-00000F2B0000}"/>
    <cellStyle name="Style 50 13" xfId="11024" xr:uid="{00000000-0005-0000-0000-0000102B0000}"/>
    <cellStyle name="Style 50 13 2" xfId="11025" xr:uid="{00000000-0005-0000-0000-0000112B0000}"/>
    <cellStyle name="Style 50 14" xfId="11026" xr:uid="{00000000-0005-0000-0000-0000122B0000}"/>
    <cellStyle name="Style 50 14 2" xfId="11027" xr:uid="{00000000-0005-0000-0000-0000132B0000}"/>
    <cellStyle name="Style 50 15" xfId="11028" xr:uid="{00000000-0005-0000-0000-0000142B0000}"/>
    <cellStyle name="Style 50 15 2" xfId="11029" xr:uid="{00000000-0005-0000-0000-0000152B0000}"/>
    <cellStyle name="Style 50 16" xfId="11030" xr:uid="{00000000-0005-0000-0000-0000162B0000}"/>
    <cellStyle name="Style 50 17" xfId="11031" xr:uid="{00000000-0005-0000-0000-0000172B0000}"/>
    <cellStyle name="Style 50 18" xfId="11032" xr:uid="{00000000-0005-0000-0000-0000182B0000}"/>
    <cellStyle name="Style 50 2" xfId="11033" xr:uid="{00000000-0005-0000-0000-0000192B0000}"/>
    <cellStyle name="Style 50 2 2" xfId="11034" xr:uid="{00000000-0005-0000-0000-00001A2B0000}"/>
    <cellStyle name="Style 50 2 2 2" xfId="11035" xr:uid="{00000000-0005-0000-0000-00001B2B0000}"/>
    <cellStyle name="Style 50 2 2 3" xfId="11036" xr:uid="{00000000-0005-0000-0000-00001C2B0000}"/>
    <cellStyle name="Style 50 2 2 4" xfId="11037" xr:uid="{00000000-0005-0000-0000-00001D2B0000}"/>
    <cellStyle name="Style 50 2 3" xfId="11038" xr:uid="{00000000-0005-0000-0000-00001E2B0000}"/>
    <cellStyle name="Style 50 2 4" xfId="11039" xr:uid="{00000000-0005-0000-0000-00001F2B0000}"/>
    <cellStyle name="Style 50 3" xfId="11040" xr:uid="{00000000-0005-0000-0000-0000202B0000}"/>
    <cellStyle name="Style 50 3 2" xfId="11041" xr:uid="{00000000-0005-0000-0000-0000212B0000}"/>
    <cellStyle name="Style 50 4" xfId="11042" xr:uid="{00000000-0005-0000-0000-0000222B0000}"/>
    <cellStyle name="Style 50 4 2" xfId="11043" xr:uid="{00000000-0005-0000-0000-0000232B0000}"/>
    <cellStyle name="Style 50 5" xfId="11044" xr:uid="{00000000-0005-0000-0000-0000242B0000}"/>
    <cellStyle name="Style 50 5 2" xfId="11045" xr:uid="{00000000-0005-0000-0000-0000252B0000}"/>
    <cellStyle name="Style 50 6" xfId="11046" xr:uid="{00000000-0005-0000-0000-0000262B0000}"/>
    <cellStyle name="Style 50 6 2" xfId="11047" xr:uid="{00000000-0005-0000-0000-0000272B0000}"/>
    <cellStyle name="Style 50 7" xfId="11048" xr:uid="{00000000-0005-0000-0000-0000282B0000}"/>
    <cellStyle name="Style 50 7 2" xfId="11049" xr:uid="{00000000-0005-0000-0000-0000292B0000}"/>
    <cellStyle name="Style 50 8" xfId="11050" xr:uid="{00000000-0005-0000-0000-00002A2B0000}"/>
    <cellStyle name="Style 50 8 2" xfId="11051" xr:uid="{00000000-0005-0000-0000-00002B2B0000}"/>
    <cellStyle name="Style 50 9" xfId="11052" xr:uid="{00000000-0005-0000-0000-00002C2B0000}"/>
    <cellStyle name="Style 50 9 2" xfId="11053" xr:uid="{00000000-0005-0000-0000-00002D2B0000}"/>
    <cellStyle name="Style 51" xfId="11054" xr:uid="{00000000-0005-0000-0000-00002E2B0000}"/>
    <cellStyle name="Style 51 2" xfId="11055" xr:uid="{00000000-0005-0000-0000-00002F2B0000}"/>
    <cellStyle name="Style 52" xfId="11056" xr:uid="{00000000-0005-0000-0000-0000302B0000}"/>
    <cellStyle name="Style 52 2" xfId="11057" xr:uid="{00000000-0005-0000-0000-0000312B0000}"/>
    <cellStyle name="Style 53" xfId="11058" xr:uid="{00000000-0005-0000-0000-0000322B0000}"/>
    <cellStyle name="Style 53 2" xfId="11059" xr:uid="{00000000-0005-0000-0000-0000332B0000}"/>
    <cellStyle name="Style 54" xfId="11060" xr:uid="{00000000-0005-0000-0000-0000342B0000}"/>
    <cellStyle name="Style 54 2" xfId="11061" xr:uid="{00000000-0005-0000-0000-0000352B0000}"/>
    <cellStyle name="Style 55" xfId="11062" xr:uid="{00000000-0005-0000-0000-0000362B0000}"/>
    <cellStyle name="Style 55 2" xfId="11063" xr:uid="{00000000-0005-0000-0000-0000372B0000}"/>
    <cellStyle name="Style 56" xfId="11064" xr:uid="{00000000-0005-0000-0000-0000382B0000}"/>
    <cellStyle name="Style 56 10" xfId="11065" xr:uid="{00000000-0005-0000-0000-0000392B0000}"/>
    <cellStyle name="Style 56 10 2" xfId="11066" xr:uid="{00000000-0005-0000-0000-00003A2B0000}"/>
    <cellStyle name="Style 56 11" xfId="11067" xr:uid="{00000000-0005-0000-0000-00003B2B0000}"/>
    <cellStyle name="Style 56 11 2" xfId="11068" xr:uid="{00000000-0005-0000-0000-00003C2B0000}"/>
    <cellStyle name="Style 56 12" xfId="11069" xr:uid="{00000000-0005-0000-0000-00003D2B0000}"/>
    <cellStyle name="Style 56 12 2" xfId="11070" xr:uid="{00000000-0005-0000-0000-00003E2B0000}"/>
    <cellStyle name="Style 56 13" xfId="11071" xr:uid="{00000000-0005-0000-0000-00003F2B0000}"/>
    <cellStyle name="Style 56 13 2" xfId="11072" xr:uid="{00000000-0005-0000-0000-0000402B0000}"/>
    <cellStyle name="Style 56 14" xfId="11073" xr:uid="{00000000-0005-0000-0000-0000412B0000}"/>
    <cellStyle name="Style 56 14 2" xfId="11074" xr:uid="{00000000-0005-0000-0000-0000422B0000}"/>
    <cellStyle name="Style 56 15" xfId="11075" xr:uid="{00000000-0005-0000-0000-0000432B0000}"/>
    <cellStyle name="Style 56 15 2" xfId="11076" xr:uid="{00000000-0005-0000-0000-0000442B0000}"/>
    <cellStyle name="Style 56 16" xfId="11077" xr:uid="{00000000-0005-0000-0000-0000452B0000}"/>
    <cellStyle name="Style 56 17" xfId="11078" xr:uid="{00000000-0005-0000-0000-0000462B0000}"/>
    <cellStyle name="Style 56 18" xfId="11079" xr:uid="{00000000-0005-0000-0000-0000472B0000}"/>
    <cellStyle name="Style 56 2" xfId="11080" xr:uid="{00000000-0005-0000-0000-0000482B0000}"/>
    <cellStyle name="Style 56 2 2" xfId="11081" xr:uid="{00000000-0005-0000-0000-0000492B0000}"/>
    <cellStyle name="Style 56 2 2 2" xfId="11082" xr:uid="{00000000-0005-0000-0000-00004A2B0000}"/>
    <cellStyle name="Style 56 2 2 3" xfId="11083" xr:uid="{00000000-0005-0000-0000-00004B2B0000}"/>
    <cellStyle name="Style 56 2 2 4" xfId="11084" xr:uid="{00000000-0005-0000-0000-00004C2B0000}"/>
    <cellStyle name="Style 56 2 3" xfId="11085" xr:uid="{00000000-0005-0000-0000-00004D2B0000}"/>
    <cellStyle name="Style 56 2 4" xfId="11086" xr:uid="{00000000-0005-0000-0000-00004E2B0000}"/>
    <cellStyle name="Style 56 3" xfId="11087" xr:uid="{00000000-0005-0000-0000-00004F2B0000}"/>
    <cellStyle name="Style 56 3 2" xfId="11088" xr:uid="{00000000-0005-0000-0000-0000502B0000}"/>
    <cellStyle name="Style 56 4" xfId="11089" xr:uid="{00000000-0005-0000-0000-0000512B0000}"/>
    <cellStyle name="Style 56 4 2" xfId="11090" xr:uid="{00000000-0005-0000-0000-0000522B0000}"/>
    <cellStyle name="Style 56 5" xfId="11091" xr:uid="{00000000-0005-0000-0000-0000532B0000}"/>
    <cellStyle name="Style 56 5 2" xfId="11092" xr:uid="{00000000-0005-0000-0000-0000542B0000}"/>
    <cellStyle name="Style 56 6" xfId="11093" xr:uid="{00000000-0005-0000-0000-0000552B0000}"/>
    <cellStyle name="Style 56 6 2" xfId="11094" xr:uid="{00000000-0005-0000-0000-0000562B0000}"/>
    <cellStyle name="Style 56 7" xfId="11095" xr:uid="{00000000-0005-0000-0000-0000572B0000}"/>
    <cellStyle name="Style 56 7 2" xfId="11096" xr:uid="{00000000-0005-0000-0000-0000582B0000}"/>
    <cellStyle name="Style 56 8" xfId="11097" xr:uid="{00000000-0005-0000-0000-0000592B0000}"/>
    <cellStyle name="Style 56 8 2" xfId="11098" xr:uid="{00000000-0005-0000-0000-00005A2B0000}"/>
    <cellStyle name="Style 56 9" xfId="11099" xr:uid="{00000000-0005-0000-0000-00005B2B0000}"/>
    <cellStyle name="Style 56 9 2" xfId="11100" xr:uid="{00000000-0005-0000-0000-00005C2B0000}"/>
    <cellStyle name="Style 57" xfId="11101" xr:uid="{00000000-0005-0000-0000-00005D2B0000}"/>
    <cellStyle name="Style 57 2" xfId="11102" xr:uid="{00000000-0005-0000-0000-00005E2B0000}"/>
    <cellStyle name="Style 58" xfId="11103" xr:uid="{00000000-0005-0000-0000-00005F2B0000}"/>
    <cellStyle name="Style 58 10" xfId="11104" xr:uid="{00000000-0005-0000-0000-0000602B0000}"/>
    <cellStyle name="Style 58 10 2" xfId="11105" xr:uid="{00000000-0005-0000-0000-0000612B0000}"/>
    <cellStyle name="Style 58 11" xfId="11106" xr:uid="{00000000-0005-0000-0000-0000622B0000}"/>
    <cellStyle name="Style 58 11 2" xfId="11107" xr:uid="{00000000-0005-0000-0000-0000632B0000}"/>
    <cellStyle name="Style 58 12" xfId="11108" xr:uid="{00000000-0005-0000-0000-0000642B0000}"/>
    <cellStyle name="Style 58 12 2" xfId="11109" xr:uid="{00000000-0005-0000-0000-0000652B0000}"/>
    <cellStyle name="Style 58 13" xfId="11110" xr:uid="{00000000-0005-0000-0000-0000662B0000}"/>
    <cellStyle name="Style 58 13 2" xfId="11111" xr:uid="{00000000-0005-0000-0000-0000672B0000}"/>
    <cellStyle name="Style 58 14" xfId="11112" xr:uid="{00000000-0005-0000-0000-0000682B0000}"/>
    <cellStyle name="Style 58 14 2" xfId="11113" xr:uid="{00000000-0005-0000-0000-0000692B0000}"/>
    <cellStyle name="Style 58 15" xfId="11114" xr:uid="{00000000-0005-0000-0000-00006A2B0000}"/>
    <cellStyle name="Style 58 15 2" xfId="11115" xr:uid="{00000000-0005-0000-0000-00006B2B0000}"/>
    <cellStyle name="Style 58 16" xfId="11116" xr:uid="{00000000-0005-0000-0000-00006C2B0000}"/>
    <cellStyle name="Style 58 17" xfId="11117" xr:uid="{00000000-0005-0000-0000-00006D2B0000}"/>
    <cellStyle name="Style 58 18" xfId="11118" xr:uid="{00000000-0005-0000-0000-00006E2B0000}"/>
    <cellStyle name="Style 58 2" xfId="11119" xr:uid="{00000000-0005-0000-0000-00006F2B0000}"/>
    <cellStyle name="Style 58 2 2" xfId="11120" xr:uid="{00000000-0005-0000-0000-0000702B0000}"/>
    <cellStyle name="Style 58 2 2 2" xfId="11121" xr:uid="{00000000-0005-0000-0000-0000712B0000}"/>
    <cellStyle name="Style 58 2 2 3" xfId="11122" xr:uid="{00000000-0005-0000-0000-0000722B0000}"/>
    <cellStyle name="Style 58 2 2 4" xfId="11123" xr:uid="{00000000-0005-0000-0000-0000732B0000}"/>
    <cellStyle name="Style 58 2 3" xfId="11124" xr:uid="{00000000-0005-0000-0000-0000742B0000}"/>
    <cellStyle name="Style 58 2 4" xfId="11125" xr:uid="{00000000-0005-0000-0000-0000752B0000}"/>
    <cellStyle name="Style 58 3" xfId="11126" xr:uid="{00000000-0005-0000-0000-0000762B0000}"/>
    <cellStyle name="Style 58 3 2" xfId="11127" xr:uid="{00000000-0005-0000-0000-0000772B0000}"/>
    <cellStyle name="Style 58 4" xfId="11128" xr:uid="{00000000-0005-0000-0000-0000782B0000}"/>
    <cellStyle name="Style 58 4 2" xfId="11129" xr:uid="{00000000-0005-0000-0000-0000792B0000}"/>
    <cellStyle name="Style 58 5" xfId="11130" xr:uid="{00000000-0005-0000-0000-00007A2B0000}"/>
    <cellStyle name="Style 58 5 2" xfId="11131" xr:uid="{00000000-0005-0000-0000-00007B2B0000}"/>
    <cellStyle name="Style 58 6" xfId="11132" xr:uid="{00000000-0005-0000-0000-00007C2B0000}"/>
    <cellStyle name="Style 58 6 2" xfId="11133" xr:uid="{00000000-0005-0000-0000-00007D2B0000}"/>
    <cellStyle name="Style 58 7" xfId="11134" xr:uid="{00000000-0005-0000-0000-00007E2B0000}"/>
    <cellStyle name="Style 58 7 2" xfId="11135" xr:uid="{00000000-0005-0000-0000-00007F2B0000}"/>
    <cellStyle name="Style 58 8" xfId="11136" xr:uid="{00000000-0005-0000-0000-0000802B0000}"/>
    <cellStyle name="Style 58 8 2" xfId="11137" xr:uid="{00000000-0005-0000-0000-0000812B0000}"/>
    <cellStyle name="Style 58 9" xfId="11138" xr:uid="{00000000-0005-0000-0000-0000822B0000}"/>
    <cellStyle name="Style 58 9 2" xfId="11139" xr:uid="{00000000-0005-0000-0000-0000832B0000}"/>
    <cellStyle name="Style 59" xfId="11140" xr:uid="{00000000-0005-0000-0000-0000842B0000}"/>
    <cellStyle name="Style 59 2" xfId="11141" xr:uid="{00000000-0005-0000-0000-0000852B0000}"/>
    <cellStyle name="Style 6" xfId="11142" xr:uid="{00000000-0005-0000-0000-0000862B0000}"/>
    <cellStyle name="Style 6 2" xfId="11143" xr:uid="{00000000-0005-0000-0000-0000872B0000}"/>
    <cellStyle name="Style 60" xfId="11144" xr:uid="{00000000-0005-0000-0000-0000882B0000}"/>
    <cellStyle name="Style 60 10" xfId="11145" xr:uid="{00000000-0005-0000-0000-0000892B0000}"/>
    <cellStyle name="Style 60 10 2" xfId="11146" xr:uid="{00000000-0005-0000-0000-00008A2B0000}"/>
    <cellStyle name="Style 60 11" xfId="11147" xr:uid="{00000000-0005-0000-0000-00008B2B0000}"/>
    <cellStyle name="Style 60 11 2" xfId="11148" xr:uid="{00000000-0005-0000-0000-00008C2B0000}"/>
    <cellStyle name="Style 60 12" xfId="11149" xr:uid="{00000000-0005-0000-0000-00008D2B0000}"/>
    <cellStyle name="Style 60 12 2" xfId="11150" xr:uid="{00000000-0005-0000-0000-00008E2B0000}"/>
    <cellStyle name="Style 60 13" xfId="11151" xr:uid="{00000000-0005-0000-0000-00008F2B0000}"/>
    <cellStyle name="Style 60 13 2" xfId="11152" xr:uid="{00000000-0005-0000-0000-0000902B0000}"/>
    <cellStyle name="Style 60 14" xfId="11153" xr:uid="{00000000-0005-0000-0000-0000912B0000}"/>
    <cellStyle name="Style 60 14 2" xfId="11154" xr:uid="{00000000-0005-0000-0000-0000922B0000}"/>
    <cellStyle name="Style 60 15" xfId="11155" xr:uid="{00000000-0005-0000-0000-0000932B0000}"/>
    <cellStyle name="Style 60 15 2" xfId="11156" xr:uid="{00000000-0005-0000-0000-0000942B0000}"/>
    <cellStyle name="Style 60 16" xfId="11157" xr:uid="{00000000-0005-0000-0000-0000952B0000}"/>
    <cellStyle name="Style 60 17" xfId="11158" xr:uid="{00000000-0005-0000-0000-0000962B0000}"/>
    <cellStyle name="Style 60 18" xfId="11159" xr:uid="{00000000-0005-0000-0000-0000972B0000}"/>
    <cellStyle name="Style 60 2" xfId="11160" xr:uid="{00000000-0005-0000-0000-0000982B0000}"/>
    <cellStyle name="Style 60 2 2" xfId="11161" xr:uid="{00000000-0005-0000-0000-0000992B0000}"/>
    <cellStyle name="Style 60 2 2 2" xfId="11162" xr:uid="{00000000-0005-0000-0000-00009A2B0000}"/>
    <cellStyle name="Style 60 2 2 2 2" xfId="11163" xr:uid="{00000000-0005-0000-0000-00009B2B0000}"/>
    <cellStyle name="Style 60 2 2 2 3" xfId="11164" xr:uid="{00000000-0005-0000-0000-00009C2B0000}"/>
    <cellStyle name="Style 60 2 2 2 4" xfId="11165" xr:uid="{00000000-0005-0000-0000-00009D2B0000}"/>
    <cellStyle name="Style 60 2 2 3" xfId="11166" xr:uid="{00000000-0005-0000-0000-00009E2B0000}"/>
    <cellStyle name="Style 60 2 2 4" xfId="11167" xr:uid="{00000000-0005-0000-0000-00009F2B0000}"/>
    <cellStyle name="Style 60 2 3" xfId="11168" xr:uid="{00000000-0005-0000-0000-0000A02B0000}"/>
    <cellStyle name="Style 60 2 3 2" xfId="11169" xr:uid="{00000000-0005-0000-0000-0000A12B0000}"/>
    <cellStyle name="Style 60 2 4" xfId="11170" xr:uid="{00000000-0005-0000-0000-0000A22B0000}"/>
    <cellStyle name="Style 60 2 4 2" xfId="11171" xr:uid="{00000000-0005-0000-0000-0000A32B0000}"/>
    <cellStyle name="Style 60 2 5" xfId="11172" xr:uid="{00000000-0005-0000-0000-0000A42B0000}"/>
    <cellStyle name="Style 60 2 5 2" xfId="11173" xr:uid="{00000000-0005-0000-0000-0000A52B0000}"/>
    <cellStyle name="Style 60 2 6" xfId="11174" xr:uid="{00000000-0005-0000-0000-0000A62B0000}"/>
    <cellStyle name="Style 60 2 6 2" xfId="11175" xr:uid="{00000000-0005-0000-0000-0000A72B0000}"/>
    <cellStyle name="Style 60 2 7" xfId="11176" xr:uid="{00000000-0005-0000-0000-0000A82B0000}"/>
    <cellStyle name="Style 60 2 8" xfId="11177" xr:uid="{00000000-0005-0000-0000-0000A92B0000}"/>
    <cellStyle name="Style 60 2 9" xfId="11178" xr:uid="{00000000-0005-0000-0000-0000AA2B0000}"/>
    <cellStyle name="Style 60 3" xfId="11179" xr:uid="{00000000-0005-0000-0000-0000AB2B0000}"/>
    <cellStyle name="Style 60 3 2" xfId="11180" xr:uid="{00000000-0005-0000-0000-0000AC2B0000}"/>
    <cellStyle name="Style 60 3 2 2" xfId="11181" xr:uid="{00000000-0005-0000-0000-0000AD2B0000}"/>
    <cellStyle name="Style 60 3 2 2 2" xfId="11182" xr:uid="{00000000-0005-0000-0000-0000AE2B0000}"/>
    <cellStyle name="Style 60 3 2 2 3" xfId="11183" xr:uid="{00000000-0005-0000-0000-0000AF2B0000}"/>
    <cellStyle name="Style 60 3 2 2 4" xfId="11184" xr:uid="{00000000-0005-0000-0000-0000B02B0000}"/>
    <cellStyle name="Style 60 3 2 3" xfId="11185" xr:uid="{00000000-0005-0000-0000-0000B12B0000}"/>
    <cellStyle name="Style 60 3 2 4" xfId="11186" xr:uid="{00000000-0005-0000-0000-0000B22B0000}"/>
    <cellStyle name="Style 60 3 3" xfId="11187" xr:uid="{00000000-0005-0000-0000-0000B32B0000}"/>
    <cellStyle name="Style 60 3 3 2" xfId="11188" xr:uid="{00000000-0005-0000-0000-0000B42B0000}"/>
    <cellStyle name="Style 60 3 4" xfId="11189" xr:uid="{00000000-0005-0000-0000-0000B52B0000}"/>
    <cellStyle name="Style 60 3 4 2" xfId="11190" xr:uid="{00000000-0005-0000-0000-0000B62B0000}"/>
    <cellStyle name="Style 60 3 5" xfId="11191" xr:uid="{00000000-0005-0000-0000-0000B72B0000}"/>
    <cellStyle name="Style 60 3 5 2" xfId="11192" xr:uid="{00000000-0005-0000-0000-0000B82B0000}"/>
    <cellStyle name="Style 60 3 6" xfId="11193" xr:uid="{00000000-0005-0000-0000-0000B92B0000}"/>
    <cellStyle name="Style 60 3 6 2" xfId="11194" xr:uid="{00000000-0005-0000-0000-0000BA2B0000}"/>
    <cellStyle name="Style 60 3 7" xfId="11195" xr:uid="{00000000-0005-0000-0000-0000BB2B0000}"/>
    <cellStyle name="Style 60 3 8" xfId="11196" xr:uid="{00000000-0005-0000-0000-0000BC2B0000}"/>
    <cellStyle name="Style 60 3 9" xfId="11197" xr:uid="{00000000-0005-0000-0000-0000BD2B0000}"/>
    <cellStyle name="Style 60 4" xfId="11198" xr:uid="{00000000-0005-0000-0000-0000BE2B0000}"/>
    <cellStyle name="Style 60 4 2" xfId="11199" xr:uid="{00000000-0005-0000-0000-0000BF2B0000}"/>
    <cellStyle name="Style 60 4 2 2" xfId="11200" xr:uid="{00000000-0005-0000-0000-0000C02B0000}"/>
    <cellStyle name="Style 60 4 2 2 2" xfId="11201" xr:uid="{00000000-0005-0000-0000-0000C12B0000}"/>
    <cellStyle name="Style 60 4 2 2 3" xfId="11202" xr:uid="{00000000-0005-0000-0000-0000C22B0000}"/>
    <cellStyle name="Style 60 4 2 2 4" xfId="11203" xr:uid="{00000000-0005-0000-0000-0000C32B0000}"/>
    <cellStyle name="Style 60 4 2 3" xfId="11204" xr:uid="{00000000-0005-0000-0000-0000C42B0000}"/>
    <cellStyle name="Style 60 4 2 4" xfId="11205" xr:uid="{00000000-0005-0000-0000-0000C52B0000}"/>
    <cellStyle name="Style 60 4 3" xfId="11206" xr:uid="{00000000-0005-0000-0000-0000C62B0000}"/>
    <cellStyle name="Style 60 4 3 2" xfId="11207" xr:uid="{00000000-0005-0000-0000-0000C72B0000}"/>
    <cellStyle name="Style 60 4 4" xfId="11208" xr:uid="{00000000-0005-0000-0000-0000C82B0000}"/>
    <cellStyle name="Style 60 4 4 2" xfId="11209" xr:uid="{00000000-0005-0000-0000-0000C92B0000}"/>
    <cellStyle name="Style 60 4 5" xfId="11210" xr:uid="{00000000-0005-0000-0000-0000CA2B0000}"/>
    <cellStyle name="Style 60 4 5 2" xfId="11211" xr:uid="{00000000-0005-0000-0000-0000CB2B0000}"/>
    <cellStyle name="Style 60 4 6" xfId="11212" xr:uid="{00000000-0005-0000-0000-0000CC2B0000}"/>
    <cellStyle name="Style 60 4 6 2" xfId="11213" xr:uid="{00000000-0005-0000-0000-0000CD2B0000}"/>
    <cellStyle name="Style 60 4 7" xfId="11214" xr:uid="{00000000-0005-0000-0000-0000CE2B0000}"/>
    <cellStyle name="Style 60 4 8" xfId="11215" xr:uid="{00000000-0005-0000-0000-0000CF2B0000}"/>
    <cellStyle name="Style 60 4 9" xfId="11216" xr:uid="{00000000-0005-0000-0000-0000D02B0000}"/>
    <cellStyle name="Style 60 5" xfId="11217" xr:uid="{00000000-0005-0000-0000-0000D12B0000}"/>
    <cellStyle name="Style 60 5 2" xfId="11218" xr:uid="{00000000-0005-0000-0000-0000D22B0000}"/>
    <cellStyle name="Style 60 5 2 2" xfId="11219" xr:uid="{00000000-0005-0000-0000-0000D32B0000}"/>
    <cellStyle name="Style 60 5 2 2 2" xfId="11220" xr:uid="{00000000-0005-0000-0000-0000D42B0000}"/>
    <cellStyle name="Style 60 5 2 2 3" xfId="11221" xr:uid="{00000000-0005-0000-0000-0000D52B0000}"/>
    <cellStyle name="Style 60 5 2 2 4" xfId="11222" xr:uid="{00000000-0005-0000-0000-0000D62B0000}"/>
    <cellStyle name="Style 60 5 2 3" xfId="11223" xr:uid="{00000000-0005-0000-0000-0000D72B0000}"/>
    <cellStyle name="Style 60 5 2 4" xfId="11224" xr:uid="{00000000-0005-0000-0000-0000D82B0000}"/>
    <cellStyle name="Style 60 5 3" xfId="11225" xr:uid="{00000000-0005-0000-0000-0000D92B0000}"/>
    <cellStyle name="Style 60 5 3 2" xfId="11226" xr:uid="{00000000-0005-0000-0000-0000DA2B0000}"/>
    <cellStyle name="Style 60 5 4" xfId="11227" xr:uid="{00000000-0005-0000-0000-0000DB2B0000}"/>
    <cellStyle name="Style 60 5 4 2" xfId="11228" xr:uid="{00000000-0005-0000-0000-0000DC2B0000}"/>
    <cellStyle name="Style 60 5 5" xfId="11229" xr:uid="{00000000-0005-0000-0000-0000DD2B0000}"/>
    <cellStyle name="Style 60 5 5 2" xfId="11230" xr:uid="{00000000-0005-0000-0000-0000DE2B0000}"/>
    <cellStyle name="Style 60 5 6" xfId="11231" xr:uid="{00000000-0005-0000-0000-0000DF2B0000}"/>
    <cellStyle name="Style 60 5 6 2" xfId="11232" xr:uid="{00000000-0005-0000-0000-0000E02B0000}"/>
    <cellStyle name="Style 60 5 7" xfId="11233" xr:uid="{00000000-0005-0000-0000-0000E12B0000}"/>
    <cellStyle name="Style 60 5 8" xfId="11234" xr:uid="{00000000-0005-0000-0000-0000E22B0000}"/>
    <cellStyle name="Style 60 5 9" xfId="11235" xr:uid="{00000000-0005-0000-0000-0000E32B0000}"/>
    <cellStyle name="Style 60 6" xfId="11236" xr:uid="{00000000-0005-0000-0000-0000E42B0000}"/>
    <cellStyle name="Style 60 6 2" xfId="11237" xr:uid="{00000000-0005-0000-0000-0000E52B0000}"/>
    <cellStyle name="Style 60 6 2 2" xfId="11238" xr:uid="{00000000-0005-0000-0000-0000E62B0000}"/>
    <cellStyle name="Style 60 6 2 3" xfId="11239" xr:uid="{00000000-0005-0000-0000-0000E72B0000}"/>
    <cellStyle name="Style 60 6 2 4" xfId="11240" xr:uid="{00000000-0005-0000-0000-0000E82B0000}"/>
    <cellStyle name="Style 60 6 3" xfId="11241" xr:uid="{00000000-0005-0000-0000-0000E92B0000}"/>
    <cellStyle name="Style 60 6 4" xfId="11242" xr:uid="{00000000-0005-0000-0000-0000EA2B0000}"/>
    <cellStyle name="Style 60 7" xfId="11243" xr:uid="{00000000-0005-0000-0000-0000EB2B0000}"/>
    <cellStyle name="Style 60 7 2" xfId="11244" xr:uid="{00000000-0005-0000-0000-0000EC2B0000}"/>
    <cellStyle name="Style 60 8" xfId="11245" xr:uid="{00000000-0005-0000-0000-0000ED2B0000}"/>
    <cellStyle name="Style 60 8 2" xfId="11246" xr:uid="{00000000-0005-0000-0000-0000EE2B0000}"/>
    <cellStyle name="Style 60 9" xfId="11247" xr:uid="{00000000-0005-0000-0000-0000EF2B0000}"/>
    <cellStyle name="Style 60 9 2" xfId="11248" xr:uid="{00000000-0005-0000-0000-0000F02B0000}"/>
    <cellStyle name="Style 60_KERTAS_KERJA_ABI_PGE_2009_090109Kurs 11rb" xfId="11249" xr:uid="{00000000-0005-0000-0000-0000F12B0000}"/>
    <cellStyle name="Style 61" xfId="11250" xr:uid="{00000000-0005-0000-0000-0000F22B0000}"/>
    <cellStyle name="Style 61 2" xfId="11251" xr:uid="{00000000-0005-0000-0000-0000F32B0000}"/>
    <cellStyle name="Style 62" xfId="11252" xr:uid="{00000000-0005-0000-0000-0000F42B0000}"/>
    <cellStyle name="Style 62 10" xfId="11253" xr:uid="{00000000-0005-0000-0000-0000F52B0000}"/>
    <cellStyle name="Style 62 10 2" xfId="11254" xr:uid="{00000000-0005-0000-0000-0000F62B0000}"/>
    <cellStyle name="Style 62 11" xfId="11255" xr:uid="{00000000-0005-0000-0000-0000F72B0000}"/>
    <cellStyle name="Style 62 11 2" xfId="11256" xr:uid="{00000000-0005-0000-0000-0000F82B0000}"/>
    <cellStyle name="Style 62 12" xfId="11257" xr:uid="{00000000-0005-0000-0000-0000F92B0000}"/>
    <cellStyle name="Style 62 12 2" xfId="11258" xr:uid="{00000000-0005-0000-0000-0000FA2B0000}"/>
    <cellStyle name="Style 62 13" xfId="11259" xr:uid="{00000000-0005-0000-0000-0000FB2B0000}"/>
    <cellStyle name="Style 62 13 2" xfId="11260" xr:uid="{00000000-0005-0000-0000-0000FC2B0000}"/>
    <cellStyle name="Style 62 14" xfId="11261" xr:uid="{00000000-0005-0000-0000-0000FD2B0000}"/>
    <cellStyle name="Style 62 14 2" xfId="11262" xr:uid="{00000000-0005-0000-0000-0000FE2B0000}"/>
    <cellStyle name="Style 62 15" xfId="11263" xr:uid="{00000000-0005-0000-0000-0000FF2B0000}"/>
    <cellStyle name="Style 62 15 2" xfId="11264" xr:uid="{00000000-0005-0000-0000-0000002C0000}"/>
    <cellStyle name="Style 62 16" xfId="11265" xr:uid="{00000000-0005-0000-0000-0000012C0000}"/>
    <cellStyle name="Style 62 17" xfId="11266" xr:uid="{00000000-0005-0000-0000-0000022C0000}"/>
    <cellStyle name="Style 62 18" xfId="11267" xr:uid="{00000000-0005-0000-0000-0000032C0000}"/>
    <cellStyle name="Style 62 2" xfId="11268" xr:uid="{00000000-0005-0000-0000-0000042C0000}"/>
    <cellStyle name="Style 62 2 2" xfId="11269" xr:uid="{00000000-0005-0000-0000-0000052C0000}"/>
    <cellStyle name="Style 62 2 2 2" xfId="11270" xr:uid="{00000000-0005-0000-0000-0000062C0000}"/>
    <cellStyle name="Style 62 2 2 3" xfId="11271" xr:uid="{00000000-0005-0000-0000-0000072C0000}"/>
    <cellStyle name="Style 62 2 2 4" xfId="11272" xr:uid="{00000000-0005-0000-0000-0000082C0000}"/>
    <cellStyle name="Style 62 2 3" xfId="11273" xr:uid="{00000000-0005-0000-0000-0000092C0000}"/>
    <cellStyle name="Style 62 2 4" xfId="11274" xr:uid="{00000000-0005-0000-0000-00000A2C0000}"/>
    <cellStyle name="Style 62 3" xfId="11275" xr:uid="{00000000-0005-0000-0000-00000B2C0000}"/>
    <cellStyle name="Style 62 3 2" xfId="11276" xr:uid="{00000000-0005-0000-0000-00000C2C0000}"/>
    <cellStyle name="Style 62 4" xfId="11277" xr:uid="{00000000-0005-0000-0000-00000D2C0000}"/>
    <cellStyle name="Style 62 4 2" xfId="11278" xr:uid="{00000000-0005-0000-0000-00000E2C0000}"/>
    <cellStyle name="Style 62 5" xfId="11279" xr:uid="{00000000-0005-0000-0000-00000F2C0000}"/>
    <cellStyle name="Style 62 5 2" xfId="11280" xr:uid="{00000000-0005-0000-0000-0000102C0000}"/>
    <cellStyle name="Style 62 6" xfId="11281" xr:uid="{00000000-0005-0000-0000-0000112C0000}"/>
    <cellStyle name="Style 62 6 2" xfId="11282" xr:uid="{00000000-0005-0000-0000-0000122C0000}"/>
    <cellStyle name="Style 62 7" xfId="11283" xr:uid="{00000000-0005-0000-0000-0000132C0000}"/>
    <cellStyle name="Style 62 7 2" xfId="11284" xr:uid="{00000000-0005-0000-0000-0000142C0000}"/>
    <cellStyle name="Style 62 8" xfId="11285" xr:uid="{00000000-0005-0000-0000-0000152C0000}"/>
    <cellStyle name="Style 62 8 2" xfId="11286" xr:uid="{00000000-0005-0000-0000-0000162C0000}"/>
    <cellStyle name="Style 62 9" xfId="11287" xr:uid="{00000000-0005-0000-0000-0000172C0000}"/>
    <cellStyle name="Style 62 9 2" xfId="11288" xr:uid="{00000000-0005-0000-0000-0000182C0000}"/>
    <cellStyle name="Style 63" xfId="11289" xr:uid="{00000000-0005-0000-0000-0000192C0000}"/>
    <cellStyle name="Style 63 10" xfId="11290" xr:uid="{00000000-0005-0000-0000-00001A2C0000}"/>
    <cellStyle name="Style 63 10 2" xfId="11291" xr:uid="{00000000-0005-0000-0000-00001B2C0000}"/>
    <cellStyle name="Style 63 11" xfId="11292" xr:uid="{00000000-0005-0000-0000-00001C2C0000}"/>
    <cellStyle name="Style 63 11 2" xfId="11293" xr:uid="{00000000-0005-0000-0000-00001D2C0000}"/>
    <cellStyle name="Style 63 12" xfId="11294" xr:uid="{00000000-0005-0000-0000-00001E2C0000}"/>
    <cellStyle name="Style 63 12 2" xfId="11295" xr:uid="{00000000-0005-0000-0000-00001F2C0000}"/>
    <cellStyle name="Style 63 13" xfId="11296" xr:uid="{00000000-0005-0000-0000-0000202C0000}"/>
    <cellStyle name="Style 63 13 2" xfId="11297" xr:uid="{00000000-0005-0000-0000-0000212C0000}"/>
    <cellStyle name="Style 63 14" xfId="11298" xr:uid="{00000000-0005-0000-0000-0000222C0000}"/>
    <cellStyle name="Style 63 14 2" xfId="11299" xr:uid="{00000000-0005-0000-0000-0000232C0000}"/>
    <cellStyle name="Style 63 15" xfId="11300" xr:uid="{00000000-0005-0000-0000-0000242C0000}"/>
    <cellStyle name="Style 63 15 2" xfId="11301" xr:uid="{00000000-0005-0000-0000-0000252C0000}"/>
    <cellStyle name="Style 63 16" xfId="11302" xr:uid="{00000000-0005-0000-0000-0000262C0000}"/>
    <cellStyle name="Style 63 17" xfId="11303" xr:uid="{00000000-0005-0000-0000-0000272C0000}"/>
    <cellStyle name="Style 63 18" xfId="11304" xr:uid="{00000000-0005-0000-0000-0000282C0000}"/>
    <cellStyle name="Style 63 2" xfId="11305" xr:uid="{00000000-0005-0000-0000-0000292C0000}"/>
    <cellStyle name="Style 63 2 2" xfId="11306" xr:uid="{00000000-0005-0000-0000-00002A2C0000}"/>
    <cellStyle name="Style 63 2 2 2" xfId="11307" xr:uid="{00000000-0005-0000-0000-00002B2C0000}"/>
    <cellStyle name="Style 63 2 2 3" xfId="11308" xr:uid="{00000000-0005-0000-0000-00002C2C0000}"/>
    <cellStyle name="Style 63 2 2 4" xfId="11309" xr:uid="{00000000-0005-0000-0000-00002D2C0000}"/>
    <cellStyle name="Style 63 2 3" xfId="11310" xr:uid="{00000000-0005-0000-0000-00002E2C0000}"/>
    <cellStyle name="Style 63 2 4" xfId="11311" xr:uid="{00000000-0005-0000-0000-00002F2C0000}"/>
    <cellStyle name="Style 63 3" xfId="11312" xr:uid="{00000000-0005-0000-0000-0000302C0000}"/>
    <cellStyle name="Style 63 3 2" xfId="11313" xr:uid="{00000000-0005-0000-0000-0000312C0000}"/>
    <cellStyle name="Style 63 4" xfId="11314" xr:uid="{00000000-0005-0000-0000-0000322C0000}"/>
    <cellStyle name="Style 63 4 2" xfId="11315" xr:uid="{00000000-0005-0000-0000-0000332C0000}"/>
    <cellStyle name="Style 63 5" xfId="11316" xr:uid="{00000000-0005-0000-0000-0000342C0000}"/>
    <cellStyle name="Style 63 5 2" xfId="11317" xr:uid="{00000000-0005-0000-0000-0000352C0000}"/>
    <cellStyle name="Style 63 6" xfId="11318" xr:uid="{00000000-0005-0000-0000-0000362C0000}"/>
    <cellStyle name="Style 63 6 2" xfId="11319" xr:uid="{00000000-0005-0000-0000-0000372C0000}"/>
    <cellStyle name="Style 63 7" xfId="11320" xr:uid="{00000000-0005-0000-0000-0000382C0000}"/>
    <cellStyle name="Style 63 7 2" xfId="11321" xr:uid="{00000000-0005-0000-0000-0000392C0000}"/>
    <cellStyle name="Style 63 8" xfId="11322" xr:uid="{00000000-0005-0000-0000-00003A2C0000}"/>
    <cellStyle name="Style 63 8 2" xfId="11323" xr:uid="{00000000-0005-0000-0000-00003B2C0000}"/>
    <cellStyle name="Style 63 9" xfId="11324" xr:uid="{00000000-0005-0000-0000-00003C2C0000}"/>
    <cellStyle name="Style 63 9 2" xfId="11325" xr:uid="{00000000-0005-0000-0000-00003D2C0000}"/>
    <cellStyle name="Style 64" xfId="11326" xr:uid="{00000000-0005-0000-0000-00003E2C0000}"/>
    <cellStyle name="Style 64 10" xfId="11327" xr:uid="{00000000-0005-0000-0000-00003F2C0000}"/>
    <cellStyle name="Style 64 10 2" xfId="11328" xr:uid="{00000000-0005-0000-0000-0000402C0000}"/>
    <cellStyle name="Style 64 11" xfId="11329" xr:uid="{00000000-0005-0000-0000-0000412C0000}"/>
    <cellStyle name="Style 64 11 2" xfId="11330" xr:uid="{00000000-0005-0000-0000-0000422C0000}"/>
    <cellStyle name="Style 64 12" xfId="11331" xr:uid="{00000000-0005-0000-0000-0000432C0000}"/>
    <cellStyle name="Style 64 12 2" xfId="11332" xr:uid="{00000000-0005-0000-0000-0000442C0000}"/>
    <cellStyle name="Style 64 13" xfId="11333" xr:uid="{00000000-0005-0000-0000-0000452C0000}"/>
    <cellStyle name="Style 64 13 2" xfId="11334" xr:uid="{00000000-0005-0000-0000-0000462C0000}"/>
    <cellStyle name="Style 64 14" xfId="11335" xr:uid="{00000000-0005-0000-0000-0000472C0000}"/>
    <cellStyle name="Style 64 14 2" xfId="11336" xr:uid="{00000000-0005-0000-0000-0000482C0000}"/>
    <cellStyle name="Style 64 15" xfId="11337" xr:uid="{00000000-0005-0000-0000-0000492C0000}"/>
    <cellStyle name="Style 64 15 2" xfId="11338" xr:uid="{00000000-0005-0000-0000-00004A2C0000}"/>
    <cellStyle name="Style 64 16" xfId="11339" xr:uid="{00000000-0005-0000-0000-00004B2C0000}"/>
    <cellStyle name="Style 64 17" xfId="11340" xr:uid="{00000000-0005-0000-0000-00004C2C0000}"/>
    <cellStyle name="Style 64 18" xfId="11341" xr:uid="{00000000-0005-0000-0000-00004D2C0000}"/>
    <cellStyle name="Style 64 2" xfId="11342" xr:uid="{00000000-0005-0000-0000-00004E2C0000}"/>
    <cellStyle name="Style 64 2 2" xfId="11343" xr:uid="{00000000-0005-0000-0000-00004F2C0000}"/>
    <cellStyle name="Style 64 2 2 2" xfId="11344" xr:uid="{00000000-0005-0000-0000-0000502C0000}"/>
    <cellStyle name="Style 64 2 2 3" xfId="11345" xr:uid="{00000000-0005-0000-0000-0000512C0000}"/>
    <cellStyle name="Style 64 2 2 4" xfId="11346" xr:uid="{00000000-0005-0000-0000-0000522C0000}"/>
    <cellStyle name="Style 64 2 3" xfId="11347" xr:uid="{00000000-0005-0000-0000-0000532C0000}"/>
    <cellStyle name="Style 64 2 4" xfId="11348" xr:uid="{00000000-0005-0000-0000-0000542C0000}"/>
    <cellStyle name="Style 64 3" xfId="11349" xr:uid="{00000000-0005-0000-0000-0000552C0000}"/>
    <cellStyle name="Style 64 3 2" xfId="11350" xr:uid="{00000000-0005-0000-0000-0000562C0000}"/>
    <cellStyle name="Style 64 4" xfId="11351" xr:uid="{00000000-0005-0000-0000-0000572C0000}"/>
    <cellStyle name="Style 64 4 2" xfId="11352" xr:uid="{00000000-0005-0000-0000-0000582C0000}"/>
    <cellStyle name="Style 64 5" xfId="11353" xr:uid="{00000000-0005-0000-0000-0000592C0000}"/>
    <cellStyle name="Style 64 5 2" xfId="11354" xr:uid="{00000000-0005-0000-0000-00005A2C0000}"/>
    <cellStyle name="Style 64 6" xfId="11355" xr:uid="{00000000-0005-0000-0000-00005B2C0000}"/>
    <cellStyle name="Style 64 6 2" xfId="11356" xr:uid="{00000000-0005-0000-0000-00005C2C0000}"/>
    <cellStyle name="Style 64 7" xfId="11357" xr:uid="{00000000-0005-0000-0000-00005D2C0000}"/>
    <cellStyle name="Style 64 7 2" xfId="11358" xr:uid="{00000000-0005-0000-0000-00005E2C0000}"/>
    <cellStyle name="Style 64 8" xfId="11359" xr:uid="{00000000-0005-0000-0000-00005F2C0000}"/>
    <cellStyle name="Style 64 8 2" xfId="11360" xr:uid="{00000000-0005-0000-0000-0000602C0000}"/>
    <cellStyle name="Style 64 9" xfId="11361" xr:uid="{00000000-0005-0000-0000-0000612C0000}"/>
    <cellStyle name="Style 64 9 2" xfId="11362" xr:uid="{00000000-0005-0000-0000-0000622C0000}"/>
    <cellStyle name="Style 65" xfId="11363" xr:uid="{00000000-0005-0000-0000-0000632C0000}"/>
    <cellStyle name="Style 65 10" xfId="11364" xr:uid="{00000000-0005-0000-0000-0000642C0000}"/>
    <cellStyle name="Style 65 10 2" xfId="11365" xr:uid="{00000000-0005-0000-0000-0000652C0000}"/>
    <cellStyle name="Style 65 11" xfId="11366" xr:uid="{00000000-0005-0000-0000-0000662C0000}"/>
    <cellStyle name="Style 65 11 2" xfId="11367" xr:uid="{00000000-0005-0000-0000-0000672C0000}"/>
    <cellStyle name="Style 65 12" xfId="11368" xr:uid="{00000000-0005-0000-0000-0000682C0000}"/>
    <cellStyle name="Style 65 12 2" xfId="11369" xr:uid="{00000000-0005-0000-0000-0000692C0000}"/>
    <cellStyle name="Style 65 13" xfId="11370" xr:uid="{00000000-0005-0000-0000-00006A2C0000}"/>
    <cellStyle name="Style 65 13 2" xfId="11371" xr:uid="{00000000-0005-0000-0000-00006B2C0000}"/>
    <cellStyle name="Style 65 14" xfId="11372" xr:uid="{00000000-0005-0000-0000-00006C2C0000}"/>
    <cellStyle name="Style 65 14 2" xfId="11373" xr:uid="{00000000-0005-0000-0000-00006D2C0000}"/>
    <cellStyle name="Style 65 15" xfId="11374" xr:uid="{00000000-0005-0000-0000-00006E2C0000}"/>
    <cellStyle name="Style 65 15 2" xfId="11375" xr:uid="{00000000-0005-0000-0000-00006F2C0000}"/>
    <cellStyle name="Style 65 16" xfId="11376" xr:uid="{00000000-0005-0000-0000-0000702C0000}"/>
    <cellStyle name="Style 65 17" xfId="11377" xr:uid="{00000000-0005-0000-0000-0000712C0000}"/>
    <cellStyle name="Style 65 18" xfId="11378" xr:uid="{00000000-0005-0000-0000-0000722C0000}"/>
    <cellStyle name="Style 65 2" xfId="11379" xr:uid="{00000000-0005-0000-0000-0000732C0000}"/>
    <cellStyle name="Style 65 2 2" xfId="11380" xr:uid="{00000000-0005-0000-0000-0000742C0000}"/>
    <cellStyle name="Style 65 2 2 2" xfId="11381" xr:uid="{00000000-0005-0000-0000-0000752C0000}"/>
    <cellStyle name="Style 65 2 2 3" xfId="11382" xr:uid="{00000000-0005-0000-0000-0000762C0000}"/>
    <cellStyle name="Style 65 2 2 4" xfId="11383" xr:uid="{00000000-0005-0000-0000-0000772C0000}"/>
    <cellStyle name="Style 65 2 3" xfId="11384" xr:uid="{00000000-0005-0000-0000-0000782C0000}"/>
    <cellStyle name="Style 65 2 4" xfId="11385" xr:uid="{00000000-0005-0000-0000-0000792C0000}"/>
    <cellStyle name="Style 65 3" xfId="11386" xr:uid="{00000000-0005-0000-0000-00007A2C0000}"/>
    <cellStyle name="Style 65 3 2" xfId="11387" xr:uid="{00000000-0005-0000-0000-00007B2C0000}"/>
    <cellStyle name="Style 65 4" xfId="11388" xr:uid="{00000000-0005-0000-0000-00007C2C0000}"/>
    <cellStyle name="Style 65 4 2" xfId="11389" xr:uid="{00000000-0005-0000-0000-00007D2C0000}"/>
    <cellStyle name="Style 65 5" xfId="11390" xr:uid="{00000000-0005-0000-0000-00007E2C0000}"/>
    <cellStyle name="Style 65 5 2" xfId="11391" xr:uid="{00000000-0005-0000-0000-00007F2C0000}"/>
    <cellStyle name="Style 65 6" xfId="11392" xr:uid="{00000000-0005-0000-0000-0000802C0000}"/>
    <cellStyle name="Style 65 6 2" xfId="11393" xr:uid="{00000000-0005-0000-0000-0000812C0000}"/>
    <cellStyle name="Style 65 7" xfId="11394" xr:uid="{00000000-0005-0000-0000-0000822C0000}"/>
    <cellStyle name="Style 65 7 2" xfId="11395" xr:uid="{00000000-0005-0000-0000-0000832C0000}"/>
    <cellStyle name="Style 65 8" xfId="11396" xr:uid="{00000000-0005-0000-0000-0000842C0000}"/>
    <cellStyle name="Style 65 8 2" xfId="11397" xr:uid="{00000000-0005-0000-0000-0000852C0000}"/>
    <cellStyle name="Style 65 9" xfId="11398" xr:uid="{00000000-0005-0000-0000-0000862C0000}"/>
    <cellStyle name="Style 65 9 2" xfId="11399" xr:uid="{00000000-0005-0000-0000-0000872C0000}"/>
    <cellStyle name="Style 66" xfId="11400" xr:uid="{00000000-0005-0000-0000-0000882C0000}"/>
    <cellStyle name="Style 66 10" xfId="11401" xr:uid="{00000000-0005-0000-0000-0000892C0000}"/>
    <cellStyle name="Style 66 10 2" xfId="11402" xr:uid="{00000000-0005-0000-0000-00008A2C0000}"/>
    <cellStyle name="Style 66 11" xfId="11403" xr:uid="{00000000-0005-0000-0000-00008B2C0000}"/>
    <cellStyle name="Style 66 11 2" xfId="11404" xr:uid="{00000000-0005-0000-0000-00008C2C0000}"/>
    <cellStyle name="Style 66 12" xfId="11405" xr:uid="{00000000-0005-0000-0000-00008D2C0000}"/>
    <cellStyle name="Style 66 12 2" xfId="11406" xr:uid="{00000000-0005-0000-0000-00008E2C0000}"/>
    <cellStyle name="Style 66 13" xfId="11407" xr:uid="{00000000-0005-0000-0000-00008F2C0000}"/>
    <cellStyle name="Style 66 13 2" xfId="11408" xr:uid="{00000000-0005-0000-0000-0000902C0000}"/>
    <cellStyle name="Style 66 14" xfId="11409" xr:uid="{00000000-0005-0000-0000-0000912C0000}"/>
    <cellStyle name="Style 66 14 2" xfId="11410" xr:uid="{00000000-0005-0000-0000-0000922C0000}"/>
    <cellStyle name="Style 66 15" xfId="11411" xr:uid="{00000000-0005-0000-0000-0000932C0000}"/>
    <cellStyle name="Style 66 15 2" xfId="11412" xr:uid="{00000000-0005-0000-0000-0000942C0000}"/>
    <cellStyle name="Style 66 16" xfId="11413" xr:uid="{00000000-0005-0000-0000-0000952C0000}"/>
    <cellStyle name="Style 66 17" xfId="11414" xr:uid="{00000000-0005-0000-0000-0000962C0000}"/>
    <cellStyle name="Style 66 18" xfId="11415" xr:uid="{00000000-0005-0000-0000-0000972C0000}"/>
    <cellStyle name="Style 66 2" xfId="11416" xr:uid="{00000000-0005-0000-0000-0000982C0000}"/>
    <cellStyle name="Style 66 2 2" xfId="11417" xr:uid="{00000000-0005-0000-0000-0000992C0000}"/>
    <cellStyle name="Style 66 2 2 2" xfId="11418" xr:uid="{00000000-0005-0000-0000-00009A2C0000}"/>
    <cellStyle name="Style 66 2 2 3" xfId="11419" xr:uid="{00000000-0005-0000-0000-00009B2C0000}"/>
    <cellStyle name="Style 66 2 2 4" xfId="11420" xr:uid="{00000000-0005-0000-0000-00009C2C0000}"/>
    <cellStyle name="Style 66 2 3" xfId="11421" xr:uid="{00000000-0005-0000-0000-00009D2C0000}"/>
    <cellStyle name="Style 66 2 4" xfId="11422" xr:uid="{00000000-0005-0000-0000-00009E2C0000}"/>
    <cellStyle name="Style 66 3" xfId="11423" xr:uid="{00000000-0005-0000-0000-00009F2C0000}"/>
    <cellStyle name="Style 66 3 2" xfId="11424" xr:uid="{00000000-0005-0000-0000-0000A02C0000}"/>
    <cellStyle name="Style 66 4" xfId="11425" xr:uid="{00000000-0005-0000-0000-0000A12C0000}"/>
    <cellStyle name="Style 66 4 2" xfId="11426" xr:uid="{00000000-0005-0000-0000-0000A22C0000}"/>
    <cellStyle name="Style 66 5" xfId="11427" xr:uid="{00000000-0005-0000-0000-0000A32C0000}"/>
    <cellStyle name="Style 66 5 2" xfId="11428" xr:uid="{00000000-0005-0000-0000-0000A42C0000}"/>
    <cellStyle name="Style 66 6" xfId="11429" xr:uid="{00000000-0005-0000-0000-0000A52C0000}"/>
    <cellStyle name="Style 66 6 2" xfId="11430" xr:uid="{00000000-0005-0000-0000-0000A62C0000}"/>
    <cellStyle name="Style 66 7" xfId="11431" xr:uid="{00000000-0005-0000-0000-0000A72C0000}"/>
    <cellStyle name="Style 66 7 2" xfId="11432" xr:uid="{00000000-0005-0000-0000-0000A82C0000}"/>
    <cellStyle name="Style 66 8" xfId="11433" xr:uid="{00000000-0005-0000-0000-0000A92C0000}"/>
    <cellStyle name="Style 66 8 2" xfId="11434" xr:uid="{00000000-0005-0000-0000-0000AA2C0000}"/>
    <cellStyle name="Style 66 9" xfId="11435" xr:uid="{00000000-0005-0000-0000-0000AB2C0000}"/>
    <cellStyle name="Style 66 9 2" xfId="11436" xr:uid="{00000000-0005-0000-0000-0000AC2C0000}"/>
    <cellStyle name="Style 67" xfId="11437" xr:uid="{00000000-0005-0000-0000-0000AD2C0000}"/>
    <cellStyle name="Style 67 10" xfId="11438" xr:uid="{00000000-0005-0000-0000-0000AE2C0000}"/>
    <cellStyle name="Style 67 10 2" xfId="11439" xr:uid="{00000000-0005-0000-0000-0000AF2C0000}"/>
    <cellStyle name="Style 67 11" xfId="11440" xr:uid="{00000000-0005-0000-0000-0000B02C0000}"/>
    <cellStyle name="Style 67 11 2" xfId="11441" xr:uid="{00000000-0005-0000-0000-0000B12C0000}"/>
    <cellStyle name="Style 67 12" xfId="11442" xr:uid="{00000000-0005-0000-0000-0000B22C0000}"/>
    <cellStyle name="Style 67 12 2" xfId="11443" xr:uid="{00000000-0005-0000-0000-0000B32C0000}"/>
    <cellStyle name="Style 67 13" xfId="11444" xr:uid="{00000000-0005-0000-0000-0000B42C0000}"/>
    <cellStyle name="Style 67 13 2" xfId="11445" xr:uid="{00000000-0005-0000-0000-0000B52C0000}"/>
    <cellStyle name="Style 67 14" xfId="11446" xr:uid="{00000000-0005-0000-0000-0000B62C0000}"/>
    <cellStyle name="Style 67 14 2" xfId="11447" xr:uid="{00000000-0005-0000-0000-0000B72C0000}"/>
    <cellStyle name="Style 67 15" xfId="11448" xr:uid="{00000000-0005-0000-0000-0000B82C0000}"/>
    <cellStyle name="Style 67 15 2" xfId="11449" xr:uid="{00000000-0005-0000-0000-0000B92C0000}"/>
    <cellStyle name="Style 67 16" xfId="11450" xr:uid="{00000000-0005-0000-0000-0000BA2C0000}"/>
    <cellStyle name="Style 67 17" xfId="11451" xr:uid="{00000000-0005-0000-0000-0000BB2C0000}"/>
    <cellStyle name="Style 67 18" xfId="11452" xr:uid="{00000000-0005-0000-0000-0000BC2C0000}"/>
    <cellStyle name="Style 67 2" xfId="11453" xr:uid="{00000000-0005-0000-0000-0000BD2C0000}"/>
    <cellStyle name="Style 67 2 2" xfId="11454" xr:uid="{00000000-0005-0000-0000-0000BE2C0000}"/>
    <cellStyle name="Style 67 2 2 2" xfId="11455" xr:uid="{00000000-0005-0000-0000-0000BF2C0000}"/>
    <cellStyle name="Style 67 2 2 2 2" xfId="11456" xr:uid="{00000000-0005-0000-0000-0000C02C0000}"/>
    <cellStyle name="Style 67 2 2 2 3" xfId="11457" xr:uid="{00000000-0005-0000-0000-0000C12C0000}"/>
    <cellStyle name="Style 67 2 2 2 4" xfId="11458" xr:uid="{00000000-0005-0000-0000-0000C22C0000}"/>
    <cellStyle name="Style 67 2 2 3" xfId="11459" xr:uid="{00000000-0005-0000-0000-0000C32C0000}"/>
    <cellStyle name="Style 67 2 2 4" xfId="11460" xr:uid="{00000000-0005-0000-0000-0000C42C0000}"/>
    <cellStyle name="Style 67 2 3" xfId="11461" xr:uid="{00000000-0005-0000-0000-0000C52C0000}"/>
    <cellStyle name="Style 67 2 3 2" xfId="11462" xr:uid="{00000000-0005-0000-0000-0000C62C0000}"/>
    <cellStyle name="Style 67 2 4" xfId="11463" xr:uid="{00000000-0005-0000-0000-0000C72C0000}"/>
    <cellStyle name="Style 67 2 4 2" xfId="11464" xr:uid="{00000000-0005-0000-0000-0000C82C0000}"/>
    <cellStyle name="Style 67 2 5" xfId="11465" xr:uid="{00000000-0005-0000-0000-0000C92C0000}"/>
    <cellStyle name="Style 67 2 5 2" xfId="11466" xr:uid="{00000000-0005-0000-0000-0000CA2C0000}"/>
    <cellStyle name="Style 67 2 6" xfId="11467" xr:uid="{00000000-0005-0000-0000-0000CB2C0000}"/>
    <cellStyle name="Style 67 2 6 2" xfId="11468" xr:uid="{00000000-0005-0000-0000-0000CC2C0000}"/>
    <cellStyle name="Style 67 2 7" xfId="11469" xr:uid="{00000000-0005-0000-0000-0000CD2C0000}"/>
    <cellStyle name="Style 67 2 8" xfId="11470" xr:uid="{00000000-0005-0000-0000-0000CE2C0000}"/>
    <cellStyle name="Style 67 2 9" xfId="11471" xr:uid="{00000000-0005-0000-0000-0000CF2C0000}"/>
    <cellStyle name="Style 67 3" xfId="11472" xr:uid="{00000000-0005-0000-0000-0000D02C0000}"/>
    <cellStyle name="Style 67 3 2" xfId="11473" xr:uid="{00000000-0005-0000-0000-0000D12C0000}"/>
    <cellStyle name="Style 67 3 2 2" xfId="11474" xr:uid="{00000000-0005-0000-0000-0000D22C0000}"/>
    <cellStyle name="Style 67 3 2 2 2" xfId="11475" xr:uid="{00000000-0005-0000-0000-0000D32C0000}"/>
    <cellStyle name="Style 67 3 2 2 3" xfId="11476" xr:uid="{00000000-0005-0000-0000-0000D42C0000}"/>
    <cellStyle name="Style 67 3 2 2 4" xfId="11477" xr:uid="{00000000-0005-0000-0000-0000D52C0000}"/>
    <cellStyle name="Style 67 3 2 3" xfId="11478" xr:uid="{00000000-0005-0000-0000-0000D62C0000}"/>
    <cellStyle name="Style 67 3 2 4" xfId="11479" xr:uid="{00000000-0005-0000-0000-0000D72C0000}"/>
    <cellStyle name="Style 67 3 3" xfId="11480" xr:uid="{00000000-0005-0000-0000-0000D82C0000}"/>
    <cellStyle name="Style 67 3 3 2" xfId="11481" xr:uid="{00000000-0005-0000-0000-0000D92C0000}"/>
    <cellStyle name="Style 67 3 4" xfId="11482" xr:uid="{00000000-0005-0000-0000-0000DA2C0000}"/>
    <cellStyle name="Style 67 3 4 2" xfId="11483" xr:uid="{00000000-0005-0000-0000-0000DB2C0000}"/>
    <cellStyle name="Style 67 3 5" xfId="11484" xr:uid="{00000000-0005-0000-0000-0000DC2C0000}"/>
    <cellStyle name="Style 67 3 5 2" xfId="11485" xr:uid="{00000000-0005-0000-0000-0000DD2C0000}"/>
    <cellStyle name="Style 67 3 6" xfId="11486" xr:uid="{00000000-0005-0000-0000-0000DE2C0000}"/>
    <cellStyle name="Style 67 3 6 2" xfId="11487" xr:uid="{00000000-0005-0000-0000-0000DF2C0000}"/>
    <cellStyle name="Style 67 3 7" xfId="11488" xr:uid="{00000000-0005-0000-0000-0000E02C0000}"/>
    <cellStyle name="Style 67 3 8" xfId="11489" xr:uid="{00000000-0005-0000-0000-0000E12C0000}"/>
    <cellStyle name="Style 67 3 9" xfId="11490" xr:uid="{00000000-0005-0000-0000-0000E22C0000}"/>
    <cellStyle name="Style 67 4" xfId="11491" xr:uid="{00000000-0005-0000-0000-0000E32C0000}"/>
    <cellStyle name="Style 67 4 2" xfId="11492" xr:uid="{00000000-0005-0000-0000-0000E42C0000}"/>
    <cellStyle name="Style 67 4 2 2" xfId="11493" xr:uid="{00000000-0005-0000-0000-0000E52C0000}"/>
    <cellStyle name="Style 67 4 2 2 2" xfId="11494" xr:uid="{00000000-0005-0000-0000-0000E62C0000}"/>
    <cellStyle name="Style 67 4 2 2 3" xfId="11495" xr:uid="{00000000-0005-0000-0000-0000E72C0000}"/>
    <cellStyle name="Style 67 4 2 2 4" xfId="11496" xr:uid="{00000000-0005-0000-0000-0000E82C0000}"/>
    <cellStyle name="Style 67 4 2 3" xfId="11497" xr:uid="{00000000-0005-0000-0000-0000E92C0000}"/>
    <cellStyle name="Style 67 4 2 4" xfId="11498" xr:uid="{00000000-0005-0000-0000-0000EA2C0000}"/>
    <cellStyle name="Style 67 4 3" xfId="11499" xr:uid="{00000000-0005-0000-0000-0000EB2C0000}"/>
    <cellStyle name="Style 67 4 3 2" xfId="11500" xr:uid="{00000000-0005-0000-0000-0000EC2C0000}"/>
    <cellStyle name="Style 67 4 4" xfId="11501" xr:uid="{00000000-0005-0000-0000-0000ED2C0000}"/>
    <cellStyle name="Style 67 4 4 2" xfId="11502" xr:uid="{00000000-0005-0000-0000-0000EE2C0000}"/>
    <cellStyle name="Style 67 4 5" xfId="11503" xr:uid="{00000000-0005-0000-0000-0000EF2C0000}"/>
    <cellStyle name="Style 67 4 5 2" xfId="11504" xr:uid="{00000000-0005-0000-0000-0000F02C0000}"/>
    <cellStyle name="Style 67 4 6" xfId="11505" xr:uid="{00000000-0005-0000-0000-0000F12C0000}"/>
    <cellStyle name="Style 67 4 6 2" xfId="11506" xr:uid="{00000000-0005-0000-0000-0000F22C0000}"/>
    <cellStyle name="Style 67 4 7" xfId="11507" xr:uid="{00000000-0005-0000-0000-0000F32C0000}"/>
    <cellStyle name="Style 67 4 8" xfId="11508" xr:uid="{00000000-0005-0000-0000-0000F42C0000}"/>
    <cellStyle name="Style 67 4 9" xfId="11509" xr:uid="{00000000-0005-0000-0000-0000F52C0000}"/>
    <cellStyle name="Style 67 5" xfId="11510" xr:uid="{00000000-0005-0000-0000-0000F62C0000}"/>
    <cellStyle name="Style 67 5 2" xfId="11511" xr:uid="{00000000-0005-0000-0000-0000F72C0000}"/>
    <cellStyle name="Style 67 5 2 2" xfId="11512" xr:uid="{00000000-0005-0000-0000-0000F82C0000}"/>
    <cellStyle name="Style 67 5 2 2 2" xfId="11513" xr:uid="{00000000-0005-0000-0000-0000F92C0000}"/>
    <cellStyle name="Style 67 5 2 2 3" xfId="11514" xr:uid="{00000000-0005-0000-0000-0000FA2C0000}"/>
    <cellStyle name="Style 67 5 2 2 4" xfId="11515" xr:uid="{00000000-0005-0000-0000-0000FB2C0000}"/>
    <cellStyle name="Style 67 5 2 3" xfId="11516" xr:uid="{00000000-0005-0000-0000-0000FC2C0000}"/>
    <cellStyle name="Style 67 5 2 4" xfId="11517" xr:uid="{00000000-0005-0000-0000-0000FD2C0000}"/>
    <cellStyle name="Style 67 5 3" xfId="11518" xr:uid="{00000000-0005-0000-0000-0000FE2C0000}"/>
    <cellStyle name="Style 67 5 3 2" xfId="11519" xr:uid="{00000000-0005-0000-0000-0000FF2C0000}"/>
    <cellStyle name="Style 67 5 4" xfId="11520" xr:uid="{00000000-0005-0000-0000-0000002D0000}"/>
    <cellStyle name="Style 67 5 4 2" xfId="11521" xr:uid="{00000000-0005-0000-0000-0000012D0000}"/>
    <cellStyle name="Style 67 5 5" xfId="11522" xr:uid="{00000000-0005-0000-0000-0000022D0000}"/>
    <cellStyle name="Style 67 5 5 2" xfId="11523" xr:uid="{00000000-0005-0000-0000-0000032D0000}"/>
    <cellStyle name="Style 67 5 6" xfId="11524" xr:uid="{00000000-0005-0000-0000-0000042D0000}"/>
    <cellStyle name="Style 67 5 6 2" xfId="11525" xr:uid="{00000000-0005-0000-0000-0000052D0000}"/>
    <cellStyle name="Style 67 5 7" xfId="11526" xr:uid="{00000000-0005-0000-0000-0000062D0000}"/>
    <cellStyle name="Style 67 5 8" xfId="11527" xr:uid="{00000000-0005-0000-0000-0000072D0000}"/>
    <cellStyle name="Style 67 5 9" xfId="11528" xr:uid="{00000000-0005-0000-0000-0000082D0000}"/>
    <cellStyle name="Style 67 6" xfId="11529" xr:uid="{00000000-0005-0000-0000-0000092D0000}"/>
    <cellStyle name="Style 67 6 2" xfId="11530" xr:uid="{00000000-0005-0000-0000-00000A2D0000}"/>
    <cellStyle name="Style 67 6 2 2" xfId="11531" xr:uid="{00000000-0005-0000-0000-00000B2D0000}"/>
    <cellStyle name="Style 67 6 2 3" xfId="11532" xr:uid="{00000000-0005-0000-0000-00000C2D0000}"/>
    <cellStyle name="Style 67 6 2 4" xfId="11533" xr:uid="{00000000-0005-0000-0000-00000D2D0000}"/>
    <cellStyle name="Style 67 6 3" xfId="11534" xr:uid="{00000000-0005-0000-0000-00000E2D0000}"/>
    <cellStyle name="Style 67 6 4" xfId="11535" xr:uid="{00000000-0005-0000-0000-00000F2D0000}"/>
    <cellStyle name="Style 67 7" xfId="11536" xr:uid="{00000000-0005-0000-0000-0000102D0000}"/>
    <cellStyle name="Style 67 7 2" xfId="11537" xr:uid="{00000000-0005-0000-0000-0000112D0000}"/>
    <cellStyle name="Style 67 8" xfId="11538" xr:uid="{00000000-0005-0000-0000-0000122D0000}"/>
    <cellStyle name="Style 67 8 2" xfId="11539" xr:uid="{00000000-0005-0000-0000-0000132D0000}"/>
    <cellStyle name="Style 67 9" xfId="11540" xr:uid="{00000000-0005-0000-0000-0000142D0000}"/>
    <cellStyle name="Style 67 9 2" xfId="11541" xr:uid="{00000000-0005-0000-0000-0000152D0000}"/>
    <cellStyle name="Style 67_KERTAS_KERJA_ABI_PGE_2009_090109Kurs 11rb" xfId="11542" xr:uid="{00000000-0005-0000-0000-0000162D0000}"/>
    <cellStyle name="Style 68" xfId="11543" xr:uid="{00000000-0005-0000-0000-0000172D0000}"/>
    <cellStyle name="Style 68 10" xfId="11544" xr:uid="{00000000-0005-0000-0000-0000182D0000}"/>
    <cellStyle name="Style 68 10 2" xfId="11545" xr:uid="{00000000-0005-0000-0000-0000192D0000}"/>
    <cellStyle name="Style 68 11" xfId="11546" xr:uid="{00000000-0005-0000-0000-00001A2D0000}"/>
    <cellStyle name="Style 68 11 2" xfId="11547" xr:uid="{00000000-0005-0000-0000-00001B2D0000}"/>
    <cellStyle name="Style 68 12" xfId="11548" xr:uid="{00000000-0005-0000-0000-00001C2D0000}"/>
    <cellStyle name="Style 68 12 2" xfId="11549" xr:uid="{00000000-0005-0000-0000-00001D2D0000}"/>
    <cellStyle name="Style 68 13" xfId="11550" xr:uid="{00000000-0005-0000-0000-00001E2D0000}"/>
    <cellStyle name="Style 68 13 2" xfId="11551" xr:uid="{00000000-0005-0000-0000-00001F2D0000}"/>
    <cellStyle name="Style 68 14" xfId="11552" xr:uid="{00000000-0005-0000-0000-0000202D0000}"/>
    <cellStyle name="Style 68 14 2" xfId="11553" xr:uid="{00000000-0005-0000-0000-0000212D0000}"/>
    <cellStyle name="Style 68 15" xfId="11554" xr:uid="{00000000-0005-0000-0000-0000222D0000}"/>
    <cellStyle name="Style 68 15 2" xfId="11555" xr:uid="{00000000-0005-0000-0000-0000232D0000}"/>
    <cellStyle name="Style 68 16" xfId="11556" xr:uid="{00000000-0005-0000-0000-0000242D0000}"/>
    <cellStyle name="Style 68 17" xfId="11557" xr:uid="{00000000-0005-0000-0000-0000252D0000}"/>
    <cellStyle name="Style 68 18" xfId="11558" xr:uid="{00000000-0005-0000-0000-0000262D0000}"/>
    <cellStyle name="Style 68 2" xfId="11559" xr:uid="{00000000-0005-0000-0000-0000272D0000}"/>
    <cellStyle name="Style 68 2 2" xfId="11560" xr:uid="{00000000-0005-0000-0000-0000282D0000}"/>
    <cellStyle name="Style 68 2 2 2" xfId="11561" xr:uid="{00000000-0005-0000-0000-0000292D0000}"/>
    <cellStyle name="Style 68 2 2 3" xfId="11562" xr:uid="{00000000-0005-0000-0000-00002A2D0000}"/>
    <cellStyle name="Style 68 2 2 4" xfId="11563" xr:uid="{00000000-0005-0000-0000-00002B2D0000}"/>
    <cellStyle name="Style 68 2 3" xfId="11564" xr:uid="{00000000-0005-0000-0000-00002C2D0000}"/>
    <cellStyle name="Style 68 2 4" xfId="11565" xr:uid="{00000000-0005-0000-0000-00002D2D0000}"/>
    <cellStyle name="Style 68 3" xfId="11566" xr:uid="{00000000-0005-0000-0000-00002E2D0000}"/>
    <cellStyle name="Style 68 3 2" xfId="11567" xr:uid="{00000000-0005-0000-0000-00002F2D0000}"/>
    <cellStyle name="Style 68 4" xfId="11568" xr:uid="{00000000-0005-0000-0000-0000302D0000}"/>
    <cellStyle name="Style 68 4 2" xfId="11569" xr:uid="{00000000-0005-0000-0000-0000312D0000}"/>
    <cellStyle name="Style 68 5" xfId="11570" xr:uid="{00000000-0005-0000-0000-0000322D0000}"/>
    <cellStyle name="Style 68 5 2" xfId="11571" xr:uid="{00000000-0005-0000-0000-0000332D0000}"/>
    <cellStyle name="Style 68 6" xfId="11572" xr:uid="{00000000-0005-0000-0000-0000342D0000}"/>
    <cellStyle name="Style 68 6 2" xfId="11573" xr:uid="{00000000-0005-0000-0000-0000352D0000}"/>
    <cellStyle name="Style 68 7" xfId="11574" xr:uid="{00000000-0005-0000-0000-0000362D0000}"/>
    <cellStyle name="Style 68 7 2" xfId="11575" xr:uid="{00000000-0005-0000-0000-0000372D0000}"/>
    <cellStyle name="Style 68 8" xfId="11576" xr:uid="{00000000-0005-0000-0000-0000382D0000}"/>
    <cellStyle name="Style 68 8 2" xfId="11577" xr:uid="{00000000-0005-0000-0000-0000392D0000}"/>
    <cellStyle name="Style 68 9" xfId="11578" xr:uid="{00000000-0005-0000-0000-00003A2D0000}"/>
    <cellStyle name="Style 68 9 2" xfId="11579" xr:uid="{00000000-0005-0000-0000-00003B2D0000}"/>
    <cellStyle name="Style 69" xfId="11580" xr:uid="{00000000-0005-0000-0000-00003C2D0000}"/>
    <cellStyle name="Style 69 10" xfId="11581" xr:uid="{00000000-0005-0000-0000-00003D2D0000}"/>
    <cellStyle name="Style 69 10 2" xfId="11582" xr:uid="{00000000-0005-0000-0000-00003E2D0000}"/>
    <cellStyle name="Style 69 11" xfId="11583" xr:uid="{00000000-0005-0000-0000-00003F2D0000}"/>
    <cellStyle name="Style 69 11 2" xfId="11584" xr:uid="{00000000-0005-0000-0000-0000402D0000}"/>
    <cellStyle name="Style 69 12" xfId="11585" xr:uid="{00000000-0005-0000-0000-0000412D0000}"/>
    <cellStyle name="Style 69 12 2" xfId="11586" xr:uid="{00000000-0005-0000-0000-0000422D0000}"/>
    <cellStyle name="Style 69 13" xfId="11587" xr:uid="{00000000-0005-0000-0000-0000432D0000}"/>
    <cellStyle name="Style 69 13 2" xfId="11588" xr:uid="{00000000-0005-0000-0000-0000442D0000}"/>
    <cellStyle name="Style 69 14" xfId="11589" xr:uid="{00000000-0005-0000-0000-0000452D0000}"/>
    <cellStyle name="Style 69 14 2" xfId="11590" xr:uid="{00000000-0005-0000-0000-0000462D0000}"/>
    <cellStyle name="Style 69 15" xfId="11591" xr:uid="{00000000-0005-0000-0000-0000472D0000}"/>
    <cellStyle name="Style 69 15 2" xfId="11592" xr:uid="{00000000-0005-0000-0000-0000482D0000}"/>
    <cellStyle name="Style 69 16" xfId="11593" xr:uid="{00000000-0005-0000-0000-0000492D0000}"/>
    <cellStyle name="Style 69 17" xfId="11594" xr:uid="{00000000-0005-0000-0000-00004A2D0000}"/>
    <cellStyle name="Style 69 18" xfId="11595" xr:uid="{00000000-0005-0000-0000-00004B2D0000}"/>
    <cellStyle name="Style 69 2" xfId="11596" xr:uid="{00000000-0005-0000-0000-00004C2D0000}"/>
    <cellStyle name="Style 69 2 2" xfId="11597" xr:uid="{00000000-0005-0000-0000-00004D2D0000}"/>
    <cellStyle name="Style 69 2 2 2" xfId="11598" xr:uid="{00000000-0005-0000-0000-00004E2D0000}"/>
    <cellStyle name="Style 69 2 2 3" xfId="11599" xr:uid="{00000000-0005-0000-0000-00004F2D0000}"/>
    <cellStyle name="Style 69 2 2 4" xfId="11600" xr:uid="{00000000-0005-0000-0000-0000502D0000}"/>
    <cellStyle name="Style 69 2 3" xfId="11601" xr:uid="{00000000-0005-0000-0000-0000512D0000}"/>
    <cellStyle name="Style 69 2 4" xfId="11602" xr:uid="{00000000-0005-0000-0000-0000522D0000}"/>
    <cellStyle name="Style 69 3" xfId="11603" xr:uid="{00000000-0005-0000-0000-0000532D0000}"/>
    <cellStyle name="Style 69 3 2" xfId="11604" xr:uid="{00000000-0005-0000-0000-0000542D0000}"/>
    <cellStyle name="Style 69 4" xfId="11605" xr:uid="{00000000-0005-0000-0000-0000552D0000}"/>
    <cellStyle name="Style 69 4 2" xfId="11606" xr:uid="{00000000-0005-0000-0000-0000562D0000}"/>
    <cellStyle name="Style 69 5" xfId="11607" xr:uid="{00000000-0005-0000-0000-0000572D0000}"/>
    <cellStyle name="Style 69 5 2" xfId="11608" xr:uid="{00000000-0005-0000-0000-0000582D0000}"/>
    <cellStyle name="Style 69 6" xfId="11609" xr:uid="{00000000-0005-0000-0000-0000592D0000}"/>
    <cellStyle name="Style 69 6 2" xfId="11610" xr:uid="{00000000-0005-0000-0000-00005A2D0000}"/>
    <cellStyle name="Style 69 7" xfId="11611" xr:uid="{00000000-0005-0000-0000-00005B2D0000}"/>
    <cellStyle name="Style 69 7 2" xfId="11612" xr:uid="{00000000-0005-0000-0000-00005C2D0000}"/>
    <cellStyle name="Style 69 8" xfId="11613" xr:uid="{00000000-0005-0000-0000-00005D2D0000}"/>
    <cellStyle name="Style 69 8 2" xfId="11614" xr:uid="{00000000-0005-0000-0000-00005E2D0000}"/>
    <cellStyle name="Style 69 9" xfId="11615" xr:uid="{00000000-0005-0000-0000-00005F2D0000}"/>
    <cellStyle name="Style 69 9 2" xfId="11616" xr:uid="{00000000-0005-0000-0000-0000602D0000}"/>
    <cellStyle name="Style 7" xfId="11617" xr:uid="{00000000-0005-0000-0000-0000612D0000}"/>
    <cellStyle name="Style 7 2" xfId="11618" xr:uid="{00000000-0005-0000-0000-0000622D0000}"/>
    <cellStyle name="Style 70" xfId="11619" xr:uid="{00000000-0005-0000-0000-0000632D0000}"/>
    <cellStyle name="Style 70 10" xfId="11620" xr:uid="{00000000-0005-0000-0000-0000642D0000}"/>
    <cellStyle name="Style 70 10 2" xfId="11621" xr:uid="{00000000-0005-0000-0000-0000652D0000}"/>
    <cellStyle name="Style 70 11" xfId="11622" xr:uid="{00000000-0005-0000-0000-0000662D0000}"/>
    <cellStyle name="Style 70 11 2" xfId="11623" xr:uid="{00000000-0005-0000-0000-0000672D0000}"/>
    <cellStyle name="Style 70 12" xfId="11624" xr:uid="{00000000-0005-0000-0000-0000682D0000}"/>
    <cellStyle name="Style 70 12 2" xfId="11625" xr:uid="{00000000-0005-0000-0000-0000692D0000}"/>
    <cellStyle name="Style 70 13" xfId="11626" xr:uid="{00000000-0005-0000-0000-00006A2D0000}"/>
    <cellStyle name="Style 70 13 2" xfId="11627" xr:uid="{00000000-0005-0000-0000-00006B2D0000}"/>
    <cellStyle name="Style 70 14" xfId="11628" xr:uid="{00000000-0005-0000-0000-00006C2D0000}"/>
    <cellStyle name="Style 70 14 2" xfId="11629" xr:uid="{00000000-0005-0000-0000-00006D2D0000}"/>
    <cellStyle name="Style 70 15" xfId="11630" xr:uid="{00000000-0005-0000-0000-00006E2D0000}"/>
    <cellStyle name="Style 70 15 2" xfId="11631" xr:uid="{00000000-0005-0000-0000-00006F2D0000}"/>
    <cellStyle name="Style 70 16" xfId="11632" xr:uid="{00000000-0005-0000-0000-0000702D0000}"/>
    <cellStyle name="Style 70 17" xfId="11633" xr:uid="{00000000-0005-0000-0000-0000712D0000}"/>
    <cellStyle name="Style 70 18" xfId="11634" xr:uid="{00000000-0005-0000-0000-0000722D0000}"/>
    <cellStyle name="Style 70 2" xfId="11635" xr:uid="{00000000-0005-0000-0000-0000732D0000}"/>
    <cellStyle name="Style 70 2 2" xfId="11636" xr:uid="{00000000-0005-0000-0000-0000742D0000}"/>
    <cellStyle name="Style 70 2 2 2" xfId="11637" xr:uid="{00000000-0005-0000-0000-0000752D0000}"/>
    <cellStyle name="Style 70 2 2 3" xfId="11638" xr:uid="{00000000-0005-0000-0000-0000762D0000}"/>
    <cellStyle name="Style 70 2 2 4" xfId="11639" xr:uid="{00000000-0005-0000-0000-0000772D0000}"/>
    <cellStyle name="Style 70 2 3" xfId="11640" xr:uid="{00000000-0005-0000-0000-0000782D0000}"/>
    <cellStyle name="Style 70 2 4" xfId="11641" xr:uid="{00000000-0005-0000-0000-0000792D0000}"/>
    <cellStyle name="Style 70 3" xfId="11642" xr:uid="{00000000-0005-0000-0000-00007A2D0000}"/>
    <cellStyle name="Style 70 3 2" xfId="11643" xr:uid="{00000000-0005-0000-0000-00007B2D0000}"/>
    <cellStyle name="Style 70 4" xfId="11644" xr:uid="{00000000-0005-0000-0000-00007C2D0000}"/>
    <cellStyle name="Style 70 4 2" xfId="11645" xr:uid="{00000000-0005-0000-0000-00007D2D0000}"/>
    <cellStyle name="Style 70 5" xfId="11646" xr:uid="{00000000-0005-0000-0000-00007E2D0000}"/>
    <cellStyle name="Style 70 5 2" xfId="11647" xr:uid="{00000000-0005-0000-0000-00007F2D0000}"/>
    <cellStyle name="Style 70 6" xfId="11648" xr:uid="{00000000-0005-0000-0000-0000802D0000}"/>
    <cellStyle name="Style 70 6 2" xfId="11649" xr:uid="{00000000-0005-0000-0000-0000812D0000}"/>
    <cellStyle name="Style 70 7" xfId="11650" xr:uid="{00000000-0005-0000-0000-0000822D0000}"/>
    <cellStyle name="Style 70 7 2" xfId="11651" xr:uid="{00000000-0005-0000-0000-0000832D0000}"/>
    <cellStyle name="Style 70 8" xfId="11652" xr:uid="{00000000-0005-0000-0000-0000842D0000}"/>
    <cellStyle name="Style 70 8 2" xfId="11653" xr:uid="{00000000-0005-0000-0000-0000852D0000}"/>
    <cellStyle name="Style 70 9" xfId="11654" xr:uid="{00000000-0005-0000-0000-0000862D0000}"/>
    <cellStyle name="Style 70 9 2" xfId="11655" xr:uid="{00000000-0005-0000-0000-0000872D0000}"/>
    <cellStyle name="Style 71" xfId="11656" xr:uid="{00000000-0005-0000-0000-0000882D0000}"/>
    <cellStyle name="Style 71 10" xfId="11657" xr:uid="{00000000-0005-0000-0000-0000892D0000}"/>
    <cellStyle name="Style 71 10 2" xfId="11658" xr:uid="{00000000-0005-0000-0000-00008A2D0000}"/>
    <cellStyle name="Style 71 11" xfId="11659" xr:uid="{00000000-0005-0000-0000-00008B2D0000}"/>
    <cellStyle name="Style 71 11 2" xfId="11660" xr:uid="{00000000-0005-0000-0000-00008C2D0000}"/>
    <cellStyle name="Style 71 12" xfId="11661" xr:uid="{00000000-0005-0000-0000-00008D2D0000}"/>
    <cellStyle name="Style 71 12 2" xfId="11662" xr:uid="{00000000-0005-0000-0000-00008E2D0000}"/>
    <cellStyle name="Style 71 13" xfId="11663" xr:uid="{00000000-0005-0000-0000-00008F2D0000}"/>
    <cellStyle name="Style 71 13 2" xfId="11664" xr:uid="{00000000-0005-0000-0000-0000902D0000}"/>
    <cellStyle name="Style 71 14" xfId="11665" xr:uid="{00000000-0005-0000-0000-0000912D0000}"/>
    <cellStyle name="Style 71 14 2" xfId="11666" xr:uid="{00000000-0005-0000-0000-0000922D0000}"/>
    <cellStyle name="Style 71 15" xfId="11667" xr:uid="{00000000-0005-0000-0000-0000932D0000}"/>
    <cellStyle name="Style 71 15 2" xfId="11668" xr:uid="{00000000-0005-0000-0000-0000942D0000}"/>
    <cellStyle name="Style 71 16" xfId="11669" xr:uid="{00000000-0005-0000-0000-0000952D0000}"/>
    <cellStyle name="Style 71 17" xfId="11670" xr:uid="{00000000-0005-0000-0000-0000962D0000}"/>
    <cellStyle name="Style 71 18" xfId="11671" xr:uid="{00000000-0005-0000-0000-0000972D0000}"/>
    <cellStyle name="Style 71 2" xfId="11672" xr:uid="{00000000-0005-0000-0000-0000982D0000}"/>
    <cellStyle name="Style 71 2 2" xfId="11673" xr:uid="{00000000-0005-0000-0000-0000992D0000}"/>
    <cellStyle name="Style 71 2 2 2" xfId="11674" xr:uid="{00000000-0005-0000-0000-00009A2D0000}"/>
    <cellStyle name="Style 71 2 2 3" xfId="11675" xr:uid="{00000000-0005-0000-0000-00009B2D0000}"/>
    <cellStyle name="Style 71 2 2 4" xfId="11676" xr:uid="{00000000-0005-0000-0000-00009C2D0000}"/>
    <cellStyle name="Style 71 2 3" xfId="11677" xr:uid="{00000000-0005-0000-0000-00009D2D0000}"/>
    <cellStyle name="Style 71 2 4" xfId="11678" xr:uid="{00000000-0005-0000-0000-00009E2D0000}"/>
    <cellStyle name="Style 71 3" xfId="11679" xr:uid="{00000000-0005-0000-0000-00009F2D0000}"/>
    <cellStyle name="Style 71 3 2" xfId="11680" xr:uid="{00000000-0005-0000-0000-0000A02D0000}"/>
    <cellStyle name="Style 71 4" xfId="11681" xr:uid="{00000000-0005-0000-0000-0000A12D0000}"/>
    <cellStyle name="Style 71 4 2" xfId="11682" xr:uid="{00000000-0005-0000-0000-0000A22D0000}"/>
    <cellStyle name="Style 71 5" xfId="11683" xr:uid="{00000000-0005-0000-0000-0000A32D0000}"/>
    <cellStyle name="Style 71 5 2" xfId="11684" xr:uid="{00000000-0005-0000-0000-0000A42D0000}"/>
    <cellStyle name="Style 71 6" xfId="11685" xr:uid="{00000000-0005-0000-0000-0000A52D0000}"/>
    <cellStyle name="Style 71 6 2" xfId="11686" xr:uid="{00000000-0005-0000-0000-0000A62D0000}"/>
    <cellStyle name="Style 71 7" xfId="11687" xr:uid="{00000000-0005-0000-0000-0000A72D0000}"/>
    <cellStyle name="Style 71 7 2" xfId="11688" xr:uid="{00000000-0005-0000-0000-0000A82D0000}"/>
    <cellStyle name="Style 71 8" xfId="11689" xr:uid="{00000000-0005-0000-0000-0000A92D0000}"/>
    <cellStyle name="Style 71 8 2" xfId="11690" xr:uid="{00000000-0005-0000-0000-0000AA2D0000}"/>
    <cellStyle name="Style 71 9" xfId="11691" xr:uid="{00000000-0005-0000-0000-0000AB2D0000}"/>
    <cellStyle name="Style 71 9 2" xfId="11692" xr:uid="{00000000-0005-0000-0000-0000AC2D0000}"/>
    <cellStyle name="Style 72" xfId="11693" xr:uid="{00000000-0005-0000-0000-0000AD2D0000}"/>
    <cellStyle name="Style 72 10" xfId="11694" xr:uid="{00000000-0005-0000-0000-0000AE2D0000}"/>
    <cellStyle name="Style 72 10 2" xfId="11695" xr:uid="{00000000-0005-0000-0000-0000AF2D0000}"/>
    <cellStyle name="Style 72 11" xfId="11696" xr:uid="{00000000-0005-0000-0000-0000B02D0000}"/>
    <cellStyle name="Style 72 11 2" xfId="11697" xr:uid="{00000000-0005-0000-0000-0000B12D0000}"/>
    <cellStyle name="Style 72 12" xfId="11698" xr:uid="{00000000-0005-0000-0000-0000B22D0000}"/>
    <cellStyle name="Style 72 12 2" xfId="11699" xr:uid="{00000000-0005-0000-0000-0000B32D0000}"/>
    <cellStyle name="Style 72 13" xfId="11700" xr:uid="{00000000-0005-0000-0000-0000B42D0000}"/>
    <cellStyle name="Style 72 13 2" xfId="11701" xr:uid="{00000000-0005-0000-0000-0000B52D0000}"/>
    <cellStyle name="Style 72 14" xfId="11702" xr:uid="{00000000-0005-0000-0000-0000B62D0000}"/>
    <cellStyle name="Style 72 14 2" xfId="11703" xr:uid="{00000000-0005-0000-0000-0000B72D0000}"/>
    <cellStyle name="Style 72 15" xfId="11704" xr:uid="{00000000-0005-0000-0000-0000B82D0000}"/>
    <cellStyle name="Style 72 15 2" xfId="11705" xr:uid="{00000000-0005-0000-0000-0000B92D0000}"/>
    <cellStyle name="Style 72 16" xfId="11706" xr:uid="{00000000-0005-0000-0000-0000BA2D0000}"/>
    <cellStyle name="Style 72 17" xfId="11707" xr:uid="{00000000-0005-0000-0000-0000BB2D0000}"/>
    <cellStyle name="Style 72 18" xfId="11708" xr:uid="{00000000-0005-0000-0000-0000BC2D0000}"/>
    <cellStyle name="Style 72 2" xfId="11709" xr:uid="{00000000-0005-0000-0000-0000BD2D0000}"/>
    <cellStyle name="Style 72 2 2" xfId="11710" xr:uid="{00000000-0005-0000-0000-0000BE2D0000}"/>
    <cellStyle name="Style 72 2 2 2" xfId="11711" xr:uid="{00000000-0005-0000-0000-0000BF2D0000}"/>
    <cellStyle name="Style 72 2 2 3" xfId="11712" xr:uid="{00000000-0005-0000-0000-0000C02D0000}"/>
    <cellStyle name="Style 72 2 2 4" xfId="11713" xr:uid="{00000000-0005-0000-0000-0000C12D0000}"/>
    <cellStyle name="Style 72 2 3" xfId="11714" xr:uid="{00000000-0005-0000-0000-0000C22D0000}"/>
    <cellStyle name="Style 72 2 4" xfId="11715" xr:uid="{00000000-0005-0000-0000-0000C32D0000}"/>
    <cellStyle name="Style 72 3" xfId="11716" xr:uid="{00000000-0005-0000-0000-0000C42D0000}"/>
    <cellStyle name="Style 72 3 2" xfId="11717" xr:uid="{00000000-0005-0000-0000-0000C52D0000}"/>
    <cellStyle name="Style 72 4" xfId="11718" xr:uid="{00000000-0005-0000-0000-0000C62D0000}"/>
    <cellStyle name="Style 72 4 2" xfId="11719" xr:uid="{00000000-0005-0000-0000-0000C72D0000}"/>
    <cellStyle name="Style 72 5" xfId="11720" xr:uid="{00000000-0005-0000-0000-0000C82D0000}"/>
    <cellStyle name="Style 72 5 2" xfId="11721" xr:uid="{00000000-0005-0000-0000-0000C92D0000}"/>
    <cellStyle name="Style 72 6" xfId="11722" xr:uid="{00000000-0005-0000-0000-0000CA2D0000}"/>
    <cellStyle name="Style 72 6 2" xfId="11723" xr:uid="{00000000-0005-0000-0000-0000CB2D0000}"/>
    <cellStyle name="Style 72 7" xfId="11724" xr:uid="{00000000-0005-0000-0000-0000CC2D0000}"/>
    <cellStyle name="Style 72 7 2" xfId="11725" xr:uid="{00000000-0005-0000-0000-0000CD2D0000}"/>
    <cellStyle name="Style 72 8" xfId="11726" xr:uid="{00000000-0005-0000-0000-0000CE2D0000}"/>
    <cellStyle name="Style 72 8 2" xfId="11727" xr:uid="{00000000-0005-0000-0000-0000CF2D0000}"/>
    <cellStyle name="Style 72 9" xfId="11728" xr:uid="{00000000-0005-0000-0000-0000D02D0000}"/>
    <cellStyle name="Style 72 9 2" xfId="11729" xr:uid="{00000000-0005-0000-0000-0000D12D0000}"/>
    <cellStyle name="Style 73" xfId="11730" xr:uid="{00000000-0005-0000-0000-0000D22D0000}"/>
    <cellStyle name="Style 73 10" xfId="11731" xr:uid="{00000000-0005-0000-0000-0000D32D0000}"/>
    <cellStyle name="Style 73 10 2" xfId="11732" xr:uid="{00000000-0005-0000-0000-0000D42D0000}"/>
    <cellStyle name="Style 73 11" xfId="11733" xr:uid="{00000000-0005-0000-0000-0000D52D0000}"/>
    <cellStyle name="Style 73 11 2" xfId="11734" xr:uid="{00000000-0005-0000-0000-0000D62D0000}"/>
    <cellStyle name="Style 73 12" xfId="11735" xr:uid="{00000000-0005-0000-0000-0000D72D0000}"/>
    <cellStyle name="Style 73 12 2" xfId="11736" xr:uid="{00000000-0005-0000-0000-0000D82D0000}"/>
    <cellStyle name="Style 73 13" xfId="11737" xr:uid="{00000000-0005-0000-0000-0000D92D0000}"/>
    <cellStyle name="Style 73 13 2" xfId="11738" xr:uid="{00000000-0005-0000-0000-0000DA2D0000}"/>
    <cellStyle name="Style 73 14" xfId="11739" xr:uid="{00000000-0005-0000-0000-0000DB2D0000}"/>
    <cellStyle name="Style 73 14 2" xfId="11740" xr:uid="{00000000-0005-0000-0000-0000DC2D0000}"/>
    <cellStyle name="Style 73 15" xfId="11741" xr:uid="{00000000-0005-0000-0000-0000DD2D0000}"/>
    <cellStyle name="Style 73 15 2" xfId="11742" xr:uid="{00000000-0005-0000-0000-0000DE2D0000}"/>
    <cellStyle name="Style 73 16" xfId="11743" xr:uid="{00000000-0005-0000-0000-0000DF2D0000}"/>
    <cellStyle name="Style 73 17" xfId="11744" xr:uid="{00000000-0005-0000-0000-0000E02D0000}"/>
    <cellStyle name="Style 73 18" xfId="11745" xr:uid="{00000000-0005-0000-0000-0000E12D0000}"/>
    <cellStyle name="Style 73 2" xfId="11746" xr:uid="{00000000-0005-0000-0000-0000E22D0000}"/>
    <cellStyle name="Style 73 2 2" xfId="11747" xr:uid="{00000000-0005-0000-0000-0000E32D0000}"/>
    <cellStyle name="Style 73 2 2 2" xfId="11748" xr:uid="{00000000-0005-0000-0000-0000E42D0000}"/>
    <cellStyle name="Style 73 2 2 2 2" xfId="11749" xr:uid="{00000000-0005-0000-0000-0000E52D0000}"/>
    <cellStyle name="Style 73 2 2 2 3" xfId="11750" xr:uid="{00000000-0005-0000-0000-0000E62D0000}"/>
    <cellStyle name="Style 73 2 2 2 4" xfId="11751" xr:uid="{00000000-0005-0000-0000-0000E72D0000}"/>
    <cellStyle name="Style 73 2 2 3" xfId="11752" xr:uid="{00000000-0005-0000-0000-0000E82D0000}"/>
    <cellStyle name="Style 73 2 2 4" xfId="11753" xr:uid="{00000000-0005-0000-0000-0000E92D0000}"/>
    <cellStyle name="Style 73 2 3" xfId="11754" xr:uid="{00000000-0005-0000-0000-0000EA2D0000}"/>
    <cellStyle name="Style 73 2 3 2" xfId="11755" xr:uid="{00000000-0005-0000-0000-0000EB2D0000}"/>
    <cellStyle name="Style 73 2 4" xfId="11756" xr:uid="{00000000-0005-0000-0000-0000EC2D0000}"/>
    <cellStyle name="Style 73 2 4 2" xfId="11757" xr:uid="{00000000-0005-0000-0000-0000ED2D0000}"/>
    <cellStyle name="Style 73 2 5" xfId="11758" xr:uid="{00000000-0005-0000-0000-0000EE2D0000}"/>
    <cellStyle name="Style 73 2 5 2" xfId="11759" xr:uid="{00000000-0005-0000-0000-0000EF2D0000}"/>
    <cellStyle name="Style 73 2 6" xfId="11760" xr:uid="{00000000-0005-0000-0000-0000F02D0000}"/>
    <cellStyle name="Style 73 2 6 2" xfId="11761" xr:uid="{00000000-0005-0000-0000-0000F12D0000}"/>
    <cellStyle name="Style 73 2 7" xfId="11762" xr:uid="{00000000-0005-0000-0000-0000F22D0000}"/>
    <cellStyle name="Style 73 2 8" xfId="11763" xr:uid="{00000000-0005-0000-0000-0000F32D0000}"/>
    <cellStyle name="Style 73 2 9" xfId="11764" xr:uid="{00000000-0005-0000-0000-0000F42D0000}"/>
    <cellStyle name="Style 73 3" xfId="11765" xr:uid="{00000000-0005-0000-0000-0000F52D0000}"/>
    <cellStyle name="Style 73 3 2" xfId="11766" xr:uid="{00000000-0005-0000-0000-0000F62D0000}"/>
    <cellStyle name="Style 73 3 2 2" xfId="11767" xr:uid="{00000000-0005-0000-0000-0000F72D0000}"/>
    <cellStyle name="Style 73 3 2 2 2" xfId="11768" xr:uid="{00000000-0005-0000-0000-0000F82D0000}"/>
    <cellStyle name="Style 73 3 2 2 3" xfId="11769" xr:uid="{00000000-0005-0000-0000-0000F92D0000}"/>
    <cellStyle name="Style 73 3 2 2 4" xfId="11770" xr:uid="{00000000-0005-0000-0000-0000FA2D0000}"/>
    <cellStyle name="Style 73 3 2 3" xfId="11771" xr:uid="{00000000-0005-0000-0000-0000FB2D0000}"/>
    <cellStyle name="Style 73 3 2 4" xfId="11772" xr:uid="{00000000-0005-0000-0000-0000FC2D0000}"/>
    <cellStyle name="Style 73 3 3" xfId="11773" xr:uid="{00000000-0005-0000-0000-0000FD2D0000}"/>
    <cellStyle name="Style 73 3 3 2" xfId="11774" xr:uid="{00000000-0005-0000-0000-0000FE2D0000}"/>
    <cellStyle name="Style 73 3 4" xfId="11775" xr:uid="{00000000-0005-0000-0000-0000FF2D0000}"/>
    <cellStyle name="Style 73 3 4 2" xfId="11776" xr:uid="{00000000-0005-0000-0000-0000002E0000}"/>
    <cellStyle name="Style 73 3 5" xfId="11777" xr:uid="{00000000-0005-0000-0000-0000012E0000}"/>
    <cellStyle name="Style 73 3 5 2" xfId="11778" xr:uid="{00000000-0005-0000-0000-0000022E0000}"/>
    <cellStyle name="Style 73 3 6" xfId="11779" xr:uid="{00000000-0005-0000-0000-0000032E0000}"/>
    <cellStyle name="Style 73 3 6 2" xfId="11780" xr:uid="{00000000-0005-0000-0000-0000042E0000}"/>
    <cellStyle name="Style 73 3 7" xfId="11781" xr:uid="{00000000-0005-0000-0000-0000052E0000}"/>
    <cellStyle name="Style 73 3 8" xfId="11782" xr:uid="{00000000-0005-0000-0000-0000062E0000}"/>
    <cellStyle name="Style 73 3 9" xfId="11783" xr:uid="{00000000-0005-0000-0000-0000072E0000}"/>
    <cellStyle name="Style 73 4" xfId="11784" xr:uid="{00000000-0005-0000-0000-0000082E0000}"/>
    <cellStyle name="Style 73 4 2" xfId="11785" xr:uid="{00000000-0005-0000-0000-0000092E0000}"/>
    <cellStyle name="Style 73 4 2 2" xfId="11786" xr:uid="{00000000-0005-0000-0000-00000A2E0000}"/>
    <cellStyle name="Style 73 4 2 2 2" xfId="11787" xr:uid="{00000000-0005-0000-0000-00000B2E0000}"/>
    <cellStyle name="Style 73 4 2 2 3" xfId="11788" xr:uid="{00000000-0005-0000-0000-00000C2E0000}"/>
    <cellStyle name="Style 73 4 2 2 4" xfId="11789" xr:uid="{00000000-0005-0000-0000-00000D2E0000}"/>
    <cellStyle name="Style 73 4 2 3" xfId="11790" xr:uid="{00000000-0005-0000-0000-00000E2E0000}"/>
    <cellStyle name="Style 73 4 2 4" xfId="11791" xr:uid="{00000000-0005-0000-0000-00000F2E0000}"/>
    <cellStyle name="Style 73 4 3" xfId="11792" xr:uid="{00000000-0005-0000-0000-0000102E0000}"/>
    <cellStyle name="Style 73 4 3 2" xfId="11793" xr:uid="{00000000-0005-0000-0000-0000112E0000}"/>
    <cellStyle name="Style 73 4 4" xfId="11794" xr:uid="{00000000-0005-0000-0000-0000122E0000}"/>
    <cellStyle name="Style 73 4 4 2" xfId="11795" xr:uid="{00000000-0005-0000-0000-0000132E0000}"/>
    <cellStyle name="Style 73 4 5" xfId="11796" xr:uid="{00000000-0005-0000-0000-0000142E0000}"/>
    <cellStyle name="Style 73 4 5 2" xfId="11797" xr:uid="{00000000-0005-0000-0000-0000152E0000}"/>
    <cellStyle name="Style 73 4 6" xfId="11798" xr:uid="{00000000-0005-0000-0000-0000162E0000}"/>
    <cellStyle name="Style 73 4 6 2" xfId="11799" xr:uid="{00000000-0005-0000-0000-0000172E0000}"/>
    <cellStyle name="Style 73 4 7" xfId="11800" xr:uid="{00000000-0005-0000-0000-0000182E0000}"/>
    <cellStyle name="Style 73 4 8" xfId="11801" xr:uid="{00000000-0005-0000-0000-0000192E0000}"/>
    <cellStyle name="Style 73 4 9" xfId="11802" xr:uid="{00000000-0005-0000-0000-00001A2E0000}"/>
    <cellStyle name="Style 73 5" xfId="11803" xr:uid="{00000000-0005-0000-0000-00001B2E0000}"/>
    <cellStyle name="Style 73 5 2" xfId="11804" xr:uid="{00000000-0005-0000-0000-00001C2E0000}"/>
    <cellStyle name="Style 73 5 2 2" xfId="11805" xr:uid="{00000000-0005-0000-0000-00001D2E0000}"/>
    <cellStyle name="Style 73 5 2 2 2" xfId="11806" xr:uid="{00000000-0005-0000-0000-00001E2E0000}"/>
    <cellStyle name="Style 73 5 2 2 3" xfId="11807" xr:uid="{00000000-0005-0000-0000-00001F2E0000}"/>
    <cellStyle name="Style 73 5 2 2 4" xfId="11808" xr:uid="{00000000-0005-0000-0000-0000202E0000}"/>
    <cellStyle name="Style 73 5 2 3" xfId="11809" xr:uid="{00000000-0005-0000-0000-0000212E0000}"/>
    <cellStyle name="Style 73 5 2 4" xfId="11810" xr:uid="{00000000-0005-0000-0000-0000222E0000}"/>
    <cellStyle name="Style 73 5 3" xfId="11811" xr:uid="{00000000-0005-0000-0000-0000232E0000}"/>
    <cellStyle name="Style 73 5 3 2" xfId="11812" xr:uid="{00000000-0005-0000-0000-0000242E0000}"/>
    <cellStyle name="Style 73 5 4" xfId="11813" xr:uid="{00000000-0005-0000-0000-0000252E0000}"/>
    <cellStyle name="Style 73 5 4 2" xfId="11814" xr:uid="{00000000-0005-0000-0000-0000262E0000}"/>
    <cellStyle name="Style 73 5 5" xfId="11815" xr:uid="{00000000-0005-0000-0000-0000272E0000}"/>
    <cellStyle name="Style 73 5 5 2" xfId="11816" xr:uid="{00000000-0005-0000-0000-0000282E0000}"/>
    <cellStyle name="Style 73 5 6" xfId="11817" xr:uid="{00000000-0005-0000-0000-0000292E0000}"/>
    <cellStyle name="Style 73 5 6 2" xfId="11818" xr:uid="{00000000-0005-0000-0000-00002A2E0000}"/>
    <cellStyle name="Style 73 5 7" xfId="11819" xr:uid="{00000000-0005-0000-0000-00002B2E0000}"/>
    <cellStyle name="Style 73 5 8" xfId="11820" xr:uid="{00000000-0005-0000-0000-00002C2E0000}"/>
    <cellStyle name="Style 73 5 9" xfId="11821" xr:uid="{00000000-0005-0000-0000-00002D2E0000}"/>
    <cellStyle name="Style 73 6" xfId="11822" xr:uid="{00000000-0005-0000-0000-00002E2E0000}"/>
    <cellStyle name="Style 73 6 2" xfId="11823" xr:uid="{00000000-0005-0000-0000-00002F2E0000}"/>
    <cellStyle name="Style 73 6 2 2" xfId="11824" xr:uid="{00000000-0005-0000-0000-0000302E0000}"/>
    <cellStyle name="Style 73 6 2 3" xfId="11825" xr:uid="{00000000-0005-0000-0000-0000312E0000}"/>
    <cellStyle name="Style 73 6 2 4" xfId="11826" xr:uid="{00000000-0005-0000-0000-0000322E0000}"/>
    <cellStyle name="Style 73 6 3" xfId="11827" xr:uid="{00000000-0005-0000-0000-0000332E0000}"/>
    <cellStyle name="Style 73 6 4" xfId="11828" xr:uid="{00000000-0005-0000-0000-0000342E0000}"/>
    <cellStyle name="Style 73 7" xfId="11829" xr:uid="{00000000-0005-0000-0000-0000352E0000}"/>
    <cellStyle name="Style 73 7 2" xfId="11830" xr:uid="{00000000-0005-0000-0000-0000362E0000}"/>
    <cellStyle name="Style 73 8" xfId="11831" xr:uid="{00000000-0005-0000-0000-0000372E0000}"/>
    <cellStyle name="Style 73 8 2" xfId="11832" xr:uid="{00000000-0005-0000-0000-0000382E0000}"/>
    <cellStyle name="Style 73 9" xfId="11833" xr:uid="{00000000-0005-0000-0000-0000392E0000}"/>
    <cellStyle name="Style 73 9 2" xfId="11834" xr:uid="{00000000-0005-0000-0000-00003A2E0000}"/>
    <cellStyle name="Style 73_KERTAS_KERJA_ABI_PGE_2009_090109Kurs 11rb" xfId="11835" xr:uid="{00000000-0005-0000-0000-00003B2E0000}"/>
    <cellStyle name="Style 74" xfId="11836" xr:uid="{00000000-0005-0000-0000-00003C2E0000}"/>
    <cellStyle name="Style 74 10" xfId="11837" xr:uid="{00000000-0005-0000-0000-00003D2E0000}"/>
    <cellStyle name="Style 74 10 2" xfId="11838" xr:uid="{00000000-0005-0000-0000-00003E2E0000}"/>
    <cellStyle name="Style 74 11" xfId="11839" xr:uid="{00000000-0005-0000-0000-00003F2E0000}"/>
    <cellStyle name="Style 74 11 2" xfId="11840" xr:uid="{00000000-0005-0000-0000-0000402E0000}"/>
    <cellStyle name="Style 74 12" xfId="11841" xr:uid="{00000000-0005-0000-0000-0000412E0000}"/>
    <cellStyle name="Style 74 12 2" xfId="11842" xr:uid="{00000000-0005-0000-0000-0000422E0000}"/>
    <cellStyle name="Style 74 13" xfId="11843" xr:uid="{00000000-0005-0000-0000-0000432E0000}"/>
    <cellStyle name="Style 74 13 2" xfId="11844" xr:uid="{00000000-0005-0000-0000-0000442E0000}"/>
    <cellStyle name="Style 74 14" xfId="11845" xr:uid="{00000000-0005-0000-0000-0000452E0000}"/>
    <cellStyle name="Style 74 14 2" xfId="11846" xr:uid="{00000000-0005-0000-0000-0000462E0000}"/>
    <cellStyle name="Style 74 15" xfId="11847" xr:uid="{00000000-0005-0000-0000-0000472E0000}"/>
    <cellStyle name="Style 74 15 2" xfId="11848" xr:uid="{00000000-0005-0000-0000-0000482E0000}"/>
    <cellStyle name="Style 74 16" xfId="11849" xr:uid="{00000000-0005-0000-0000-0000492E0000}"/>
    <cellStyle name="Style 74 17" xfId="11850" xr:uid="{00000000-0005-0000-0000-00004A2E0000}"/>
    <cellStyle name="Style 74 18" xfId="11851" xr:uid="{00000000-0005-0000-0000-00004B2E0000}"/>
    <cellStyle name="Style 74 2" xfId="11852" xr:uid="{00000000-0005-0000-0000-00004C2E0000}"/>
    <cellStyle name="Style 74 2 2" xfId="11853" xr:uid="{00000000-0005-0000-0000-00004D2E0000}"/>
    <cellStyle name="Style 74 2 2 2" xfId="11854" xr:uid="{00000000-0005-0000-0000-00004E2E0000}"/>
    <cellStyle name="Style 74 2 2 3" xfId="11855" xr:uid="{00000000-0005-0000-0000-00004F2E0000}"/>
    <cellStyle name="Style 74 2 2 4" xfId="11856" xr:uid="{00000000-0005-0000-0000-0000502E0000}"/>
    <cellStyle name="Style 74 2 3" xfId="11857" xr:uid="{00000000-0005-0000-0000-0000512E0000}"/>
    <cellStyle name="Style 74 2 4" xfId="11858" xr:uid="{00000000-0005-0000-0000-0000522E0000}"/>
    <cellStyle name="Style 74 3" xfId="11859" xr:uid="{00000000-0005-0000-0000-0000532E0000}"/>
    <cellStyle name="Style 74 3 2" xfId="11860" xr:uid="{00000000-0005-0000-0000-0000542E0000}"/>
    <cellStyle name="Style 74 4" xfId="11861" xr:uid="{00000000-0005-0000-0000-0000552E0000}"/>
    <cellStyle name="Style 74 4 2" xfId="11862" xr:uid="{00000000-0005-0000-0000-0000562E0000}"/>
    <cellStyle name="Style 74 5" xfId="11863" xr:uid="{00000000-0005-0000-0000-0000572E0000}"/>
    <cellStyle name="Style 74 5 2" xfId="11864" xr:uid="{00000000-0005-0000-0000-0000582E0000}"/>
    <cellStyle name="Style 74 6" xfId="11865" xr:uid="{00000000-0005-0000-0000-0000592E0000}"/>
    <cellStyle name="Style 74 6 2" xfId="11866" xr:uid="{00000000-0005-0000-0000-00005A2E0000}"/>
    <cellStyle name="Style 74 7" xfId="11867" xr:uid="{00000000-0005-0000-0000-00005B2E0000}"/>
    <cellStyle name="Style 74 7 2" xfId="11868" xr:uid="{00000000-0005-0000-0000-00005C2E0000}"/>
    <cellStyle name="Style 74 8" xfId="11869" xr:uid="{00000000-0005-0000-0000-00005D2E0000}"/>
    <cellStyle name="Style 74 8 2" xfId="11870" xr:uid="{00000000-0005-0000-0000-00005E2E0000}"/>
    <cellStyle name="Style 74 9" xfId="11871" xr:uid="{00000000-0005-0000-0000-00005F2E0000}"/>
    <cellStyle name="Style 74 9 2" xfId="11872" xr:uid="{00000000-0005-0000-0000-0000602E0000}"/>
    <cellStyle name="Style 75" xfId="11873" xr:uid="{00000000-0005-0000-0000-0000612E0000}"/>
    <cellStyle name="Style 75 2" xfId="11874" xr:uid="{00000000-0005-0000-0000-0000622E0000}"/>
    <cellStyle name="Style 76" xfId="11875" xr:uid="{00000000-0005-0000-0000-0000632E0000}"/>
    <cellStyle name="Style 76 2" xfId="11876" xr:uid="{00000000-0005-0000-0000-0000642E0000}"/>
    <cellStyle name="Style 77" xfId="11877" xr:uid="{00000000-0005-0000-0000-0000652E0000}"/>
    <cellStyle name="Style 77 2" xfId="11878" xr:uid="{00000000-0005-0000-0000-0000662E0000}"/>
    <cellStyle name="Style 77 2 2" xfId="11879" xr:uid="{00000000-0005-0000-0000-0000672E0000}"/>
    <cellStyle name="Style 77 3" xfId="11880" xr:uid="{00000000-0005-0000-0000-0000682E0000}"/>
    <cellStyle name="Style 77 3 2" xfId="11881" xr:uid="{00000000-0005-0000-0000-0000692E0000}"/>
    <cellStyle name="Style 77 4" xfId="11882" xr:uid="{00000000-0005-0000-0000-00006A2E0000}"/>
    <cellStyle name="Style 77 4 2" xfId="11883" xr:uid="{00000000-0005-0000-0000-00006B2E0000}"/>
    <cellStyle name="Style 77 5" xfId="11884" xr:uid="{00000000-0005-0000-0000-00006C2E0000}"/>
    <cellStyle name="Style 77 5 2" xfId="11885" xr:uid="{00000000-0005-0000-0000-00006D2E0000}"/>
    <cellStyle name="Style 77 6" xfId="11886" xr:uid="{00000000-0005-0000-0000-00006E2E0000}"/>
    <cellStyle name="Style 77_KERTAS_KERJA_ABI_PGE_2009_090109Kurs 11rb" xfId="11887" xr:uid="{00000000-0005-0000-0000-00006F2E0000}"/>
    <cellStyle name="Style 78" xfId="11888" xr:uid="{00000000-0005-0000-0000-0000702E0000}"/>
    <cellStyle name="Style 78 2" xfId="11889" xr:uid="{00000000-0005-0000-0000-0000712E0000}"/>
    <cellStyle name="Style 79" xfId="11890" xr:uid="{00000000-0005-0000-0000-0000722E0000}"/>
    <cellStyle name="Style 79 2" xfId="11891" xr:uid="{00000000-0005-0000-0000-0000732E0000}"/>
    <cellStyle name="Style 8" xfId="11892" xr:uid="{00000000-0005-0000-0000-0000742E0000}"/>
    <cellStyle name="Style 8 2" xfId="11893" xr:uid="{00000000-0005-0000-0000-0000752E0000}"/>
    <cellStyle name="Style 8 2 2" xfId="11894" xr:uid="{00000000-0005-0000-0000-0000762E0000}"/>
    <cellStyle name="Style 8 3" xfId="11895" xr:uid="{00000000-0005-0000-0000-0000772E0000}"/>
    <cellStyle name="Style 8 3 2" xfId="11896" xr:uid="{00000000-0005-0000-0000-0000782E0000}"/>
    <cellStyle name="Style 8 4" xfId="11897" xr:uid="{00000000-0005-0000-0000-0000792E0000}"/>
    <cellStyle name="Style 8 4 2" xfId="11898" xr:uid="{00000000-0005-0000-0000-00007A2E0000}"/>
    <cellStyle name="Style 8 5" xfId="11899" xr:uid="{00000000-0005-0000-0000-00007B2E0000}"/>
    <cellStyle name="Style 8 5 2" xfId="11900" xr:uid="{00000000-0005-0000-0000-00007C2E0000}"/>
    <cellStyle name="Style 8 6" xfId="11901" xr:uid="{00000000-0005-0000-0000-00007D2E0000}"/>
    <cellStyle name="Style 8_KERTAS_KERJA_ABI_PGE_2009_090109Kurs 11rb" xfId="11902" xr:uid="{00000000-0005-0000-0000-00007E2E0000}"/>
    <cellStyle name="Style 80" xfId="11903" xr:uid="{00000000-0005-0000-0000-00007F2E0000}"/>
    <cellStyle name="Style 80 2" xfId="11904" xr:uid="{00000000-0005-0000-0000-0000802E0000}"/>
    <cellStyle name="Style 81" xfId="11905" xr:uid="{00000000-0005-0000-0000-0000812E0000}"/>
    <cellStyle name="Style 81 2" xfId="11906" xr:uid="{00000000-0005-0000-0000-0000822E0000}"/>
    <cellStyle name="Style 82" xfId="11907" xr:uid="{00000000-0005-0000-0000-0000832E0000}"/>
    <cellStyle name="Style 82 2" xfId="11908" xr:uid="{00000000-0005-0000-0000-0000842E0000}"/>
    <cellStyle name="Style 82 2 2" xfId="11909" xr:uid="{00000000-0005-0000-0000-0000852E0000}"/>
    <cellStyle name="Style 82 3" xfId="11910" xr:uid="{00000000-0005-0000-0000-0000862E0000}"/>
    <cellStyle name="Style 82 3 2" xfId="11911" xr:uid="{00000000-0005-0000-0000-0000872E0000}"/>
    <cellStyle name="Style 82 4" xfId="11912" xr:uid="{00000000-0005-0000-0000-0000882E0000}"/>
    <cellStyle name="Style 82 4 2" xfId="11913" xr:uid="{00000000-0005-0000-0000-0000892E0000}"/>
    <cellStyle name="Style 82 5" xfId="11914" xr:uid="{00000000-0005-0000-0000-00008A2E0000}"/>
    <cellStyle name="Style 82 5 2" xfId="11915" xr:uid="{00000000-0005-0000-0000-00008B2E0000}"/>
    <cellStyle name="Style 82 6" xfId="11916" xr:uid="{00000000-0005-0000-0000-00008C2E0000}"/>
    <cellStyle name="Style 82_KERTAS_KERJA_ABI_PGE_2009_090109Kurs 11rb" xfId="11917" xr:uid="{00000000-0005-0000-0000-00008D2E0000}"/>
    <cellStyle name="Style 83" xfId="11918" xr:uid="{00000000-0005-0000-0000-00008E2E0000}"/>
    <cellStyle name="Style 83 10" xfId="11919" xr:uid="{00000000-0005-0000-0000-00008F2E0000}"/>
    <cellStyle name="Style 83 10 2" xfId="11920" xr:uid="{00000000-0005-0000-0000-0000902E0000}"/>
    <cellStyle name="Style 83 11" xfId="11921" xr:uid="{00000000-0005-0000-0000-0000912E0000}"/>
    <cellStyle name="Style 83 11 2" xfId="11922" xr:uid="{00000000-0005-0000-0000-0000922E0000}"/>
    <cellStyle name="Style 83 12" xfId="11923" xr:uid="{00000000-0005-0000-0000-0000932E0000}"/>
    <cellStyle name="Style 83 12 2" xfId="11924" xr:uid="{00000000-0005-0000-0000-0000942E0000}"/>
    <cellStyle name="Style 83 13" xfId="11925" xr:uid="{00000000-0005-0000-0000-0000952E0000}"/>
    <cellStyle name="Style 83 13 2" xfId="11926" xr:uid="{00000000-0005-0000-0000-0000962E0000}"/>
    <cellStyle name="Style 83 14" xfId="11927" xr:uid="{00000000-0005-0000-0000-0000972E0000}"/>
    <cellStyle name="Style 83 14 2" xfId="11928" xr:uid="{00000000-0005-0000-0000-0000982E0000}"/>
    <cellStyle name="Style 83 15" xfId="11929" xr:uid="{00000000-0005-0000-0000-0000992E0000}"/>
    <cellStyle name="Style 83 15 2" xfId="11930" xr:uid="{00000000-0005-0000-0000-00009A2E0000}"/>
    <cellStyle name="Style 83 16" xfId="11931" xr:uid="{00000000-0005-0000-0000-00009B2E0000}"/>
    <cellStyle name="Style 83 17" xfId="11932" xr:uid="{00000000-0005-0000-0000-00009C2E0000}"/>
    <cellStyle name="Style 83 18" xfId="11933" xr:uid="{00000000-0005-0000-0000-00009D2E0000}"/>
    <cellStyle name="Style 83 2" xfId="11934" xr:uid="{00000000-0005-0000-0000-00009E2E0000}"/>
    <cellStyle name="Style 83 2 2" xfId="11935" xr:uid="{00000000-0005-0000-0000-00009F2E0000}"/>
    <cellStyle name="Style 83 2 2 2" xfId="11936" xr:uid="{00000000-0005-0000-0000-0000A02E0000}"/>
    <cellStyle name="Style 83 2 2 3" xfId="11937" xr:uid="{00000000-0005-0000-0000-0000A12E0000}"/>
    <cellStyle name="Style 83 2 2 4" xfId="11938" xr:uid="{00000000-0005-0000-0000-0000A22E0000}"/>
    <cellStyle name="Style 83 2 3" xfId="11939" xr:uid="{00000000-0005-0000-0000-0000A32E0000}"/>
    <cellStyle name="Style 83 2 4" xfId="11940" xr:uid="{00000000-0005-0000-0000-0000A42E0000}"/>
    <cellStyle name="Style 83 3" xfId="11941" xr:uid="{00000000-0005-0000-0000-0000A52E0000}"/>
    <cellStyle name="Style 83 3 2" xfId="11942" xr:uid="{00000000-0005-0000-0000-0000A62E0000}"/>
    <cellStyle name="Style 83 4" xfId="11943" xr:uid="{00000000-0005-0000-0000-0000A72E0000}"/>
    <cellStyle name="Style 83 4 2" xfId="11944" xr:uid="{00000000-0005-0000-0000-0000A82E0000}"/>
    <cellStyle name="Style 83 5" xfId="11945" xr:uid="{00000000-0005-0000-0000-0000A92E0000}"/>
    <cellStyle name="Style 83 5 2" xfId="11946" xr:uid="{00000000-0005-0000-0000-0000AA2E0000}"/>
    <cellStyle name="Style 83 6" xfId="11947" xr:uid="{00000000-0005-0000-0000-0000AB2E0000}"/>
    <cellStyle name="Style 83 6 2" xfId="11948" xr:uid="{00000000-0005-0000-0000-0000AC2E0000}"/>
    <cellStyle name="Style 83 7" xfId="11949" xr:uid="{00000000-0005-0000-0000-0000AD2E0000}"/>
    <cellStyle name="Style 83 7 2" xfId="11950" xr:uid="{00000000-0005-0000-0000-0000AE2E0000}"/>
    <cellStyle name="Style 83 8" xfId="11951" xr:uid="{00000000-0005-0000-0000-0000AF2E0000}"/>
    <cellStyle name="Style 83 8 2" xfId="11952" xr:uid="{00000000-0005-0000-0000-0000B02E0000}"/>
    <cellStyle name="Style 83 9" xfId="11953" xr:uid="{00000000-0005-0000-0000-0000B12E0000}"/>
    <cellStyle name="Style 83 9 2" xfId="11954" xr:uid="{00000000-0005-0000-0000-0000B22E0000}"/>
    <cellStyle name="Style 84" xfId="11955" xr:uid="{00000000-0005-0000-0000-0000B32E0000}"/>
    <cellStyle name="Style 84 2" xfId="11956" xr:uid="{00000000-0005-0000-0000-0000B42E0000}"/>
    <cellStyle name="Style 85" xfId="11957" xr:uid="{00000000-0005-0000-0000-0000B52E0000}"/>
    <cellStyle name="Style 85 10" xfId="11958" xr:uid="{00000000-0005-0000-0000-0000B62E0000}"/>
    <cellStyle name="Style 85 10 2" xfId="11959" xr:uid="{00000000-0005-0000-0000-0000B72E0000}"/>
    <cellStyle name="Style 85 11" xfId="11960" xr:uid="{00000000-0005-0000-0000-0000B82E0000}"/>
    <cellStyle name="Style 85 11 2" xfId="11961" xr:uid="{00000000-0005-0000-0000-0000B92E0000}"/>
    <cellStyle name="Style 85 12" xfId="11962" xr:uid="{00000000-0005-0000-0000-0000BA2E0000}"/>
    <cellStyle name="Style 85 12 2" xfId="11963" xr:uid="{00000000-0005-0000-0000-0000BB2E0000}"/>
    <cellStyle name="Style 85 13" xfId="11964" xr:uid="{00000000-0005-0000-0000-0000BC2E0000}"/>
    <cellStyle name="Style 85 13 2" xfId="11965" xr:uid="{00000000-0005-0000-0000-0000BD2E0000}"/>
    <cellStyle name="Style 85 14" xfId="11966" xr:uid="{00000000-0005-0000-0000-0000BE2E0000}"/>
    <cellStyle name="Style 85 14 2" xfId="11967" xr:uid="{00000000-0005-0000-0000-0000BF2E0000}"/>
    <cellStyle name="Style 85 15" xfId="11968" xr:uid="{00000000-0005-0000-0000-0000C02E0000}"/>
    <cellStyle name="Style 85 15 2" xfId="11969" xr:uid="{00000000-0005-0000-0000-0000C12E0000}"/>
    <cellStyle name="Style 85 16" xfId="11970" xr:uid="{00000000-0005-0000-0000-0000C22E0000}"/>
    <cellStyle name="Style 85 17" xfId="11971" xr:uid="{00000000-0005-0000-0000-0000C32E0000}"/>
    <cellStyle name="Style 85 18" xfId="11972" xr:uid="{00000000-0005-0000-0000-0000C42E0000}"/>
    <cellStyle name="Style 85 2" xfId="11973" xr:uid="{00000000-0005-0000-0000-0000C52E0000}"/>
    <cellStyle name="Style 85 2 2" xfId="11974" xr:uid="{00000000-0005-0000-0000-0000C62E0000}"/>
    <cellStyle name="Style 85 2 2 2" xfId="11975" xr:uid="{00000000-0005-0000-0000-0000C72E0000}"/>
    <cellStyle name="Style 85 2 2 3" xfId="11976" xr:uid="{00000000-0005-0000-0000-0000C82E0000}"/>
    <cellStyle name="Style 85 2 2 4" xfId="11977" xr:uid="{00000000-0005-0000-0000-0000C92E0000}"/>
    <cellStyle name="Style 85 2 3" xfId="11978" xr:uid="{00000000-0005-0000-0000-0000CA2E0000}"/>
    <cellStyle name="Style 85 2 4" xfId="11979" xr:uid="{00000000-0005-0000-0000-0000CB2E0000}"/>
    <cellStyle name="Style 85 3" xfId="11980" xr:uid="{00000000-0005-0000-0000-0000CC2E0000}"/>
    <cellStyle name="Style 85 3 2" xfId="11981" xr:uid="{00000000-0005-0000-0000-0000CD2E0000}"/>
    <cellStyle name="Style 85 4" xfId="11982" xr:uid="{00000000-0005-0000-0000-0000CE2E0000}"/>
    <cellStyle name="Style 85 4 2" xfId="11983" xr:uid="{00000000-0005-0000-0000-0000CF2E0000}"/>
    <cellStyle name="Style 85 5" xfId="11984" xr:uid="{00000000-0005-0000-0000-0000D02E0000}"/>
    <cellStyle name="Style 85 5 2" xfId="11985" xr:uid="{00000000-0005-0000-0000-0000D12E0000}"/>
    <cellStyle name="Style 85 6" xfId="11986" xr:uid="{00000000-0005-0000-0000-0000D22E0000}"/>
    <cellStyle name="Style 85 6 2" xfId="11987" xr:uid="{00000000-0005-0000-0000-0000D32E0000}"/>
    <cellStyle name="Style 85 7" xfId="11988" xr:uid="{00000000-0005-0000-0000-0000D42E0000}"/>
    <cellStyle name="Style 85 7 2" xfId="11989" xr:uid="{00000000-0005-0000-0000-0000D52E0000}"/>
    <cellStyle name="Style 85 8" xfId="11990" xr:uid="{00000000-0005-0000-0000-0000D62E0000}"/>
    <cellStyle name="Style 85 8 2" xfId="11991" xr:uid="{00000000-0005-0000-0000-0000D72E0000}"/>
    <cellStyle name="Style 85 9" xfId="11992" xr:uid="{00000000-0005-0000-0000-0000D82E0000}"/>
    <cellStyle name="Style 85 9 2" xfId="11993" xr:uid="{00000000-0005-0000-0000-0000D92E0000}"/>
    <cellStyle name="Style 86" xfId="11994" xr:uid="{00000000-0005-0000-0000-0000DA2E0000}"/>
    <cellStyle name="Style 86 2" xfId="11995" xr:uid="{00000000-0005-0000-0000-0000DB2E0000}"/>
    <cellStyle name="Style 87" xfId="11996" xr:uid="{00000000-0005-0000-0000-0000DC2E0000}"/>
    <cellStyle name="Style 87 10" xfId="11997" xr:uid="{00000000-0005-0000-0000-0000DD2E0000}"/>
    <cellStyle name="Style 87 10 2" xfId="11998" xr:uid="{00000000-0005-0000-0000-0000DE2E0000}"/>
    <cellStyle name="Style 87 11" xfId="11999" xr:uid="{00000000-0005-0000-0000-0000DF2E0000}"/>
    <cellStyle name="Style 87 11 2" xfId="12000" xr:uid="{00000000-0005-0000-0000-0000E02E0000}"/>
    <cellStyle name="Style 87 12" xfId="12001" xr:uid="{00000000-0005-0000-0000-0000E12E0000}"/>
    <cellStyle name="Style 87 12 2" xfId="12002" xr:uid="{00000000-0005-0000-0000-0000E22E0000}"/>
    <cellStyle name="Style 87 13" xfId="12003" xr:uid="{00000000-0005-0000-0000-0000E32E0000}"/>
    <cellStyle name="Style 87 13 2" xfId="12004" xr:uid="{00000000-0005-0000-0000-0000E42E0000}"/>
    <cellStyle name="Style 87 14" xfId="12005" xr:uid="{00000000-0005-0000-0000-0000E52E0000}"/>
    <cellStyle name="Style 87 14 2" xfId="12006" xr:uid="{00000000-0005-0000-0000-0000E62E0000}"/>
    <cellStyle name="Style 87 15" xfId="12007" xr:uid="{00000000-0005-0000-0000-0000E72E0000}"/>
    <cellStyle name="Style 87 15 2" xfId="12008" xr:uid="{00000000-0005-0000-0000-0000E82E0000}"/>
    <cellStyle name="Style 87 16" xfId="12009" xr:uid="{00000000-0005-0000-0000-0000E92E0000}"/>
    <cellStyle name="Style 87 17" xfId="12010" xr:uid="{00000000-0005-0000-0000-0000EA2E0000}"/>
    <cellStyle name="Style 87 18" xfId="12011" xr:uid="{00000000-0005-0000-0000-0000EB2E0000}"/>
    <cellStyle name="Style 87 2" xfId="12012" xr:uid="{00000000-0005-0000-0000-0000EC2E0000}"/>
    <cellStyle name="Style 87 2 2" xfId="12013" xr:uid="{00000000-0005-0000-0000-0000ED2E0000}"/>
    <cellStyle name="Style 87 2 2 2" xfId="12014" xr:uid="{00000000-0005-0000-0000-0000EE2E0000}"/>
    <cellStyle name="Style 87 2 2 3" xfId="12015" xr:uid="{00000000-0005-0000-0000-0000EF2E0000}"/>
    <cellStyle name="Style 87 2 2 4" xfId="12016" xr:uid="{00000000-0005-0000-0000-0000F02E0000}"/>
    <cellStyle name="Style 87 2 3" xfId="12017" xr:uid="{00000000-0005-0000-0000-0000F12E0000}"/>
    <cellStyle name="Style 87 2 4" xfId="12018" xr:uid="{00000000-0005-0000-0000-0000F22E0000}"/>
    <cellStyle name="Style 87 3" xfId="12019" xr:uid="{00000000-0005-0000-0000-0000F32E0000}"/>
    <cellStyle name="Style 87 3 2" xfId="12020" xr:uid="{00000000-0005-0000-0000-0000F42E0000}"/>
    <cellStyle name="Style 87 4" xfId="12021" xr:uid="{00000000-0005-0000-0000-0000F52E0000}"/>
    <cellStyle name="Style 87 4 2" xfId="12022" xr:uid="{00000000-0005-0000-0000-0000F62E0000}"/>
    <cellStyle name="Style 87 5" xfId="12023" xr:uid="{00000000-0005-0000-0000-0000F72E0000}"/>
    <cellStyle name="Style 87 5 2" xfId="12024" xr:uid="{00000000-0005-0000-0000-0000F82E0000}"/>
    <cellStyle name="Style 87 6" xfId="12025" xr:uid="{00000000-0005-0000-0000-0000F92E0000}"/>
    <cellStyle name="Style 87 6 2" xfId="12026" xr:uid="{00000000-0005-0000-0000-0000FA2E0000}"/>
    <cellStyle name="Style 87 7" xfId="12027" xr:uid="{00000000-0005-0000-0000-0000FB2E0000}"/>
    <cellStyle name="Style 87 7 2" xfId="12028" xr:uid="{00000000-0005-0000-0000-0000FC2E0000}"/>
    <cellStyle name="Style 87 8" xfId="12029" xr:uid="{00000000-0005-0000-0000-0000FD2E0000}"/>
    <cellStyle name="Style 87 8 2" xfId="12030" xr:uid="{00000000-0005-0000-0000-0000FE2E0000}"/>
    <cellStyle name="Style 87 9" xfId="12031" xr:uid="{00000000-0005-0000-0000-0000FF2E0000}"/>
    <cellStyle name="Style 87 9 2" xfId="12032" xr:uid="{00000000-0005-0000-0000-0000002F0000}"/>
    <cellStyle name="Style 88" xfId="12033" xr:uid="{00000000-0005-0000-0000-0000012F0000}"/>
    <cellStyle name="Style 88 2" xfId="12034" xr:uid="{00000000-0005-0000-0000-0000022F0000}"/>
    <cellStyle name="Style 89" xfId="12035" xr:uid="{00000000-0005-0000-0000-0000032F0000}"/>
    <cellStyle name="Style 89 10" xfId="12036" xr:uid="{00000000-0005-0000-0000-0000042F0000}"/>
    <cellStyle name="Style 89 10 2" xfId="12037" xr:uid="{00000000-0005-0000-0000-0000052F0000}"/>
    <cellStyle name="Style 89 11" xfId="12038" xr:uid="{00000000-0005-0000-0000-0000062F0000}"/>
    <cellStyle name="Style 89 11 2" xfId="12039" xr:uid="{00000000-0005-0000-0000-0000072F0000}"/>
    <cellStyle name="Style 89 12" xfId="12040" xr:uid="{00000000-0005-0000-0000-0000082F0000}"/>
    <cellStyle name="Style 89 12 2" xfId="12041" xr:uid="{00000000-0005-0000-0000-0000092F0000}"/>
    <cellStyle name="Style 89 13" xfId="12042" xr:uid="{00000000-0005-0000-0000-00000A2F0000}"/>
    <cellStyle name="Style 89 13 2" xfId="12043" xr:uid="{00000000-0005-0000-0000-00000B2F0000}"/>
    <cellStyle name="Style 89 14" xfId="12044" xr:uid="{00000000-0005-0000-0000-00000C2F0000}"/>
    <cellStyle name="Style 89 14 2" xfId="12045" xr:uid="{00000000-0005-0000-0000-00000D2F0000}"/>
    <cellStyle name="Style 89 15" xfId="12046" xr:uid="{00000000-0005-0000-0000-00000E2F0000}"/>
    <cellStyle name="Style 89 15 2" xfId="12047" xr:uid="{00000000-0005-0000-0000-00000F2F0000}"/>
    <cellStyle name="Style 89 16" xfId="12048" xr:uid="{00000000-0005-0000-0000-0000102F0000}"/>
    <cellStyle name="Style 89 17" xfId="12049" xr:uid="{00000000-0005-0000-0000-0000112F0000}"/>
    <cellStyle name="Style 89 18" xfId="12050" xr:uid="{00000000-0005-0000-0000-0000122F0000}"/>
    <cellStyle name="Style 89 2" xfId="12051" xr:uid="{00000000-0005-0000-0000-0000132F0000}"/>
    <cellStyle name="Style 89 2 2" xfId="12052" xr:uid="{00000000-0005-0000-0000-0000142F0000}"/>
    <cellStyle name="Style 89 2 2 2" xfId="12053" xr:uid="{00000000-0005-0000-0000-0000152F0000}"/>
    <cellStyle name="Style 89 2 2 3" xfId="12054" xr:uid="{00000000-0005-0000-0000-0000162F0000}"/>
    <cellStyle name="Style 89 2 2 4" xfId="12055" xr:uid="{00000000-0005-0000-0000-0000172F0000}"/>
    <cellStyle name="Style 89 2 3" xfId="12056" xr:uid="{00000000-0005-0000-0000-0000182F0000}"/>
    <cellStyle name="Style 89 2 4" xfId="12057" xr:uid="{00000000-0005-0000-0000-0000192F0000}"/>
    <cellStyle name="Style 89 3" xfId="12058" xr:uid="{00000000-0005-0000-0000-00001A2F0000}"/>
    <cellStyle name="Style 89 3 2" xfId="12059" xr:uid="{00000000-0005-0000-0000-00001B2F0000}"/>
    <cellStyle name="Style 89 4" xfId="12060" xr:uid="{00000000-0005-0000-0000-00001C2F0000}"/>
    <cellStyle name="Style 89 4 2" xfId="12061" xr:uid="{00000000-0005-0000-0000-00001D2F0000}"/>
    <cellStyle name="Style 89 5" xfId="12062" xr:uid="{00000000-0005-0000-0000-00001E2F0000}"/>
    <cellStyle name="Style 89 5 2" xfId="12063" xr:uid="{00000000-0005-0000-0000-00001F2F0000}"/>
    <cellStyle name="Style 89 6" xfId="12064" xr:uid="{00000000-0005-0000-0000-0000202F0000}"/>
    <cellStyle name="Style 89 6 2" xfId="12065" xr:uid="{00000000-0005-0000-0000-0000212F0000}"/>
    <cellStyle name="Style 89 7" xfId="12066" xr:uid="{00000000-0005-0000-0000-0000222F0000}"/>
    <cellStyle name="Style 89 7 2" xfId="12067" xr:uid="{00000000-0005-0000-0000-0000232F0000}"/>
    <cellStyle name="Style 89 8" xfId="12068" xr:uid="{00000000-0005-0000-0000-0000242F0000}"/>
    <cellStyle name="Style 89 8 2" xfId="12069" xr:uid="{00000000-0005-0000-0000-0000252F0000}"/>
    <cellStyle name="Style 89 9" xfId="12070" xr:uid="{00000000-0005-0000-0000-0000262F0000}"/>
    <cellStyle name="Style 89 9 2" xfId="12071" xr:uid="{00000000-0005-0000-0000-0000272F0000}"/>
    <cellStyle name="Style 9" xfId="12072" xr:uid="{00000000-0005-0000-0000-0000282F0000}"/>
    <cellStyle name="Style 9 2" xfId="12073" xr:uid="{00000000-0005-0000-0000-0000292F0000}"/>
    <cellStyle name="Style 90" xfId="12074" xr:uid="{00000000-0005-0000-0000-00002A2F0000}"/>
    <cellStyle name="Style 90 2" xfId="12075" xr:uid="{00000000-0005-0000-0000-00002B2F0000}"/>
    <cellStyle name="Style 91" xfId="12076" xr:uid="{00000000-0005-0000-0000-00002C2F0000}"/>
    <cellStyle name="Style 91 10" xfId="12077" xr:uid="{00000000-0005-0000-0000-00002D2F0000}"/>
    <cellStyle name="Style 91 10 2" xfId="12078" xr:uid="{00000000-0005-0000-0000-00002E2F0000}"/>
    <cellStyle name="Style 91 11" xfId="12079" xr:uid="{00000000-0005-0000-0000-00002F2F0000}"/>
    <cellStyle name="Style 91 11 2" xfId="12080" xr:uid="{00000000-0005-0000-0000-0000302F0000}"/>
    <cellStyle name="Style 91 12" xfId="12081" xr:uid="{00000000-0005-0000-0000-0000312F0000}"/>
    <cellStyle name="Style 91 12 2" xfId="12082" xr:uid="{00000000-0005-0000-0000-0000322F0000}"/>
    <cellStyle name="Style 91 13" xfId="12083" xr:uid="{00000000-0005-0000-0000-0000332F0000}"/>
    <cellStyle name="Style 91 13 2" xfId="12084" xr:uid="{00000000-0005-0000-0000-0000342F0000}"/>
    <cellStyle name="Style 91 14" xfId="12085" xr:uid="{00000000-0005-0000-0000-0000352F0000}"/>
    <cellStyle name="Style 91 14 2" xfId="12086" xr:uid="{00000000-0005-0000-0000-0000362F0000}"/>
    <cellStyle name="Style 91 15" xfId="12087" xr:uid="{00000000-0005-0000-0000-0000372F0000}"/>
    <cellStyle name="Style 91 15 2" xfId="12088" xr:uid="{00000000-0005-0000-0000-0000382F0000}"/>
    <cellStyle name="Style 91 16" xfId="12089" xr:uid="{00000000-0005-0000-0000-0000392F0000}"/>
    <cellStyle name="Style 91 17" xfId="12090" xr:uid="{00000000-0005-0000-0000-00003A2F0000}"/>
    <cellStyle name="Style 91 18" xfId="12091" xr:uid="{00000000-0005-0000-0000-00003B2F0000}"/>
    <cellStyle name="Style 91 2" xfId="12092" xr:uid="{00000000-0005-0000-0000-00003C2F0000}"/>
    <cellStyle name="Style 91 2 2" xfId="12093" xr:uid="{00000000-0005-0000-0000-00003D2F0000}"/>
    <cellStyle name="Style 91 2 2 2" xfId="12094" xr:uid="{00000000-0005-0000-0000-00003E2F0000}"/>
    <cellStyle name="Style 91 2 2 2 2" xfId="12095" xr:uid="{00000000-0005-0000-0000-00003F2F0000}"/>
    <cellStyle name="Style 91 2 2 2 3" xfId="12096" xr:uid="{00000000-0005-0000-0000-0000402F0000}"/>
    <cellStyle name="Style 91 2 2 2 4" xfId="12097" xr:uid="{00000000-0005-0000-0000-0000412F0000}"/>
    <cellStyle name="Style 91 2 2 3" xfId="12098" xr:uid="{00000000-0005-0000-0000-0000422F0000}"/>
    <cellStyle name="Style 91 2 2 4" xfId="12099" xr:uid="{00000000-0005-0000-0000-0000432F0000}"/>
    <cellStyle name="Style 91 2 3" xfId="12100" xr:uid="{00000000-0005-0000-0000-0000442F0000}"/>
    <cellStyle name="Style 91 2 3 2" xfId="12101" xr:uid="{00000000-0005-0000-0000-0000452F0000}"/>
    <cellStyle name="Style 91 2 4" xfId="12102" xr:uid="{00000000-0005-0000-0000-0000462F0000}"/>
    <cellStyle name="Style 91 2 4 2" xfId="12103" xr:uid="{00000000-0005-0000-0000-0000472F0000}"/>
    <cellStyle name="Style 91 2 5" xfId="12104" xr:uid="{00000000-0005-0000-0000-0000482F0000}"/>
    <cellStyle name="Style 91 2 5 2" xfId="12105" xr:uid="{00000000-0005-0000-0000-0000492F0000}"/>
    <cellStyle name="Style 91 2 6" xfId="12106" xr:uid="{00000000-0005-0000-0000-00004A2F0000}"/>
    <cellStyle name="Style 91 2 6 2" xfId="12107" xr:uid="{00000000-0005-0000-0000-00004B2F0000}"/>
    <cellStyle name="Style 91 2 7" xfId="12108" xr:uid="{00000000-0005-0000-0000-00004C2F0000}"/>
    <cellStyle name="Style 91 2 8" xfId="12109" xr:uid="{00000000-0005-0000-0000-00004D2F0000}"/>
    <cellStyle name="Style 91 2 9" xfId="12110" xr:uid="{00000000-0005-0000-0000-00004E2F0000}"/>
    <cellStyle name="Style 91 3" xfId="12111" xr:uid="{00000000-0005-0000-0000-00004F2F0000}"/>
    <cellStyle name="Style 91 3 2" xfId="12112" xr:uid="{00000000-0005-0000-0000-0000502F0000}"/>
    <cellStyle name="Style 91 3 2 2" xfId="12113" xr:uid="{00000000-0005-0000-0000-0000512F0000}"/>
    <cellStyle name="Style 91 3 2 2 2" xfId="12114" xr:uid="{00000000-0005-0000-0000-0000522F0000}"/>
    <cellStyle name="Style 91 3 2 2 3" xfId="12115" xr:uid="{00000000-0005-0000-0000-0000532F0000}"/>
    <cellStyle name="Style 91 3 2 2 4" xfId="12116" xr:uid="{00000000-0005-0000-0000-0000542F0000}"/>
    <cellStyle name="Style 91 3 2 3" xfId="12117" xr:uid="{00000000-0005-0000-0000-0000552F0000}"/>
    <cellStyle name="Style 91 3 2 4" xfId="12118" xr:uid="{00000000-0005-0000-0000-0000562F0000}"/>
    <cellStyle name="Style 91 3 3" xfId="12119" xr:uid="{00000000-0005-0000-0000-0000572F0000}"/>
    <cellStyle name="Style 91 3 3 2" xfId="12120" xr:uid="{00000000-0005-0000-0000-0000582F0000}"/>
    <cellStyle name="Style 91 3 4" xfId="12121" xr:uid="{00000000-0005-0000-0000-0000592F0000}"/>
    <cellStyle name="Style 91 3 4 2" xfId="12122" xr:uid="{00000000-0005-0000-0000-00005A2F0000}"/>
    <cellStyle name="Style 91 3 5" xfId="12123" xr:uid="{00000000-0005-0000-0000-00005B2F0000}"/>
    <cellStyle name="Style 91 3 5 2" xfId="12124" xr:uid="{00000000-0005-0000-0000-00005C2F0000}"/>
    <cellStyle name="Style 91 3 6" xfId="12125" xr:uid="{00000000-0005-0000-0000-00005D2F0000}"/>
    <cellStyle name="Style 91 3 6 2" xfId="12126" xr:uid="{00000000-0005-0000-0000-00005E2F0000}"/>
    <cellStyle name="Style 91 3 7" xfId="12127" xr:uid="{00000000-0005-0000-0000-00005F2F0000}"/>
    <cellStyle name="Style 91 3 8" xfId="12128" xr:uid="{00000000-0005-0000-0000-0000602F0000}"/>
    <cellStyle name="Style 91 3 9" xfId="12129" xr:uid="{00000000-0005-0000-0000-0000612F0000}"/>
    <cellStyle name="Style 91 4" xfId="12130" xr:uid="{00000000-0005-0000-0000-0000622F0000}"/>
    <cellStyle name="Style 91 4 2" xfId="12131" xr:uid="{00000000-0005-0000-0000-0000632F0000}"/>
    <cellStyle name="Style 91 4 2 2" xfId="12132" xr:uid="{00000000-0005-0000-0000-0000642F0000}"/>
    <cellStyle name="Style 91 4 2 2 2" xfId="12133" xr:uid="{00000000-0005-0000-0000-0000652F0000}"/>
    <cellStyle name="Style 91 4 2 2 3" xfId="12134" xr:uid="{00000000-0005-0000-0000-0000662F0000}"/>
    <cellStyle name="Style 91 4 2 2 4" xfId="12135" xr:uid="{00000000-0005-0000-0000-0000672F0000}"/>
    <cellStyle name="Style 91 4 2 3" xfId="12136" xr:uid="{00000000-0005-0000-0000-0000682F0000}"/>
    <cellStyle name="Style 91 4 2 4" xfId="12137" xr:uid="{00000000-0005-0000-0000-0000692F0000}"/>
    <cellStyle name="Style 91 4 3" xfId="12138" xr:uid="{00000000-0005-0000-0000-00006A2F0000}"/>
    <cellStyle name="Style 91 4 3 2" xfId="12139" xr:uid="{00000000-0005-0000-0000-00006B2F0000}"/>
    <cellStyle name="Style 91 4 4" xfId="12140" xr:uid="{00000000-0005-0000-0000-00006C2F0000}"/>
    <cellStyle name="Style 91 4 4 2" xfId="12141" xr:uid="{00000000-0005-0000-0000-00006D2F0000}"/>
    <cellStyle name="Style 91 4 5" xfId="12142" xr:uid="{00000000-0005-0000-0000-00006E2F0000}"/>
    <cellStyle name="Style 91 4 5 2" xfId="12143" xr:uid="{00000000-0005-0000-0000-00006F2F0000}"/>
    <cellStyle name="Style 91 4 6" xfId="12144" xr:uid="{00000000-0005-0000-0000-0000702F0000}"/>
    <cellStyle name="Style 91 4 6 2" xfId="12145" xr:uid="{00000000-0005-0000-0000-0000712F0000}"/>
    <cellStyle name="Style 91 4 7" xfId="12146" xr:uid="{00000000-0005-0000-0000-0000722F0000}"/>
    <cellStyle name="Style 91 4 8" xfId="12147" xr:uid="{00000000-0005-0000-0000-0000732F0000}"/>
    <cellStyle name="Style 91 4 9" xfId="12148" xr:uid="{00000000-0005-0000-0000-0000742F0000}"/>
    <cellStyle name="Style 91 5" xfId="12149" xr:uid="{00000000-0005-0000-0000-0000752F0000}"/>
    <cellStyle name="Style 91 5 2" xfId="12150" xr:uid="{00000000-0005-0000-0000-0000762F0000}"/>
    <cellStyle name="Style 91 5 2 2" xfId="12151" xr:uid="{00000000-0005-0000-0000-0000772F0000}"/>
    <cellStyle name="Style 91 5 2 2 2" xfId="12152" xr:uid="{00000000-0005-0000-0000-0000782F0000}"/>
    <cellStyle name="Style 91 5 2 2 3" xfId="12153" xr:uid="{00000000-0005-0000-0000-0000792F0000}"/>
    <cellStyle name="Style 91 5 2 2 4" xfId="12154" xr:uid="{00000000-0005-0000-0000-00007A2F0000}"/>
    <cellStyle name="Style 91 5 2 3" xfId="12155" xr:uid="{00000000-0005-0000-0000-00007B2F0000}"/>
    <cellStyle name="Style 91 5 2 4" xfId="12156" xr:uid="{00000000-0005-0000-0000-00007C2F0000}"/>
    <cellStyle name="Style 91 5 3" xfId="12157" xr:uid="{00000000-0005-0000-0000-00007D2F0000}"/>
    <cellStyle name="Style 91 5 3 2" xfId="12158" xr:uid="{00000000-0005-0000-0000-00007E2F0000}"/>
    <cellStyle name="Style 91 5 4" xfId="12159" xr:uid="{00000000-0005-0000-0000-00007F2F0000}"/>
    <cellStyle name="Style 91 5 4 2" xfId="12160" xr:uid="{00000000-0005-0000-0000-0000802F0000}"/>
    <cellStyle name="Style 91 5 5" xfId="12161" xr:uid="{00000000-0005-0000-0000-0000812F0000}"/>
    <cellStyle name="Style 91 5 5 2" xfId="12162" xr:uid="{00000000-0005-0000-0000-0000822F0000}"/>
    <cellStyle name="Style 91 5 6" xfId="12163" xr:uid="{00000000-0005-0000-0000-0000832F0000}"/>
    <cellStyle name="Style 91 5 6 2" xfId="12164" xr:uid="{00000000-0005-0000-0000-0000842F0000}"/>
    <cellStyle name="Style 91 5 7" xfId="12165" xr:uid="{00000000-0005-0000-0000-0000852F0000}"/>
    <cellStyle name="Style 91 5 8" xfId="12166" xr:uid="{00000000-0005-0000-0000-0000862F0000}"/>
    <cellStyle name="Style 91 5 9" xfId="12167" xr:uid="{00000000-0005-0000-0000-0000872F0000}"/>
    <cellStyle name="Style 91 6" xfId="12168" xr:uid="{00000000-0005-0000-0000-0000882F0000}"/>
    <cellStyle name="Style 91 6 2" xfId="12169" xr:uid="{00000000-0005-0000-0000-0000892F0000}"/>
    <cellStyle name="Style 91 6 2 2" xfId="12170" xr:uid="{00000000-0005-0000-0000-00008A2F0000}"/>
    <cellStyle name="Style 91 6 2 3" xfId="12171" xr:uid="{00000000-0005-0000-0000-00008B2F0000}"/>
    <cellStyle name="Style 91 6 2 4" xfId="12172" xr:uid="{00000000-0005-0000-0000-00008C2F0000}"/>
    <cellStyle name="Style 91 6 3" xfId="12173" xr:uid="{00000000-0005-0000-0000-00008D2F0000}"/>
    <cellStyle name="Style 91 6 4" xfId="12174" xr:uid="{00000000-0005-0000-0000-00008E2F0000}"/>
    <cellStyle name="Style 91 7" xfId="12175" xr:uid="{00000000-0005-0000-0000-00008F2F0000}"/>
    <cellStyle name="Style 91 7 2" xfId="12176" xr:uid="{00000000-0005-0000-0000-0000902F0000}"/>
    <cellStyle name="Style 91 8" xfId="12177" xr:uid="{00000000-0005-0000-0000-0000912F0000}"/>
    <cellStyle name="Style 91 8 2" xfId="12178" xr:uid="{00000000-0005-0000-0000-0000922F0000}"/>
    <cellStyle name="Style 91 9" xfId="12179" xr:uid="{00000000-0005-0000-0000-0000932F0000}"/>
    <cellStyle name="Style 91 9 2" xfId="12180" xr:uid="{00000000-0005-0000-0000-0000942F0000}"/>
    <cellStyle name="Style 91_KERTAS_KERJA_ABI_PGE_2009_090109Kurs 11rb" xfId="12181" xr:uid="{00000000-0005-0000-0000-0000952F0000}"/>
    <cellStyle name="Style 92" xfId="12182" xr:uid="{00000000-0005-0000-0000-0000962F0000}"/>
    <cellStyle name="Style 92 2" xfId="12183" xr:uid="{00000000-0005-0000-0000-0000972F0000}"/>
    <cellStyle name="Style 93" xfId="12184" xr:uid="{00000000-0005-0000-0000-0000982F0000}"/>
    <cellStyle name="Style 93 10" xfId="12185" xr:uid="{00000000-0005-0000-0000-0000992F0000}"/>
    <cellStyle name="Style 93 10 2" xfId="12186" xr:uid="{00000000-0005-0000-0000-00009A2F0000}"/>
    <cellStyle name="Style 93 11" xfId="12187" xr:uid="{00000000-0005-0000-0000-00009B2F0000}"/>
    <cellStyle name="Style 93 11 2" xfId="12188" xr:uid="{00000000-0005-0000-0000-00009C2F0000}"/>
    <cellStyle name="Style 93 12" xfId="12189" xr:uid="{00000000-0005-0000-0000-00009D2F0000}"/>
    <cellStyle name="Style 93 12 2" xfId="12190" xr:uid="{00000000-0005-0000-0000-00009E2F0000}"/>
    <cellStyle name="Style 93 13" xfId="12191" xr:uid="{00000000-0005-0000-0000-00009F2F0000}"/>
    <cellStyle name="Style 93 13 2" xfId="12192" xr:uid="{00000000-0005-0000-0000-0000A02F0000}"/>
    <cellStyle name="Style 93 14" xfId="12193" xr:uid="{00000000-0005-0000-0000-0000A12F0000}"/>
    <cellStyle name="Style 93 14 2" xfId="12194" xr:uid="{00000000-0005-0000-0000-0000A22F0000}"/>
    <cellStyle name="Style 93 15" xfId="12195" xr:uid="{00000000-0005-0000-0000-0000A32F0000}"/>
    <cellStyle name="Style 93 15 2" xfId="12196" xr:uid="{00000000-0005-0000-0000-0000A42F0000}"/>
    <cellStyle name="Style 93 16" xfId="12197" xr:uid="{00000000-0005-0000-0000-0000A52F0000}"/>
    <cellStyle name="Style 93 17" xfId="12198" xr:uid="{00000000-0005-0000-0000-0000A62F0000}"/>
    <cellStyle name="Style 93 18" xfId="12199" xr:uid="{00000000-0005-0000-0000-0000A72F0000}"/>
    <cellStyle name="Style 93 2" xfId="12200" xr:uid="{00000000-0005-0000-0000-0000A82F0000}"/>
    <cellStyle name="Style 93 2 2" xfId="12201" xr:uid="{00000000-0005-0000-0000-0000A92F0000}"/>
    <cellStyle name="Style 93 2 2 2" xfId="12202" xr:uid="{00000000-0005-0000-0000-0000AA2F0000}"/>
    <cellStyle name="Style 93 2 2 3" xfId="12203" xr:uid="{00000000-0005-0000-0000-0000AB2F0000}"/>
    <cellStyle name="Style 93 2 2 4" xfId="12204" xr:uid="{00000000-0005-0000-0000-0000AC2F0000}"/>
    <cellStyle name="Style 93 2 3" xfId="12205" xr:uid="{00000000-0005-0000-0000-0000AD2F0000}"/>
    <cellStyle name="Style 93 2 4" xfId="12206" xr:uid="{00000000-0005-0000-0000-0000AE2F0000}"/>
    <cellStyle name="Style 93 3" xfId="12207" xr:uid="{00000000-0005-0000-0000-0000AF2F0000}"/>
    <cellStyle name="Style 93 3 2" xfId="12208" xr:uid="{00000000-0005-0000-0000-0000B02F0000}"/>
    <cellStyle name="Style 93 4" xfId="12209" xr:uid="{00000000-0005-0000-0000-0000B12F0000}"/>
    <cellStyle name="Style 93 4 2" xfId="12210" xr:uid="{00000000-0005-0000-0000-0000B22F0000}"/>
    <cellStyle name="Style 93 5" xfId="12211" xr:uid="{00000000-0005-0000-0000-0000B32F0000}"/>
    <cellStyle name="Style 93 5 2" xfId="12212" xr:uid="{00000000-0005-0000-0000-0000B42F0000}"/>
    <cellStyle name="Style 93 6" xfId="12213" xr:uid="{00000000-0005-0000-0000-0000B52F0000}"/>
    <cellStyle name="Style 93 6 2" xfId="12214" xr:uid="{00000000-0005-0000-0000-0000B62F0000}"/>
    <cellStyle name="Style 93 7" xfId="12215" xr:uid="{00000000-0005-0000-0000-0000B72F0000}"/>
    <cellStyle name="Style 93 7 2" xfId="12216" xr:uid="{00000000-0005-0000-0000-0000B82F0000}"/>
    <cellStyle name="Style 93 8" xfId="12217" xr:uid="{00000000-0005-0000-0000-0000B92F0000}"/>
    <cellStyle name="Style 93 8 2" xfId="12218" xr:uid="{00000000-0005-0000-0000-0000BA2F0000}"/>
    <cellStyle name="Style 93 9" xfId="12219" xr:uid="{00000000-0005-0000-0000-0000BB2F0000}"/>
    <cellStyle name="Style 93 9 2" xfId="12220" xr:uid="{00000000-0005-0000-0000-0000BC2F0000}"/>
    <cellStyle name="Style 94" xfId="12221" xr:uid="{00000000-0005-0000-0000-0000BD2F0000}"/>
    <cellStyle name="Style 94 2" xfId="12222" xr:uid="{00000000-0005-0000-0000-0000BE2F0000}"/>
    <cellStyle name="Style 95" xfId="12223" xr:uid="{00000000-0005-0000-0000-0000BF2F0000}"/>
    <cellStyle name="Style 95 10" xfId="12224" xr:uid="{00000000-0005-0000-0000-0000C02F0000}"/>
    <cellStyle name="Style 95 10 2" xfId="12225" xr:uid="{00000000-0005-0000-0000-0000C12F0000}"/>
    <cellStyle name="Style 95 11" xfId="12226" xr:uid="{00000000-0005-0000-0000-0000C22F0000}"/>
    <cellStyle name="Style 95 11 2" xfId="12227" xr:uid="{00000000-0005-0000-0000-0000C32F0000}"/>
    <cellStyle name="Style 95 12" xfId="12228" xr:uid="{00000000-0005-0000-0000-0000C42F0000}"/>
    <cellStyle name="Style 95 12 2" xfId="12229" xr:uid="{00000000-0005-0000-0000-0000C52F0000}"/>
    <cellStyle name="Style 95 13" xfId="12230" xr:uid="{00000000-0005-0000-0000-0000C62F0000}"/>
    <cellStyle name="Style 95 13 2" xfId="12231" xr:uid="{00000000-0005-0000-0000-0000C72F0000}"/>
    <cellStyle name="Style 95 14" xfId="12232" xr:uid="{00000000-0005-0000-0000-0000C82F0000}"/>
    <cellStyle name="Style 95 14 2" xfId="12233" xr:uid="{00000000-0005-0000-0000-0000C92F0000}"/>
    <cellStyle name="Style 95 15" xfId="12234" xr:uid="{00000000-0005-0000-0000-0000CA2F0000}"/>
    <cellStyle name="Style 95 15 2" xfId="12235" xr:uid="{00000000-0005-0000-0000-0000CB2F0000}"/>
    <cellStyle name="Style 95 16" xfId="12236" xr:uid="{00000000-0005-0000-0000-0000CC2F0000}"/>
    <cellStyle name="Style 95 17" xfId="12237" xr:uid="{00000000-0005-0000-0000-0000CD2F0000}"/>
    <cellStyle name="Style 95 18" xfId="12238" xr:uid="{00000000-0005-0000-0000-0000CE2F0000}"/>
    <cellStyle name="Style 95 2" xfId="12239" xr:uid="{00000000-0005-0000-0000-0000CF2F0000}"/>
    <cellStyle name="Style 95 2 2" xfId="12240" xr:uid="{00000000-0005-0000-0000-0000D02F0000}"/>
    <cellStyle name="Style 95 2 2 2" xfId="12241" xr:uid="{00000000-0005-0000-0000-0000D12F0000}"/>
    <cellStyle name="Style 95 2 2 2 2" xfId="12242" xr:uid="{00000000-0005-0000-0000-0000D22F0000}"/>
    <cellStyle name="Style 95 2 2 2 3" xfId="12243" xr:uid="{00000000-0005-0000-0000-0000D32F0000}"/>
    <cellStyle name="Style 95 2 2 2 4" xfId="12244" xr:uid="{00000000-0005-0000-0000-0000D42F0000}"/>
    <cellStyle name="Style 95 2 2 3" xfId="12245" xr:uid="{00000000-0005-0000-0000-0000D52F0000}"/>
    <cellStyle name="Style 95 2 2 4" xfId="12246" xr:uid="{00000000-0005-0000-0000-0000D62F0000}"/>
    <cellStyle name="Style 95 2 3" xfId="12247" xr:uid="{00000000-0005-0000-0000-0000D72F0000}"/>
    <cellStyle name="Style 95 2 3 2" xfId="12248" xr:uid="{00000000-0005-0000-0000-0000D82F0000}"/>
    <cellStyle name="Style 95 2 4" xfId="12249" xr:uid="{00000000-0005-0000-0000-0000D92F0000}"/>
    <cellStyle name="Style 95 2 4 2" xfId="12250" xr:uid="{00000000-0005-0000-0000-0000DA2F0000}"/>
    <cellStyle name="Style 95 2 5" xfId="12251" xr:uid="{00000000-0005-0000-0000-0000DB2F0000}"/>
    <cellStyle name="Style 95 2 5 2" xfId="12252" xr:uid="{00000000-0005-0000-0000-0000DC2F0000}"/>
    <cellStyle name="Style 95 2 6" xfId="12253" xr:uid="{00000000-0005-0000-0000-0000DD2F0000}"/>
    <cellStyle name="Style 95 2 6 2" xfId="12254" xr:uid="{00000000-0005-0000-0000-0000DE2F0000}"/>
    <cellStyle name="Style 95 2 7" xfId="12255" xr:uid="{00000000-0005-0000-0000-0000DF2F0000}"/>
    <cellStyle name="Style 95 2 8" xfId="12256" xr:uid="{00000000-0005-0000-0000-0000E02F0000}"/>
    <cellStyle name="Style 95 2 9" xfId="12257" xr:uid="{00000000-0005-0000-0000-0000E12F0000}"/>
    <cellStyle name="Style 95 3" xfId="12258" xr:uid="{00000000-0005-0000-0000-0000E22F0000}"/>
    <cellStyle name="Style 95 3 2" xfId="12259" xr:uid="{00000000-0005-0000-0000-0000E32F0000}"/>
    <cellStyle name="Style 95 3 2 2" xfId="12260" xr:uid="{00000000-0005-0000-0000-0000E42F0000}"/>
    <cellStyle name="Style 95 3 2 2 2" xfId="12261" xr:uid="{00000000-0005-0000-0000-0000E52F0000}"/>
    <cellStyle name="Style 95 3 2 2 3" xfId="12262" xr:uid="{00000000-0005-0000-0000-0000E62F0000}"/>
    <cellStyle name="Style 95 3 2 2 4" xfId="12263" xr:uid="{00000000-0005-0000-0000-0000E72F0000}"/>
    <cellStyle name="Style 95 3 2 3" xfId="12264" xr:uid="{00000000-0005-0000-0000-0000E82F0000}"/>
    <cellStyle name="Style 95 3 2 4" xfId="12265" xr:uid="{00000000-0005-0000-0000-0000E92F0000}"/>
    <cellStyle name="Style 95 3 3" xfId="12266" xr:uid="{00000000-0005-0000-0000-0000EA2F0000}"/>
    <cellStyle name="Style 95 3 3 2" xfId="12267" xr:uid="{00000000-0005-0000-0000-0000EB2F0000}"/>
    <cellStyle name="Style 95 3 4" xfId="12268" xr:uid="{00000000-0005-0000-0000-0000EC2F0000}"/>
    <cellStyle name="Style 95 3 4 2" xfId="12269" xr:uid="{00000000-0005-0000-0000-0000ED2F0000}"/>
    <cellStyle name="Style 95 3 5" xfId="12270" xr:uid="{00000000-0005-0000-0000-0000EE2F0000}"/>
    <cellStyle name="Style 95 3 5 2" xfId="12271" xr:uid="{00000000-0005-0000-0000-0000EF2F0000}"/>
    <cellStyle name="Style 95 3 6" xfId="12272" xr:uid="{00000000-0005-0000-0000-0000F02F0000}"/>
    <cellStyle name="Style 95 3 6 2" xfId="12273" xr:uid="{00000000-0005-0000-0000-0000F12F0000}"/>
    <cellStyle name="Style 95 3 7" xfId="12274" xr:uid="{00000000-0005-0000-0000-0000F22F0000}"/>
    <cellStyle name="Style 95 3 8" xfId="12275" xr:uid="{00000000-0005-0000-0000-0000F32F0000}"/>
    <cellStyle name="Style 95 3 9" xfId="12276" xr:uid="{00000000-0005-0000-0000-0000F42F0000}"/>
    <cellStyle name="Style 95 4" xfId="12277" xr:uid="{00000000-0005-0000-0000-0000F52F0000}"/>
    <cellStyle name="Style 95 4 2" xfId="12278" xr:uid="{00000000-0005-0000-0000-0000F62F0000}"/>
    <cellStyle name="Style 95 4 2 2" xfId="12279" xr:uid="{00000000-0005-0000-0000-0000F72F0000}"/>
    <cellStyle name="Style 95 4 2 2 2" xfId="12280" xr:uid="{00000000-0005-0000-0000-0000F82F0000}"/>
    <cellStyle name="Style 95 4 2 2 3" xfId="12281" xr:uid="{00000000-0005-0000-0000-0000F92F0000}"/>
    <cellStyle name="Style 95 4 2 2 4" xfId="12282" xr:uid="{00000000-0005-0000-0000-0000FA2F0000}"/>
    <cellStyle name="Style 95 4 2 3" xfId="12283" xr:uid="{00000000-0005-0000-0000-0000FB2F0000}"/>
    <cellStyle name="Style 95 4 2 4" xfId="12284" xr:uid="{00000000-0005-0000-0000-0000FC2F0000}"/>
    <cellStyle name="Style 95 4 3" xfId="12285" xr:uid="{00000000-0005-0000-0000-0000FD2F0000}"/>
    <cellStyle name="Style 95 4 3 2" xfId="12286" xr:uid="{00000000-0005-0000-0000-0000FE2F0000}"/>
    <cellStyle name="Style 95 4 4" xfId="12287" xr:uid="{00000000-0005-0000-0000-0000FF2F0000}"/>
    <cellStyle name="Style 95 4 4 2" xfId="12288" xr:uid="{00000000-0005-0000-0000-000000300000}"/>
    <cellStyle name="Style 95 4 5" xfId="12289" xr:uid="{00000000-0005-0000-0000-000001300000}"/>
    <cellStyle name="Style 95 4 5 2" xfId="12290" xr:uid="{00000000-0005-0000-0000-000002300000}"/>
    <cellStyle name="Style 95 4 6" xfId="12291" xr:uid="{00000000-0005-0000-0000-000003300000}"/>
    <cellStyle name="Style 95 4 6 2" xfId="12292" xr:uid="{00000000-0005-0000-0000-000004300000}"/>
    <cellStyle name="Style 95 4 7" xfId="12293" xr:uid="{00000000-0005-0000-0000-000005300000}"/>
    <cellStyle name="Style 95 4 8" xfId="12294" xr:uid="{00000000-0005-0000-0000-000006300000}"/>
    <cellStyle name="Style 95 4 9" xfId="12295" xr:uid="{00000000-0005-0000-0000-000007300000}"/>
    <cellStyle name="Style 95 5" xfId="12296" xr:uid="{00000000-0005-0000-0000-000008300000}"/>
    <cellStyle name="Style 95 5 2" xfId="12297" xr:uid="{00000000-0005-0000-0000-000009300000}"/>
    <cellStyle name="Style 95 5 2 2" xfId="12298" xr:uid="{00000000-0005-0000-0000-00000A300000}"/>
    <cellStyle name="Style 95 5 2 2 2" xfId="12299" xr:uid="{00000000-0005-0000-0000-00000B300000}"/>
    <cellStyle name="Style 95 5 2 2 3" xfId="12300" xr:uid="{00000000-0005-0000-0000-00000C300000}"/>
    <cellStyle name="Style 95 5 2 2 4" xfId="12301" xr:uid="{00000000-0005-0000-0000-00000D300000}"/>
    <cellStyle name="Style 95 5 2 3" xfId="12302" xr:uid="{00000000-0005-0000-0000-00000E300000}"/>
    <cellStyle name="Style 95 5 2 4" xfId="12303" xr:uid="{00000000-0005-0000-0000-00000F300000}"/>
    <cellStyle name="Style 95 5 3" xfId="12304" xr:uid="{00000000-0005-0000-0000-000010300000}"/>
    <cellStyle name="Style 95 5 3 2" xfId="12305" xr:uid="{00000000-0005-0000-0000-000011300000}"/>
    <cellStyle name="Style 95 5 4" xfId="12306" xr:uid="{00000000-0005-0000-0000-000012300000}"/>
    <cellStyle name="Style 95 5 4 2" xfId="12307" xr:uid="{00000000-0005-0000-0000-000013300000}"/>
    <cellStyle name="Style 95 5 5" xfId="12308" xr:uid="{00000000-0005-0000-0000-000014300000}"/>
    <cellStyle name="Style 95 5 5 2" xfId="12309" xr:uid="{00000000-0005-0000-0000-000015300000}"/>
    <cellStyle name="Style 95 5 6" xfId="12310" xr:uid="{00000000-0005-0000-0000-000016300000}"/>
    <cellStyle name="Style 95 5 6 2" xfId="12311" xr:uid="{00000000-0005-0000-0000-000017300000}"/>
    <cellStyle name="Style 95 5 7" xfId="12312" xr:uid="{00000000-0005-0000-0000-000018300000}"/>
    <cellStyle name="Style 95 5 8" xfId="12313" xr:uid="{00000000-0005-0000-0000-000019300000}"/>
    <cellStyle name="Style 95 5 9" xfId="12314" xr:uid="{00000000-0005-0000-0000-00001A300000}"/>
    <cellStyle name="Style 95 6" xfId="12315" xr:uid="{00000000-0005-0000-0000-00001B300000}"/>
    <cellStyle name="Style 95 6 2" xfId="12316" xr:uid="{00000000-0005-0000-0000-00001C300000}"/>
    <cellStyle name="Style 95 6 2 2" xfId="12317" xr:uid="{00000000-0005-0000-0000-00001D300000}"/>
    <cellStyle name="Style 95 6 2 3" xfId="12318" xr:uid="{00000000-0005-0000-0000-00001E300000}"/>
    <cellStyle name="Style 95 6 2 4" xfId="12319" xr:uid="{00000000-0005-0000-0000-00001F300000}"/>
    <cellStyle name="Style 95 6 3" xfId="12320" xr:uid="{00000000-0005-0000-0000-000020300000}"/>
    <cellStyle name="Style 95 6 4" xfId="12321" xr:uid="{00000000-0005-0000-0000-000021300000}"/>
    <cellStyle name="Style 95 7" xfId="12322" xr:uid="{00000000-0005-0000-0000-000022300000}"/>
    <cellStyle name="Style 95 7 2" xfId="12323" xr:uid="{00000000-0005-0000-0000-000023300000}"/>
    <cellStyle name="Style 95 8" xfId="12324" xr:uid="{00000000-0005-0000-0000-000024300000}"/>
    <cellStyle name="Style 95 8 2" xfId="12325" xr:uid="{00000000-0005-0000-0000-000025300000}"/>
    <cellStyle name="Style 95 9" xfId="12326" xr:uid="{00000000-0005-0000-0000-000026300000}"/>
    <cellStyle name="Style 95 9 2" xfId="12327" xr:uid="{00000000-0005-0000-0000-000027300000}"/>
    <cellStyle name="Style 95_KERTAS_KERJA_ABI_PGE_2009_090109Kurs 11rb" xfId="12328" xr:uid="{00000000-0005-0000-0000-000028300000}"/>
    <cellStyle name="Style 96" xfId="12329" xr:uid="{00000000-0005-0000-0000-000029300000}"/>
    <cellStyle name="Style 96 2" xfId="12330" xr:uid="{00000000-0005-0000-0000-00002A300000}"/>
    <cellStyle name="Style 97" xfId="12331" xr:uid="{00000000-0005-0000-0000-00002B300000}"/>
    <cellStyle name="Style 97 10" xfId="12332" xr:uid="{00000000-0005-0000-0000-00002C300000}"/>
    <cellStyle name="Style 97 10 2" xfId="12333" xr:uid="{00000000-0005-0000-0000-00002D300000}"/>
    <cellStyle name="Style 97 11" xfId="12334" xr:uid="{00000000-0005-0000-0000-00002E300000}"/>
    <cellStyle name="Style 97 11 2" xfId="12335" xr:uid="{00000000-0005-0000-0000-00002F300000}"/>
    <cellStyle name="Style 97 12" xfId="12336" xr:uid="{00000000-0005-0000-0000-000030300000}"/>
    <cellStyle name="Style 97 12 2" xfId="12337" xr:uid="{00000000-0005-0000-0000-000031300000}"/>
    <cellStyle name="Style 97 13" xfId="12338" xr:uid="{00000000-0005-0000-0000-000032300000}"/>
    <cellStyle name="Style 97 13 2" xfId="12339" xr:uid="{00000000-0005-0000-0000-000033300000}"/>
    <cellStyle name="Style 97 14" xfId="12340" xr:uid="{00000000-0005-0000-0000-000034300000}"/>
    <cellStyle name="Style 97 14 2" xfId="12341" xr:uid="{00000000-0005-0000-0000-000035300000}"/>
    <cellStyle name="Style 97 15" xfId="12342" xr:uid="{00000000-0005-0000-0000-000036300000}"/>
    <cellStyle name="Style 97 15 2" xfId="12343" xr:uid="{00000000-0005-0000-0000-000037300000}"/>
    <cellStyle name="Style 97 16" xfId="12344" xr:uid="{00000000-0005-0000-0000-000038300000}"/>
    <cellStyle name="Style 97 17" xfId="12345" xr:uid="{00000000-0005-0000-0000-000039300000}"/>
    <cellStyle name="Style 97 18" xfId="12346" xr:uid="{00000000-0005-0000-0000-00003A300000}"/>
    <cellStyle name="Style 97 2" xfId="12347" xr:uid="{00000000-0005-0000-0000-00003B300000}"/>
    <cellStyle name="Style 97 2 2" xfId="12348" xr:uid="{00000000-0005-0000-0000-00003C300000}"/>
    <cellStyle name="Style 97 2 2 2" xfId="12349" xr:uid="{00000000-0005-0000-0000-00003D300000}"/>
    <cellStyle name="Style 97 2 2 3" xfId="12350" xr:uid="{00000000-0005-0000-0000-00003E300000}"/>
    <cellStyle name="Style 97 2 2 4" xfId="12351" xr:uid="{00000000-0005-0000-0000-00003F300000}"/>
    <cellStyle name="Style 97 2 3" xfId="12352" xr:uid="{00000000-0005-0000-0000-000040300000}"/>
    <cellStyle name="Style 97 2 4" xfId="12353" xr:uid="{00000000-0005-0000-0000-000041300000}"/>
    <cellStyle name="Style 97 3" xfId="12354" xr:uid="{00000000-0005-0000-0000-000042300000}"/>
    <cellStyle name="Style 97 3 2" xfId="12355" xr:uid="{00000000-0005-0000-0000-000043300000}"/>
    <cellStyle name="Style 97 4" xfId="12356" xr:uid="{00000000-0005-0000-0000-000044300000}"/>
    <cellStyle name="Style 97 4 2" xfId="12357" xr:uid="{00000000-0005-0000-0000-000045300000}"/>
    <cellStyle name="Style 97 5" xfId="12358" xr:uid="{00000000-0005-0000-0000-000046300000}"/>
    <cellStyle name="Style 97 5 2" xfId="12359" xr:uid="{00000000-0005-0000-0000-000047300000}"/>
    <cellStyle name="Style 97 6" xfId="12360" xr:uid="{00000000-0005-0000-0000-000048300000}"/>
    <cellStyle name="Style 97 6 2" xfId="12361" xr:uid="{00000000-0005-0000-0000-000049300000}"/>
    <cellStyle name="Style 97 7" xfId="12362" xr:uid="{00000000-0005-0000-0000-00004A300000}"/>
    <cellStyle name="Style 97 7 2" xfId="12363" xr:uid="{00000000-0005-0000-0000-00004B300000}"/>
    <cellStyle name="Style 97 8" xfId="12364" xr:uid="{00000000-0005-0000-0000-00004C300000}"/>
    <cellStyle name="Style 97 8 2" xfId="12365" xr:uid="{00000000-0005-0000-0000-00004D300000}"/>
    <cellStyle name="Style 97 9" xfId="12366" xr:uid="{00000000-0005-0000-0000-00004E300000}"/>
    <cellStyle name="Style 97 9 2" xfId="12367" xr:uid="{00000000-0005-0000-0000-00004F300000}"/>
    <cellStyle name="Style 98" xfId="12368" xr:uid="{00000000-0005-0000-0000-000050300000}"/>
    <cellStyle name="Style 98 2" xfId="12369" xr:uid="{00000000-0005-0000-0000-000051300000}"/>
    <cellStyle name="Style 99" xfId="12370" xr:uid="{00000000-0005-0000-0000-000052300000}"/>
    <cellStyle name="Style 99 10" xfId="12371" xr:uid="{00000000-0005-0000-0000-000053300000}"/>
    <cellStyle name="Style 99 10 2" xfId="12372" xr:uid="{00000000-0005-0000-0000-000054300000}"/>
    <cellStyle name="Style 99 11" xfId="12373" xr:uid="{00000000-0005-0000-0000-000055300000}"/>
    <cellStyle name="Style 99 11 2" xfId="12374" xr:uid="{00000000-0005-0000-0000-000056300000}"/>
    <cellStyle name="Style 99 12" xfId="12375" xr:uid="{00000000-0005-0000-0000-000057300000}"/>
    <cellStyle name="Style 99 12 2" xfId="12376" xr:uid="{00000000-0005-0000-0000-000058300000}"/>
    <cellStyle name="Style 99 13" xfId="12377" xr:uid="{00000000-0005-0000-0000-000059300000}"/>
    <cellStyle name="Style 99 13 2" xfId="12378" xr:uid="{00000000-0005-0000-0000-00005A300000}"/>
    <cellStyle name="Style 99 14" xfId="12379" xr:uid="{00000000-0005-0000-0000-00005B300000}"/>
    <cellStyle name="Style 99 14 2" xfId="12380" xr:uid="{00000000-0005-0000-0000-00005C300000}"/>
    <cellStyle name="Style 99 15" xfId="12381" xr:uid="{00000000-0005-0000-0000-00005D300000}"/>
    <cellStyle name="Style 99 15 2" xfId="12382" xr:uid="{00000000-0005-0000-0000-00005E300000}"/>
    <cellStyle name="Style 99 16" xfId="12383" xr:uid="{00000000-0005-0000-0000-00005F300000}"/>
    <cellStyle name="Style 99 17" xfId="12384" xr:uid="{00000000-0005-0000-0000-000060300000}"/>
    <cellStyle name="Style 99 18" xfId="12385" xr:uid="{00000000-0005-0000-0000-000061300000}"/>
    <cellStyle name="Style 99 2" xfId="12386" xr:uid="{00000000-0005-0000-0000-000062300000}"/>
    <cellStyle name="Style 99 2 2" xfId="12387" xr:uid="{00000000-0005-0000-0000-000063300000}"/>
    <cellStyle name="Style 99 2 2 2" xfId="12388" xr:uid="{00000000-0005-0000-0000-000064300000}"/>
    <cellStyle name="Style 99 2 2 3" xfId="12389" xr:uid="{00000000-0005-0000-0000-000065300000}"/>
    <cellStyle name="Style 99 2 2 4" xfId="12390" xr:uid="{00000000-0005-0000-0000-000066300000}"/>
    <cellStyle name="Style 99 2 3" xfId="12391" xr:uid="{00000000-0005-0000-0000-000067300000}"/>
    <cellStyle name="Style 99 2 4" xfId="12392" xr:uid="{00000000-0005-0000-0000-000068300000}"/>
    <cellStyle name="Style 99 3" xfId="12393" xr:uid="{00000000-0005-0000-0000-000069300000}"/>
    <cellStyle name="Style 99 3 2" xfId="12394" xr:uid="{00000000-0005-0000-0000-00006A300000}"/>
    <cellStyle name="Style 99 4" xfId="12395" xr:uid="{00000000-0005-0000-0000-00006B300000}"/>
    <cellStyle name="Style 99 4 2" xfId="12396" xr:uid="{00000000-0005-0000-0000-00006C300000}"/>
    <cellStyle name="Style 99 5" xfId="12397" xr:uid="{00000000-0005-0000-0000-00006D300000}"/>
    <cellStyle name="Style 99 5 2" xfId="12398" xr:uid="{00000000-0005-0000-0000-00006E300000}"/>
    <cellStyle name="Style 99 6" xfId="12399" xr:uid="{00000000-0005-0000-0000-00006F300000}"/>
    <cellStyle name="Style 99 6 2" xfId="12400" xr:uid="{00000000-0005-0000-0000-000070300000}"/>
    <cellStyle name="Style 99 7" xfId="12401" xr:uid="{00000000-0005-0000-0000-000071300000}"/>
    <cellStyle name="Style 99 7 2" xfId="12402" xr:uid="{00000000-0005-0000-0000-000072300000}"/>
    <cellStyle name="Style 99 8" xfId="12403" xr:uid="{00000000-0005-0000-0000-000073300000}"/>
    <cellStyle name="Style 99 8 2" xfId="12404" xr:uid="{00000000-0005-0000-0000-000074300000}"/>
    <cellStyle name="Style 99 9" xfId="12405" xr:uid="{00000000-0005-0000-0000-000075300000}"/>
    <cellStyle name="Style 99 9 2" xfId="12406" xr:uid="{00000000-0005-0000-0000-000076300000}"/>
    <cellStyle name="style_01_Financials_Rahul_v2_080617" xfId="12407" xr:uid="{00000000-0005-0000-0000-000077300000}"/>
    <cellStyle name="style1" xfId="12408" xr:uid="{00000000-0005-0000-0000-000078300000}"/>
    <cellStyle name="style1 2" xfId="12409" xr:uid="{00000000-0005-0000-0000-000079300000}"/>
    <cellStyle name="style2" xfId="12410" xr:uid="{00000000-0005-0000-0000-00007A300000}"/>
    <cellStyle name="style2 2" xfId="12411" xr:uid="{00000000-0005-0000-0000-00007B300000}"/>
    <cellStyle name="subhead" xfId="12412" xr:uid="{00000000-0005-0000-0000-00007C300000}"/>
    <cellStyle name="subheading" xfId="12413" xr:uid="{00000000-0005-0000-0000-00007D300000}"/>
    <cellStyle name="subheading 2" xfId="12414" xr:uid="{00000000-0005-0000-0000-00007E300000}"/>
    <cellStyle name="subt1" xfId="12415" xr:uid="{00000000-0005-0000-0000-00007F300000}"/>
    <cellStyle name="Summary" xfId="12416" xr:uid="{00000000-0005-0000-0000-000080300000}"/>
    <cellStyle name="Summary 2" xfId="12417" xr:uid="{00000000-0005-0000-0000-000081300000}"/>
    <cellStyle name="Switch" xfId="12418" xr:uid="{00000000-0005-0000-0000-000082300000}"/>
    <cellStyle name="Switch 2" xfId="12419" xr:uid="{00000000-0005-0000-0000-000083300000}"/>
    <cellStyle name="Table" xfId="12420" xr:uid="{00000000-0005-0000-0000-000084300000}"/>
    <cellStyle name="Table  - Style5" xfId="12421" xr:uid="{00000000-0005-0000-0000-000085300000}"/>
    <cellStyle name="Table  - Style5 2" xfId="12422" xr:uid="{00000000-0005-0000-0000-000086300000}"/>
    <cellStyle name="Table  - Style6" xfId="12423" xr:uid="{00000000-0005-0000-0000-000087300000}"/>
    <cellStyle name="Table  - Style6 2" xfId="12424" xr:uid="{00000000-0005-0000-0000-000088300000}"/>
    <cellStyle name="Table 2" xfId="12425" xr:uid="{00000000-0005-0000-0000-000089300000}"/>
    <cellStyle name="Table Col Head" xfId="12426" xr:uid="{00000000-0005-0000-0000-00008A300000}"/>
    <cellStyle name="Table Col Head 2" xfId="12427" xr:uid="{00000000-0005-0000-0000-00008B300000}"/>
    <cellStyle name="Table Sub Heading" xfId="12428" xr:uid="{00000000-0005-0000-0000-00008C300000}"/>
    <cellStyle name="Table Sub Heading 2" xfId="12429" xr:uid="{00000000-0005-0000-0000-00008D300000}"/>
    <cellStyle name="Table Title" xfId="12430" xr:uid="{00000000-0005-0000-0000-00008E300000}"/>
    <cellStyle name="Table Title 2" xfId="12431" xr:uid="{00000000-0005-0000-0000-00008F300000}"/>
    <cellStyle name="Table Units" xfId="12432" xr:uid="{00000000-0005-0000-0000-000090300000}"/>
    <cellStyle name="Table Units 2" xfId="12433" xr:uid="{00000000-0005-0000-0000-000091300000}"/>
    <cellStyle name="Table_03_RKAP 2009 SUBS" xfId="12434" xr:uid="{00000000-0005-0000-0000-000092300000}"/>
    <cellStyle name="Text Indent A" xfId="12435" xr:uid="{00000000-0005-0000-0000-000093300000}"/>
    <cellStyle name="Text Indent A 2" xfId="12436" xr:uid="{00000000-0005-0000-0000-000094300000}"/>
    <cellStyle name="Text Indent A 2 2" xfId="12437" xr:uid="{00000000-0005-0000-0000-000095300000}"/>
    <cellStyle name="Text Indent A 3" xfId="12438" xr:uid="{00000000-0005-0000-0000-000096300000}"/>
    <cellStyle name="Text Indent B" xfId="12439" xr:uid="{00000000-0005-0000-0000-000097300000}"/>
    <cellStyle name="Text Indent B 2" xfId="12440" xr:uid="{00000000-0005-0000-0000-000098300000}"/>
    <cellStyle name="Text Indent C" xfId="12441" xr:uid="{00000000-0005-0000-0000-000099300000}"/>
    <cellStyle name="Text Indent C 2" xfId="12442" xr:uid="{00000000-0005-0000-0000-00009A300000}"/>
    <cellStyle name="þ_x001d_ð &amp;ý&amp;†ýG" xfId="12443" xr:uid="{00000000-0005-0000-0000-00009B300000}"/>
    <cellStyle name="þ_x001d_ð &amp;ý&amp;†ýG 2" xfId="12444" xr:uid="{00000000-0005-0000-0000-00009C300000}"/>
    <cellStyle name="þ_x001d_ð &amp;ý&amp;†ýG_x0008_€ X_x000a__x0007__x0001__x0001_" xfId="12445" xr:uid="{00000000-0005-0000-0000-00009D300000}"/>
    <cellStyle name="þ_x001d_ð &amp;ý&amp;†ýG_x0008_€ X_x000a__x0007__x0001__x0001_ 2" xfId="12446" xr:uid="{00000000-0005-0000-0000-00009E300000}"/>
    <cellStyle name="þ_x001d_ð &amp;ý&amp;†ýG_x0008_€ X_x000a__x0007__x0001__x0001_ 2 2" xfId="12447" xr:uid="{00000000-0005-0000-0000-00009F300000}"/>
    <cellStyle name="þ_x001d_ð &amp;ý&amp;†ýG_x0008_€ X_x000a__x0007__x0001__x0001_ 3" xfId="12448" xr:uid="{00000000-0005-0000-0000-0000A0300000}"/>
    <cellStyle name="þ_x001d_ð &amp;ý&amp;†ýG_x0008_€ X_x000a__x0007__x0001__x0001_ 3 2" xfId="12449" xr:uid="{00000000-0005-0000-0000-0000A1300000}"/>
    <cellStyle name="þ_x001d_ð &amp;ý&amp;†ýG_x0008_€ X_x000a__x0007__x0001__x0001_ 4" xfId="12450" xr:uid="{00000000-0005-0000-0000-0000A2300000}"/>
    <cellStyle name="þ_x001d_ð &amp;ý&amp;†ýG_x0008_€ X_x000a__x0007__x0001__x0001_ 4 2" xfId="12451" xr:uid="{00000000-0005-0000-0000-0000A3300000}"/>
    <cellStyle name="þ_x001d_ð &amp;ý&amp;†ýG_x0008_€ X_x000a__x0007__x0001__x0001_ 5" xfId="12452" xr:uid="{00000000-0005-0000-0000-0000A4300000}"/>
    <cellStyle name="þ_x001d_ð &amp;ý&amp;†ýG_x0008_€ X_x000a__x0007__x0001__x0001_ 5 2" xfId="12453" xr:uid="{00000000-0005-0000-0000-0000A5300000}"/>
    <cellStyle name="þ_x001d_ð &amp;ý&amp;†ýG_x0008_€ X_x000a__x0007__x0001__x0001_ 6" xfId="12454" xr:uid="{00000000-0005-0000-0000-0000A6300000}"/>
    <cellStyle name="þ_x001d_ð &amp;ý&amp;†ýG_x0008_ X_x000a__x0007__x0001__x0001_" xfId="12455" xr:uid="{00000000-0005-0000-0000-0000A7300000}"/>
    <cellStyle name="þ_x001d_ð &amp;ý&amp;†ýG_x0008_ X_x000a__x0007__x0001__x0001_ 2" xfId="12456" xr:uid="{00000000-0005-0000-0000-0000A8300000}"/>
    <cellStyle name="þ_x001d_ð &amp;ý&amp;†ýG_x0008_ X_x000a__x0007__x0001__x0001_ 2 2" xfId="12457" xr:uid="{00000000-0005-0000-0000-0000A9300000}"/>
    <cellStyle name="þ_x001d_ð &amp;ý&amp;†ýG_x0008_ X_x000a__x0007__x0001__x0001_ 3" xfId="12458" xr:uid="{00000000-0005-0000-0000-0000AA300000}"/>
    <cellStyle name="þ_x001d_ð &amp;ý&amp;†ýG_x0008_ X_x000a__x0007__x0001__x0001_ 3 2" xfId="12459" xr:uid="{00000000-0005-0000-0000-0000AB300000}"/>
    <cellStyle name="þ_x001d_ð &amp;ý&amp;†ýG_x0008_ X_x000a__x0007__x0001__x0001_ 4" xfId="12460" xr:uid="{00000000-0005-0000-0000-0000AC300000}"/>
    <cellStyle name="þ_x001d_ð &amp;ý&amp;†ýG_x0008_ X_x000a__x0007__x0001__x0001_ 4 2" xfId="12461" xr:uid="{00000000-0005-0000-0000-0000AD300000}"/>
    <cellStyle name="þ_x001d_ð &amp;ý&amp;†ýG_x0008_ X_x000a__x0007__x0001__x0001_ 5" xfId="12462" xr:uid="{00000000-0005-0000-0000-0000AE300000}"/>
    <cellStyle name="þ_x001d_ð &amp;ý&amp;†ýG_x0008_ X_x000a__x0007__x0001__x0001_ 5 2" xfId="12463" xr:uid="{00000000-0005-0000-0000-0000AF300000}"/>
    <cellStyle name="þ_x001d_ð &amp;ý&amp;†ýG_x0008_ X_x000a__x0007__x0001__x0001_ 6" xfId="12464" xr:uid="{00000000-0005-0000-0000-0000B0300000}"/>
    <cellStyle name="Tick" xfId="12465" xr:uid="{00000000-0005-0000-0000-0000B1300000}"/>
    <cellStyle name="Tick 2" xfId="12466" xr:uid="{00000000-0005-0000-0000-0000B2300000}"/>
    <cellStyle name="Times 10" xfId="12467" xr:uid="{00000000-0005-0000-0000-0000B3300000}"/>
    <cellStyle name="Times 10 2" xfId="12468" xr:uid="{00000000-0005-0000-0000-0000B4300000}"/>
    <cellStyle name="Times 12" xfId="12469" xr:uid="{00000000-0005-0000-0000-0000B5300000}"/>
    <cellStyle name="Times 12 2" xfId="12470" xr:uid="{00000000-0005-0000-0000-0000B6300000}"/>
    <cellStyle name="Title  - Style1" xfId="12471" xr:uid="{00000000-0005-0000-0000-0000B7300000}"/>
    <cellStyle name="Title  - Style1 2" xfId="12472" xr:uid="{00000000-0005-0000-0000-0000B8300000}"/>
    <cellStyle name="Title  - Style6" xfId="12473" xr:uid="{00000000-0005-0000-0000-0000B9300000}"/>
    <cellStyle name="Title  - Style6 2" xfId="12474" xr:uid="{00000000-0005-0000-0000-0000BA300000}"/>
    <cellStyle name="Title 2" xfId="12475" xr:uid="{00000000-0005-0000-0000-0000BB300000}"/>
    <cellStyle name="Title 2 2" xfId="12476" xr:uid="{00000000-0005-0000-0000-0000BC300000}"/>
    <cellStyle name="Title 2 3" xfId="12477" xr:uid="{00000000-0005-0000-0000-0000BD300000}"/>
    <cellStyle name="Title 3" xfId="12478" xr:uid="{00000000-0005-0000-0000-0000BE300000}"/>
    <cellStyle name="Total 2" xfId="12479" xr:uid="{00000000-0005-0000-0000-0000BF300000}"/>
    <cellStyle name="Total 2 2" xfId="12480" xr:uid="{00000000-0005-0000-0000-0000C0300000}"/>
    <cellStyle name="Total 2 2 10" xfId="12481" xr:uid="{00000000-0005-0000-0000-0000C1300000}"/>
    <cellStyle name="Total 2 2 11" xfId="12482" xr:uid="{00000000-0005-0000-0000-0000C2300000}"/>
    <cellStyle name="Total 2 2 12" xfId="12483" xr:uid="{00000000-0005-0000-0000-0000C3300000}"/>
    <cellStyle name="Total 2 2 13" xfId="12484" xr:uid="{00000000-0005-0000-0000-0000C4300000}"/>
    <cellStyle name="Total 2 2 14" xfId="12485" xr:uid="{00000000-0005-0000-0000-0000C5300000}"/>
    <cellStyle name="Total 2 2 15" xfId="12486" xr:uid="{00000000-0005-0000-0000-0000C6300000}"/>
    <cellStyle name="Total 2 2 16" xfId="12487" xr:uid="{00000000-0005-0000-0000-0000C7300000}"/>
    <cellStyle name="Total 2 2 17" xfId="12488" xr:uid="{00000000-0005-0000-0000-0000C8300000}"/>
    <cellStyle name="Total 2 2 18" xfId="12489" xr:uid="{00000000-0005-0000-0000-0000C9300000}"/>
    <cellStyle name="Total 2 2 19" xfId="12490" xr:uid="{00000000-0005-0000-0000-0000CA300000}"/>
    <cellStyle name="Total 2 2 2" xfId="12491" xr:uid="{00000000-0005-0000-0000-0000CB300000}"/>
    <cellStyle name="Total 2 2 2 2" xfId="12492" xr:uid="{00000000-0005-0000-0000-0000CC300000}"/>
    <cellStyle name="Total 2 2 20" xfId="12493" xr:uid="{00000000-0005-0000-0000-0000CD300000}"/>
    <cellStyle name="Total 2 2 21" xfId="12494" xr:uid="{00000000-0005-0000-0000-0000CE300000}"/>
    <cellStyle name="Total 2 2 22" xfId="12495" xr:uid="{00000000-0005-0000-0000-0000CF300000}"/>
    <cellStyle name="Total 2 2 23" xfId="12496" xr:uid="{00000000-0005-0000-0000-0000D0300000}"/>
    <cellStyle name="Total 2 2 24" xfId="12497" xr:uid="{00000000-0005-0000-0000-0000D1300000}"/>
    <cellStyle name="Total 2 2 25" xfId="12498" xr:uid="{00000000-0005-0000-0000-0000D2300000}"/>
    <cellStyle name="Total 2 2 26" xfId="12499" xr:uid="{00000000-0005-0000-0000-0000D3300000}"/>
    <cellStyle name="Total 2 2 27" xfId="12500" xr:uid="{00000000-0005-0000-0000-0000D4300000}"/>
    <cellStyle name="Total 2 2 28" xfId="12501" xr:uid="{00000000-0005-0000-0000-0000D5300000}"/>
    <cellStyle name="Total 2 2 29" xfId="12502" xr:uid="{00000000-0005-0000-0000-0000D6300000}"/>
    <cellStyle name="Total 2 2 3" xfId="12503" xr:uid="{00000000-0005-0000-0000-0000D7300000}"/>
    <cellStyle name="Total 2 2 30" xfId="12504" xr:uid="{00000000-0005-0000-0000-0000D8300000}"/>
    <cellStyle name="Total 2 2 31" xfId="12505" xr:uid="{00000000-0005-0000-0000-0000D9300000}"/>
    <cellStyle name="Total 2 2 32" xfId="12506" xr:uid="{00000000-0005-0000-0000-0000DA300000}"/>
    <cellStyle name="Total 2 2 33" xfId="12507" xr:uid="{00000000-0005-0000-0000-0000DB300000}"/>
    <cellStyle name="Total 2 2 34" xfId="12508" xr:uid="{00000000-0005-0000-0000-0000DC300000}"/>
    <cellStyle name="Total 2 2 35" xfId="12509" xr:uid="{00000000-0005-0000-0000-0000DD300000}"/>
    <cellStyle name="Total 2 2 36" xfId="12510" xr:uid="{00000000-0005-0000-0000-0000DE300000}"/>
    <cellStyle name="Total 2 2 37" xfId="12511" xr:uid="{00000000-0005-0000-0000-0000DF300000}"/>
    <cellStyle name="Total 2 2 38" xfId="12512" xr:uid="{00000000-0005-0000-0000-0000E0300000}"/>
    <cellStyle name="Total 2 2 39" xfId="12513" xr:uid="{00000000-0005-0000-0000-0000E1300000}"/>
    <cellStyle name="Total 2 2 4" xfId="12514" xr:uid="{00000000-0005-0000-0000-0000E2300000}"/>
    <cellStyle name="Total 2 2 40" xfId="12515" xr:uid="{00000000-0005-0000-0000-0000E3300000}"/>
    <cellStyle name="Total 2 2 41" xfId="12516" xr:uid="{00000000-0005-0000-0000-0000E4300000}"/>
    <cellStyle name="Total 2 2 42" xfId="12517" xr:uid="{00000000-0005-0000-0000-0000E5300000}"/>
    <cellStyle name="Total 2 2 43" xfId="12518" xr:uid="{00000000-0005-0000-0000-0000E6300000}"/>
    <cellStyle name="Total 2 2 44" xfId="12519" xr:uid="{00000000-0005-0000-0000-0000E7300000}"/>
    <cellStyle name="Total 2 2 45" xfId="12520" xr:uid="{00000000-0005-0000-0000-0000E8300000}"/>
    <cellStyle name="Total 2 2 46" xfId="12521" xr:uid="{00000000-0005-0000-0000-0000E9300000}"/>
    <cellStyle name="Total 2 2 5" xfId="12522" xr:uid="{00000000-0005-0000-0000-0000EA300000}"/>
    <cellStyle name="Total 2 2 6" xfId="12523" xr:uid="{00000000-0005-0000-0000-0000EB300000}"/>
    <cellStyle name="Total 2 2 7" xfId="12524" xr:uid="{00000000-0005-0000-0000-0000EC300000}"/>
    <cellStyle name="Total 2 2 8" xfId="12525" xr:uid="{00000000-0005-0000-0000-0000ED300000}"/>
    <cellStyle name="Total 2 2 9" xfId="12526" xr:uid="{00000000-0005-0000-0000-0000EE300000}"/>
    <cellStyle name="Total 2 2_LRDetil" xfId="12527" xr:uid="{00000000-0005-0000-0000-0000EF300000}"/>
    <cellStyle name="Total 2 3" xfId="12528" xr:uid="{00000000-0005-0000-0000-0000F0300000}"/>
    <cellStyle name="Total 2 3 10" xfId="12529" xr:uid="{00000000-0005-0000-0000-0000F1300000}"/>
    <cellStyle name="Total 2 3 11" xfId="12530" xr:uid="{00000000-0005-0000-0000-0000F2300000}"/>
    <cellStyle name="Total 2 3 12" xfId="12531" xr:uid="{00000000-0005-0000-0000-0000F3300000}"/>
    <cellStyle name="Total 2 3 13" xfId="12532" xr:uid="{00000000-0005-0000-0000-0000F4300000}"/>
    <cellStyle name="Total 2 3 14" xfId="12533" xr:uid="{00000000-0005-0000-0000-0000F5300000}"/>
    <cellStyle name="Total 2 3 15" xfId="12534" xr:uid="{00000000-0005-0000-0000-0000F6300000}"/>
    <cellStyle name="Total 2 3 16" xfId="12535" xr:uid="{00000000-0005-0000-0000-0000F7300000}"/>
    <cellStyle name="Total 2 3 17" xfId="12536" xr:uid="{00000000-0005-0000-0000-0000F8300000}"/>
    <cellStyle name="Total 2 3 18" xfId="12537" xr:uid="{00000000-0005-0000-0000-0000F9300000}"/>
    <cellStyle name="Total 2 3 19" xfId="12538" xr:uid="{00000000-0005-0000-0000-0000FA300000}"/>
    <cellStyle name="Total 2 3 2" xfId="12539" xr:uid="{00000000-0005-0000-0000-0000FB300000}"/>
    <cellStyle name="Total 2 3 20" xfId="12540" xr:uid="{00000000-0005-0000-0000-0000FC300000}"/>
    <cellStyle name="Total 2 3 21" xfId="12541" xr:uid="{00000000-0005-0000-0000-0000FD300000}"/>
    <cellStyle name="Total 2 3 22" xfId="12542" xr:uid="{00000000-0005-0000-0000-0000FE300000}"/>
    <cellStyle name="Total 2 3 23" xfId="12543" xr:uid="{00000000-0005-0000-0000-0000FF300000}"/>
    <cellStyle name="Total 2 3 24" xfId="12544" xr:uid="{00000000-0005-0000-0000-000000310000}"/>
    <cellStyle name="Total 2 3 25" xfId="12545" xr:uid="{00000000-0005-0000-0000-000001310000}"/>
    <cellStyle name="Total 2 3 26" xfId="12546" xr:uid="{00000000-0005-0000-0000-000002310000}"/>
    <cellStyle name="Total 2 3 27" xfId="12547" xr:uid="{00000000-0005-0000-0000-000003310000}"/>
    <cellStyle name="Total 2 3 28" xfId="12548" xr:uid="{00000000-0005-0000-0000-000004310000}"/>
    <cellStyle name="Total 2 3 29" xfId="12549" xr:uid="{00000000-0005-0000-0000-000005310000}"/>
    <cellStyle name="Total 2 3 3" xfId="12550" xr:uid="{00000000-0005-0000-0000-000006310000}"/>
    <cellStyle name="Total 2 3 30" xfId="12551" xr:uid="{00000000-0005-0000-0000-000007310000}"/>
    <cellStyle name="Total 2 3 31" xfId="12552" xr:uid="{00000000-0005-0000-0000-000008310000}"/>
    <cellStyle name="Total 2 3 32" xfId="12553" xr:uid="{00000000-0005-0000-0000-000009310000}"/>
    <cellStyle name="Total 2 3 33" xfId="12554" xr:uid="{00000000-0005-0000-0000-00000A310000}"/>
    <cellStyle name="Total 2 3 34" xfId="12555" xr:uid="{00000000-0005-0000-0000-00000B310000}"/>
    <cellStyle name="Total 2 3 35" xfId="12556" xr:uid="{00000000-0005-0000-0000-00000C310000}"/>
    <cellStyle name="Total 2 3 36" xfId="12557" xr:uid="{00000000-0005-0000-0000-00000D310000}"/>
    <cellStyle name="Total 2 3 37" xfId="12558" xr:uid="{00000000-0005-0000-0000-00000E310000}"/>
    <cellStyle name="Total 2 3 38" xfId="12559" xr:uid="{00000000-0005-0000-0000-00000F310000}"/>
    <cellStyle name="Total 2 3 39" xfId="12560" xr:uid="{00000000-0005-0000-0000-000010310000}"/>
    <cellStyle name="Total 2 3 4" xfId="12561" xr:uid="{00000000-0005-0000-0000-000011310000}"/>
    <cellStyle name="Total 2 3 40" xfId="12562" xr:uid="{00000000-0005-0000-0000-000012310000}"/>
    <cellStyle name="Total 2 3 41" xfId="12563" xr:uid="{00000000-0005-0000-0000-000013310000}"/>
    <cellStyle name="Total 2 3 42" xfId="12564" xr:uid="{00000000-0005-0000-0000-000014310000}"/>
    <cellStyle name="Total 2 3 43" xfId="12565" xr:uid="{00000000-0005-0000-0000-000015310000}"/>
    <cellStyle name="Total 2 3 44" xfId="12566" xr:uid="{00000000-0005-0000-0000-000016310000}"/>
    <cellStyle name="Total 2 3 45" xfId="12567" xr:uid="{00000000-0005-0000-0000-000017310000}"/>
    <cellStyle name="Total 2 3 46" xfId="12568" xr:uid="{00000000-0005-0000-0000-000018310000}"/>
    <cellStyle name="Total 2 3 5" xfId="12569" xr:uid="{00000000-0005-0000-0000-000019310000}"/>
    <cellStyle name="Total 2 3 6" xfId="12570" xr:uid="{00000000-0005-0000-0000-00001A310000}"/>
    <cellStyle name="Total 2 3 7" xfId="12571" xr:uid="{00000000-0005-0000-0000-00001B310000}"/>
    <cellStyle name="Total 2 3 8" xfId="12572" xr:uid="{00000000-0005-0000-0000-00001C310000}"/>
    <cellStyle name="Total 2 3 9" xfId="12573" xr:uid="{00000000-0005-0000-0000-00001D310000}"/>
    <cellStyle name="Total 2 3_LRDetil" xfId="12574" xr:uid="{00000000-0005-0000-0000-00001E310000}"/>
    <cellStyle name="Total 2 4" xfId="12575" xr:uid="{00000000-0005-0000-0000-00001F310000}"/>
    <cellStyle name="Total 2 5" xfId="12576" xr:uid="{00000000-0005-0000-0000-000020310000}"/>
    <cellStyle name="Total 2 6" xfId="12577" xr:uid="{00000000-0005-0000-0000-000021310000}"/>
    <cellStyle name="Total 2 7" xfId="12578" xr:uid="{00000000-0005-0000-0000-000022310000}"/>
    <cellStyle name="Total 3" xfId="12579" xr:uid="{00000000-0005-0000-0000-000023310000}"/>
    <cellStyle name="Total 4" xfId="12580" xr:uid="{00000000-0005-0000-0000-000024310000}"/>
    <cellStyle name="TotCol - Style5" xfId="12581" xr:uid="{00000000-0005-0000-0000-000025310000}"/>
    <cellStyle name="TotCol - Style5 2" xfId="12582" xr:uid="{00000000-0005-0000-0000-000026310000}"/>
    <cellStyle name="TotCol - Style7" xfId="12583" xr:uid="{00000000-0005-0000-0000-000027310000}"/>
    <cellStyle name="TotCol - Style7 2" xfId="12584" xr:uid="{00000000-0005-0000-0000-000028310000}"/>
    <cellStyle name="TotRow - Style4" xfId="12585" xr:uid="{00000000-0005-0000-0000-000029310000}"/>
    <cellStyle name="TotRow - Style4 2" xfId="12586" xr:uid="{00000000-0005-0000-0000-00002A310000}"/>
    <cellStyle name="TotRow - Style8" xfId="12587" xr:uid="{00000000-0005-0000-0000-00002B310000}"/>
    <cellStyle name="TotRow - Style8 2" xfId="12588" xr:uid="{00000000-0005-0000-0000-00002C310000}"/>
    <cellStyle name="Transfer out" xfId="12589" xr:uid="{00000000-0005-0000-0000-00002D310000}"/>
    <cellStyle name="Transfer out 2" xfId="12590" xr:uid="{00000000-0005-0000-0000-00002E310000}"/>
    <cellStyle name="Transfer out 2 2" xfId="12591" xr:uid="{00000000-0005-0000-0000-00002F310000}"/>
    <cellStyle name="Transfer out 3" xfId="12592" xr:uid="{00000000-0005-0000-0000-000030310000}"/>
    <cellStyle name="Transfer out 3 2" xfId="12593" xr:uid="{00000000-0005-0000-0000-000031310000}"/>
    <cellStyle name="Transfer out 4" xfId="12594" xr:uid="{00000000-0005-0000-0000-000032310000}"/>
    <cellStyle name="Transfer out 4 2" xfId="12595" xr:uid="{00000000-0005-0000-0000-000033310000}"/>
    <cellStyle name="Transfer out 5" xfId="12596" xr:uid="{00000000-0005-0000-0000-000034310000}"/>
    <cellStyle name="Transfer out 5 2" xfId="12597" xr:uid="{00000000-0005-0000-0000-000035310000}"/>
    <cellStyle name="Transfer out 6" xfId="12598" xr:uid="{00000000-0005-0000-0000-000036310000}"/>
    <cellStyle name="Tusental (0)_pldt" xfId="12599" xr:uid="{00000000-0005-0000-0000-000037310000}"/>
    <cellStyle name="Tusental_NPV" xfId="12600" xr:uid="{00000000-0005-0000-0000-000038310000}"/>
    <cellStyle name="u" xfId="12601" xr:uid="{00000000-0005-0000-0000-000039310000}"/>
    <cellStyle name="u 2" xfId="12602" xr:uid="{00000000-0005-0000-0000-00003A310000}"/>
    <cellStyle name="u_nc ok_S&amp;D-v.1 newest" xfId="12603" xr:uid="{00000000-0005-0000-0000-00003B310000}"/>
    <cellStyle name="u_UKT VP Armada New-updated from shipping" xfId="12604" xr:uid="{00000000-0005-0000-0000-00003C310000}"/>
    <cellStyle name="u_VP CHARTER-new2" xfId="12605" xr:uid="{00000000-0005-0000-0000-00003D310000}"/>
    <cellStyle name="u_VP OPERASI-new2" xfId="12606" xr:uid="{00000000-0005-0000-0000-00003E310000}"/>
    <cellStyle name="Uhrzeit" xfId="12607" xr:uid="{00000000-0005-0000-0000-00003F310000}"/>
    <cellStyle name="Uhrzeit 2" xfId="12608" xr:uid="{00000000-0005-0000-0000-000040310000}"/>
    <cellStyle name="Unprotected" xfId="12609" xr:uid="{00000000-0005-0000-0000-000041310000}"/>
    <cellStyle name="Unprotected 2" xfId="12610" xr:uid="{00000000-0005-0000-0000-000042310000}"/>
    <cellStyle name="v" xfId="12611" xr:uid="{00000000-0005-0000-0000-000043310000}"/>
    <cellStyle name="v 2" xfId="12612" xr:uid="{00000000-0005-0000-0000-000044310000}"/>
    <cellStyle name="v 2 2" xfId="12613" xr:uid="{00000000-0005-0000-0000-000045310000}"/>
    <cellStyle name="v 2 3" xfId="12614" xr:uid="{00000000-0005-0000-0000-000046310000}"/>
    <cellStyle name="v 2 4" xfId="12615" xr:uid="{00000000-0005-0000-0000-000047310000}"/>
    <cellStyle name="v 2 5" xfId="12616" xr:uid="{00000000-0005-0000-0000-000048310000}"/>
    <cellStyle name="v 2 6" xfId="12617" xr:uid="{00000000-0005-0000-0000-000049310000}"/>
    <cellStyle name="v 3" xfId="12618" xr:uid="{00000000-0005-0000-0000-00004A310000}"/>
    <cellStyle name="v 4" xfId="12619" xr:uid="{00000000-0005-0000-0000-00004B310000}"/>
    <cellStyle name="v 5" xfId="12620" xr:uid="{00000000-0005-0000-0000-00004C310000}"/>
    <cellStyle name="v 6" xfId="12621" xr:uid="{00000000-0005-0000-0000-00004D310000}"/>
    <cellStyle name="v 7" xfId="12622" xr:uid="{00000000-0005-0000-0000-00004E310000}"/>
    <cellStyle name="v_ESK-RKAP 2010 78M" xfId="12623" xr:uid="{00000000-0005-0000-0000-00004F310000}"/>
    <cellStyle name="v_RepPack Jun 2009 Vs 2008Kurs11000" xfId="12624" xr:uid="{00000000-0005-0000-0000-000050310000}"/>
    <cellStyle name="v_RKAP 2009 PS RINCI" xfId="12625" xr:uid="{00000000-0005-0000-0000-000051310000}"/>
    <cellStyle name="Valuta (0)_pldt" xfId="12626" xr:uid="{00000000-0005-0000-0000-000052310000}"/>
    <cellStyle name="Valuta_NPV" xfId="12627" xr:uid="{00000000-0005-0000-0000-000053310000}"/>
    <cellStyle name="Währung [0]_revenue" xfId="12628" xr:uid="{00000000-0005-0000-0000-000054310000}"/>
    <cellStyle name="Währung_airt-rev" xfId="12629" xr:uid="{00000000-0005-0000-0000-000055310000}"/>
    <cellStyle name="Warning Text 2" xfId="12630" xr:uid="{00000000-0005-0000-0000-000056310000}"/>
    <cellStyle name="Warning Text 2 2" xfId="12631" xr:uid="{00000000-0005-0000-0000-000057310000}"/>
    <cellStyle name="Warning Text 2 3" xfId="12632" xr:uid="{00000000-0005-0000-0000-000058310000}"/>
    <cellStyle name="Warning Text 3" xfId="12633" xr:uid="{00000000-0005-0000-0000-000059310000}"/>
    <cellStyle name="WHead - Style2" xfId="12634" xr:uid="{00000000-0005-0000-0000-00005A310000}"/>
    <cellStyle name="WHead - Style2 2" xfId="12635" xr:uid="{00000000-0005-0000-0000-00005B310000}"/>
    <cellStyle name="YearHeader" xfId="12636" xr:uid="{00000000-0005-0000-0000-00005C310000}"/>
    <cellStyle name="YearHeader 2" xfId="12637" xr:uid="{00000000-0005-0000-0000-00005D310000}"/>
    <cellStyle name="YearHeaderA" xfId="12638" xr:uid="{00000000-0005-0000-0000-00005E310000}"/>
    <cellStyle name="YearHeaderA 2" xfId="12639" xr:uid="{00000000-0005-0000-0000-00005F310000}"/>
    <cellStyle name="YearHeaderE" xfId="12640" xr:uid="{00000000-0005-0000-0000-000060310000}"/>
    <cellStyle name="YearHeaderE 2" xfId="12641" xr:uid="{00000000-0005-0000-0000-000061310000}"/>
    <cellStyle name="Yellow" xfId="12642" xr:uid="{00000000-0005-0000-0000-000062310000}"/>
    <cellStyle name="Yellow 2" xfId="12643" xr:uid="{00000000-0005-0000-0000-000063310000}"/>
    <cellStyle name="Yen" xfId="12644" xr:uid="{00000000-0005-0000-0000-000064310000}"/>
    <cellStyle name="Yen 2" xfId="12645" xr:uid="{00000000-0005-0000-0000-000065310000}"/>
    <cellStyle name="똿뗦먛귟 [0.00]_PRODUCT DETAIL Q1_x0013_" xfId="12646" xr:uid="{00000000-0005-0000-0000-000066310000}"/>
    <cellStyle name="똿뗦먛귟_PRODUCT DETAIL Q1TAIL" xfId="12647" xr:uid="{00000000-0005-0000-0000-000067310000}"/>
    <cellStyle name="믅됞 [0.00]_PRODUCT DETAIL Q1Q3" xfId="12648" xr:uid="{00000000-0005-0000-0000-000068310000}"/>
    <cellStyle name="믅됞_PRODUCT DETAIL Q1TA" xfId="12649" xr:uid="{00000000-0005-0000-0000-000069310000}"/>
    <cellStyle name="뷭?_BOOKSHIP_상세일정 (2) (2) " xfId="12650" xr:uid="{00000000-0005-0000-0000-00006A310000}"/>
    <cellStyle name="열어본 하이퍼링크" xfId="12651" xr:uid="{00000000-0005-0000-0000-00006B310000}"/>
    <cellStyle name="열어본 하이퍼링크 2" xfId="12652" xr:uid="{00000000-0005-0000-0000-00006C310000}"/>
    <cellStyle name="쬞\?1@" xfId="12653" xr:uid="{00000000-0005-0000-0000-00006D310000}"/>
    <cellStyle name="쬞\?1@ 2" xfId="12654" xr:uid="{00000000-0005-0000-0000-00006E310000}"/>
    <cellStyle name="콤마 [0]_97년도 프로젝트 현황 (2)OMMENTS_총무" xfId="12655" xr:uid="{00000000-0005-0000-0000-00006F310000}"/>
    <cellStyle name="콤마_97년도 프로젝트 현황 (2) (2)OMMENT" xfId="12656" xr:uid="{00000000-0005-0000-0000-000070310000}"/>
    <cellStyle name="표준_1-4월sys(사업)" xfId="12657" xr:uid="{00000000-0005-0000-0000-000071310000}"/>
    <cellStyle name="하이퍼링크" xfId="12658" xr:uid="{00000000-0005-0000-0000-000072310000}"/>
    <cellStyle name="하이퍼링크 2" xfId="12659" xr:uid="{00000000-0005-0000-0000-000073310000}"/>
    <cellStyle name="一般_MARKETING FORECAST FORM-1" xfId="12660" xr:uid="{00000000-0005-0000-0000-000074310000}"/>
    <cellStyle name="千位分隔_NSAP1" xfId="12661" xr:uid="{00000000-0005-0000-0000-000075310000}"/>
    <cellStyle name="千分位[0]_CFB617" xfId="12662" xr:uid="{00000000-0005-0000-0000-000076310000}"/>
    <cellStyle name="千分位_CFB617" xfId="12663" xr:uid="{00000000-0005-0000-0000-000077310000}"/>
    <cellStyle name="常规_GE" xfId="12664" xr:uid="{00000000-0005-0000-0000-000078310000}"/>
    <cellStyle name="桁区切り [0.00]_CP1-CP5 Pricing Schedule-rev.2" xfId="12665" xr:uid="{00000000-0005-0000-0000-000079310000}"/>
    <cellStyle name="桁区切り_CP1-CP5 Pricing Schedule-rev.2" xfId="12666" xr:uid="{00000000-0005-0000-0000-00007A310000}"/>
    <cellStyle name="標準_1-97" xfId="12667" xr:uid="{00000000-0005-0000-0000-00007B310000}"/>
    <cellStyle name="貨幣 [0]_CFB617" xfId="12668" xr:uid="{00000000-0005-0000-0000-00007C310000}"/>
    <cellStyle name="貨幣[0]_Dialog2" xfId="12669" xr:uid="{00000000-0005-0000-0000-00007D310000}"/>
    <cellStyle name="貨幣_CFB617" xfId="12670" xr:uid="{00000000-0005-0000-0000-00007E310000}"/>
    <cellStyle name="货币[0]_GE" xfId="12671" xr:uid="{00000000-0005-0000-0000-00007F310000}"/>
    <cellStyle name="货币_GE" xfId="12672" xr:uid="{00000000-0005-0000-0000-000080310000}"/>
    <cellStyle name="通貨 [0.00]_laroux" xfId="12673" xr:uid="{00000000-0005-0000-0000-000081310000}"/>
    <cellStyle name="通貨_laroux" xfId="12674" xr:uid="{00000000-0005-0000-0000-000082310000}"/>
  </cellStyles>
  <dxfs count="47">
    <dxf>
      <font>
        <b/>
        <i val="0"/>
      </font>
      <fill>
        <patternFill>
          <fgColor indexed="64"/>
          <bgColor rgb="FF00B050"/>
        </patternFill>
      </fill>
    </dxf>
    <dxf>
      <font>
        <b/>
        <i val="0"/>
      </font>
      <fill>
        <patternFill>
          <fgColor indexed="64"/>
          <bgColor rgb="FFFFFF00"/>
        </patternFill>
      </fill>
    </dxf>
    <dxf>
      <font>
        <b/>
        <i val="0"/>
      </font>
      <fill>
        <patternFill>
          <fgColor indexed="64"/>
          <bgColor rgb="FFFFC000"/>
        </patternFill>
      </fill>
    </dxf>
    <dxf>
      <font>
        <b/>
        <i val="0"/>
      </font>
      <fill>
        <patternFill>
          <fgColor indexed="64"/>
          <bgColor rgb="FFC0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C00000"/>
        </patternFill>
      </fill>
    </dxf>
    <dxf>
      <font>
        <b/>
        <i val="0"/>
      </font>
      <fill>
        <patternFill>
          <bgColor rgb="FFC00000"/>
        </patternFill>
      </fill>
    </dxf>
    <dxf>
      <font>
        <b/>
        <i val="0"/>
      </font>
      <fill>
        <patternFill>
          <bgColor rgb="FFFFFF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C0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C00000"/>
        </patternFill>
      </fill>
    </dxf>
    <dxf>
      <font>
        <b/>
        <i val="0"/>
        <condense val="0"/>
        <extend val="0"/>
      </font>
      <fill>
        <patternFill>
          <bgColor rgb="FF00FF00"/>
        </patternFill>
      </fill>
    </dxf>
    <dxf>
      <font>
        <b/>
        <i val="0"/>
        <condense val="0"/>
        <extend val="0"/>
      </font>
      <fill>
        <patternFill>
          <bgColor rgb="FFFF0000"/>
        </patternFill>
      </fill>
    </dxf>
    <dxf>
      <font>
        <b/>
        <i val="0"/>
      </font>
      <fill>
        <patternFill>
          <bgColor rgb="FF00FF00"/>
        </patternFill>
      </fill>
    </dxf>
    <dxf>
      <font>
        <b/>
        <i val="0"/>
      </font>
      <fill>
        <patternFill>
          <bgColor rgb="FFFF0000"/>
        </patternFill>
      </fill>
    </dxf>
    <dxf>
      <font>
        <b/>
        <i val="0"/>
      </font>
      <fill>
        <patternFill>
          <fgColor indexed="64"/>
          <bgColor rgb="FFC00000"/>
        </patternFill>
      </fill>
    </dxf>
    <dxf>
      <font>
        <b/>
        <i val="0"/>
      </font>
      <fill>
        <patternFill>
          <fgColor indexed="64"/>
          <bgColor rgb="FFFFC000"/>
        </patternFill>
      </fill>
    </dxf>
    <dxf>
      <font>
        <b/>
        <i val="0"/>
      </font>
      <fill>
        <patternFill>
          <fgColor indexed="64"/>
          <bgColor rgb="FFFFFF00"/>
        </patternFill>
      </fill>
    </dxf>
    <dxf>
      <font>
        <b/>
        <i val="0"/>
      </font>
      <fill>
        <patternFill>
          <fgColor indexed="64"/>
          <bgColor rgb="FF00B050"/>
        </patternFill>
      </fill>
    </dxf>
    <dxf>
      <font>
        <b/>
        <i val="0"/>
      </font>
      <fill>
        <patternFill>
          <bgColor rgb="FFC00000"/>
        </patternFill>
      </fill>
    </dxf>
    <dxf>
      <font>
        <b/>
        <i val="0"/>
      </font>
      <fill>
        <patternFill>
          <bgColor rgb="FFFFC000"/>
        </patternFill>
      </fill>
    </dxf>
    <dxf>
      <font>
        <b/>
        <i val="0"/>
      </font>
      <fill>
        <patternFill>
          <bgColor rgb="FFFFFF00"/>
        </patternFill>
      </fill>
    </dxf>
    <dxf>
      <font>
        <b/>
        <i val="0"/>
      </font>
      <fill>
        <patternFill>
          <bgColor rgb="FF33CC33"/>
        </patternFill>
      </fill>
    </dxf>
    <dxf>
      <font>
        <b/>
        <i val="0"/>
      </font>
      <fill>
        <patternFill>
          <bgColor rgb="FFC00000"/>
        </patternFill>
      </fill>
    </dxf>
    <dxf>
      <font>
        <b/>
        <i val="0"/>
      </font>
      <fill>
        <patternFill>
          <bgColor rgb="FFFFC000"/>
        </patternFill>
      </fill>
    </dxf>
    <dxf>
      <font>
        <b/>
        <i val="0"/>
      </font>
      <fill>
        <patternFill>
          <bgColor rgb="FFFFFF00"/>
        </patternFill>
      </fill>
    </dxf>
    <dxf>
      <font>
        <b/>
        <i val="0"/>
      </font>
      <fill>
        <patternFill>
          <bgColor rgb="FF33CC33"/>
        </patternFill>
      </fill>
    </dxf>
    <dxf>
      <font>
        <b/>
        <i val="0"/>
        <color theme="1"/>
      </font>
      <fill>
        <patternFill>
          <bgColor rgb="FF66FF33"/>
        </patternFill>
      </fill>
    </dxf>
    <dxf>
      <font>
        <b/>
        <i val="0"/>
        <color theme="0"/>
      </font>
      <fill>
        <patternFill>
          <bgColor rgb="FFFF0000"/>
        </patternFill>
      </fill>
    </dxf>
    <dxf>
      <font>
        <b/>
        <i val="0"/>
        <color theme="0"/>
      </font>
      <fill>
        <patternFill>
          <bgColor rgb="FFFF0000"/>
        </patternFill>
      </fill>
    </dxf>
    <dxf>
      <font>
        <b/>
        <i val="0"/>
        <color theme="1"/>
      </font>
      <fill>
        <patternFill>
          <bgColor rgb="FF66FF66"/>
        </patternFill>
      </fill>
    </dxf>
    <dxf>
      <font>
        <b/>
        <i val="0"/>
      </font>
      <fill>
        <patternFill>
          <bgColor rgb="FFC00000"/>
        </patternFill>
      </fill>
    </dxf>
    <dxf>
      <font>
        <b/>
        <i val="0"/>
      </font>
      <fill>
        <patternFill>
          <bgColor rgb="FFFFC000"/>
        </patternFill>
      </fill>
    </dxf>
    <dxf>
      <font>
        <b/>
        <i val="0"/>
      </font>
      <fill>
        <patternFill>
          <bgColor rgb="FFFFFF00"/>
        </patternFill>
      </fill>
    </dxf>
    <dxf>
      <font>
        <b/>
        <i val="0"/>
      </font>
      <fill>
        <patternFill>
          <bgColor rgb="FF33CC33"/>
        </patternFill>
      </fill>
    </dxf>
    <dxf>
      <font>
        <b/>
        <i val="0"/>
        <color theme="1"/>
      </font>
      <fill>
        <patternFill>
          <bgColor rgb="FF66FF33"/>
        </patternFill>
      </fill>
    </dxf>
    <dxf>
      <font>
        <b/>
        <i val="0"/>
        <color theme="0"/>
      </font>
      <fill>
        <patternFill>
          <bgColor rgb="FFFF0000"/>
        </patternFill>
      </fill>
    </dxf>
    <dxf>
      <font>
        <b/>
        <i val="0"/>
        <color theme="0"/>
      </font>
      <fill>
        <patternFill>
          <bgColor rgb="FFFF0000"/>
        </patternFill>
      </fill>
    </dxf>
    <dxf>
      <font>
        <b/>
        <i val="0"/>
        <color theme="1"/>
      </font>
      <fill>
        <patternFill>
          <bgColor rgb="FF66FF66"/>
        </patternFill>
      </fill>
    </dxf>
  </dxfs>
  <tableStyles count="0" defaultTableStyle="TableStyleMedium9" defaultPivotStyle="PivotStyleLight16"/>
  <colors>
    <mruColors>
      <color rgb="FF33CC33"/>
      <color rgb="FF800000"/>
      <color rgb="FFFFCC00"/>
      <color rgb="FFFF0066"/>
      <color rgb="FF990000"/>
      <color rgb="FFFF3300"/>
      <color rgb="FF00FF00"/>
      <color rgb="FFEEF870"/>
      <color rgb="FFFFFF00"/>
      <color rgb="FFF6F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0"/>
    </c:view3D>
    <c:floor>
      <c:thickness val="0"/>
    </c:floor>
    <c:sideWall>
      <c:thickness val="0"/>
    </c:sideWall>
    <c:backWall>
      <c:thickness val="0"/>
    </c:backWall>
    <c:plotArea>
      <c:layout/>
      <c:bar3DChart>
        <c:barDir val="bar"/>
        <c:grouping val="stacked"/>
        <c:varyColors val="0"/>
        <c:ser>
          <c:idx val="0"/>
          <c:order val="0"/>
          <c:tx>
            <c:strRef>
              <c:f>Rekap!$B$45</c:f>
              <c:strCache>
                <c:ptCount val="1"/>
                <c:pt idx="0">
                  <c:v>Extreme High</c:v>
                </c:pt>
              </c:strCache>
            </c:strRef>
          </c:tx>
          <c:spPr>
            <a:solidFill>
              <a:srgbClr val="FF0000"/>
            </a:solidFill>
          </c:spPr>
          <c:invertIfNegative val="0"/>
          <c:cat>
            <c:strRef>
              <c:f>Rekap!$C$44:$T$44</c:f>
              <c:strCache>
                <c:ptCount val="18"/>
                <c:pt idx="0">
                  <c:v>Finance</c:v>
                </c:pt>
                <c:pt idx="1">
                  <c:v>Department B</c:v>
                </c:pt>
                <c:pt idx="2">
                  <c:v>Department C</c:v>
                </c:pt>
                <c:pt idx="3">
                  <c:v>Department D</c:v>
                </c:pt>
                <c:pt idx="4">
                  <c:v>Department E</c:v>
                </c:pt>
                <c:pt idx="5">
                  <c:v>Department F</c:v>
                </c:pt>
                <c:pt idx="6">
                  <c:v>Department G</c:v>
                </c:pt>
                <c:pt idx="7">
                  <c:v>Department H</c:v>
                </c:pt>
                <c:pt idx="8">
                  <c:v>Department I</c:v>
                </c:pt>
                <c:pt idx="9">
                  <c:v>Department J</c:v>
                </c:pt>
                <c:pt idx="10">
                  <c:v>Department K </c:v>
                </c:pt>
                <c:pt idx="11">
                  <c:v>Department L</c:v>
                </c:pt>
                <c:pt idx="12">
                  <c:v>Department M</c:v>
                </c:pt>
                <c:pt idx="13">
                  <c:v>Department N</c:v>
                </c:pt>
                <c:pt idx="14">
                  <c:v>Department O</c:v>
                </c:pt>
                <c:pt idx="15">
                  <c:v>Department P</c:v>
                </c:pt>
                <c:pt idx="16">
                  <c:v>Department Q</c:v>
                </c:pt>
                <c:pt idx="17">
                  <c:v>Total</c:v>
                </c:pt>
              </c:strCache>
            </c:strRef>
          </c:cat>
          <c:val>
            <c:numRef>
              <c:f>Rekap!$C$45:$T$45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6F06-4F7F-B867-DA791F6D1F21}"/>
            </c:ext>
          </c:extLst>
        </c:ser>
        <c:ser>
          <c:idx val="1"/>
          <c:order val="1"/>
          <c:tx>
            <c:strRef>
              <c:f>Rekap!$B$46</c:f>
              <c:strCache>
                <c:ptCount val="1"/>
                <c:pt idx="0">
                  <c:v>High Risk</c:v>
                </c:pt>
              </c:strCache>
            </c:strRef>
          </c:tx>
          <c:spPr>
            <a:solidFill>
              <a:srgbClr val="FFC000"/>
            </a:solidFill>
          </c:spPr>
          <c:invertIfNegative val="0"/>
          <c:cat>
            <c:strRef>
              <c:f>Rekap!$C$44:$T$44</c:f>
              <c:strCache>
                <c:ptCount val="18"/>
                <c:pt idx="0">
                  <c:v>Finance</c:v>
                </c:pt>
                <c:pt idx="1">
                  <c:v>Department B</c:v>
                </c:pt>
                <c:pt idx="2">
                  <c:v>Department C</c:v>
                </c:pt>
                <c:pt idx="3">
                  <c:v>Department D</c:v>
                </c:pt>
                <c:pt idx="4">
                  <c:v>Department E</c:v>
                </c:pt>
                <c:pt idx="5">
                  <c:v>Department F</c:v>
                </c:pt>
                <c:pt idx="6">
                  <c:v>Department G</c:v>
                </c:pt>
                <c:pt idx="7">
                  <c:v>Department H</c:v>
                </c:pt>
                <c:pt idx="8">
                  <c:v>Department I</c:v>
                </c:pt>
                <c:pt idx="9">
                  <c:v>Department J</c:v>
                </c:pt>
                <c:pt idx="10">
                  <c:v>Department K </c:v>
                </c:pt>
                <c:pt idx="11">
                  <c:v>Department L</c:v>
                </c:pt>
                <c:pt idx="12">
                  <c:v>Department M</c:v>
                </c:pt>
                <c:pt idx="13">
                  <c:v>Department N</c:v>
                </c:pt>
                <c:pt idx="14">
                  <c:v>Department O</c:v>
                </c:pt>
                <c:pt idx="15">
                  <c:v>Department P</c:v>
                </c:pt>
                <c:pt idx="16">
                  <c:v>Department Q</c:v>
                </c:pt>
                <c:pt idx="17">
                  <c:v>Total</c:v>
                </c:pt>
              </c:strCache>
            </c:strRef>
          </c:cat>
          <c:val>
            <c:numRef>
              <c:f>Rekap!$C$46:$T$46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6F06-4F7F-B867-DA791F6D1F21}"/>
            </c:ext>
          </c:extLst>
        </c:ser>
        <c:ser>
          <c:idx val="2"/>
          <c:order val="2"/>
          <c:tx>
            <c:strRef>
              <c:f>Rekap!$B$47</c:f>
              <c:strCache>
                <c:ptCount val="1"/>
                <c:pt idx="0">
                  <c:v>Medium Risk</c:v>
                </c:pt>
              </c:strCache>
            </c:strRef>
          </c:tx>
          <c:spPr>
            <a:solidFill>
              <a:srgbClr val="FFFF00"/>
            </a:solidFill>
          </c:spPr>
          <c:invertIfNegative val="0"/>
          <c:cat>
            <c:strRef>
              <c:f>Rekap!$C$44:$T$44</c:f>
              <c:strCache>
                <c:ptCount val="18"/>
                <c:pt idx="0">
                  <c:v>Finance</c:v>
                </c:pt>
                <c:pt idx="1">
                  <c:v>Department B</c:v>
                </c:pt>
                <c:pt idx="2">
                  <c:v>Department C</c:v>
                </c:pt>
                <c:pt idx="3">
                  <c:v>Department D</c:v>
                </c:pt>
                <c:pt idx="4">
                  <c:v>Department E</c:v>
                </c:pt>
                <c:pt idx="5">
                  <c:v>Department F</c:v>
                </c:pt>
                <c:pt idx="6">
                  <c:v>Department G</c:v>
                </c:pt>
                <c:pt idx="7">
                  <c:v>Department H</c:v>
                </c:pt>
                <c:pt idx="8">
                  <c:v>Department I</c:v>
                </c:pt>
                <c:pt idx="9">
                  <c:v>Department J</c:v>
                </c:pt>
                <c:pt idx="10">
                  <c:v>Department K </c:v>
                </c:pt>
                <c:pt idx="11">
                  <c:v>Department L</c:v>
                </c:pt>
                <c:pt idx="12">
                  <c:v>Department M</c:v>
                </c:pt>
                <c:pt idx="13">
                  <c:v>Department N</c:v>
                </c:pt>
                <c:pt idx="14">
                  <c:v>Department O</c:v>
                </c:pt>
                <c:pt idx="15">
                  <c:v>Department P</c:v>
                </c:pt>
                <c:pt idx="16">
                  <c:v>Department Q</c:v>
                </c:pt>
                <c:pt idx="17">
                  <c:v>Total</c:v>
                </c:pt>
              </c:strCache>
            </c:strRef>
          </c:cat>
          <c:val>
            <c:numRef>
              <c:f>Rekap!$C$47:$T$47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6F06-4F7F-B867-DA791F6D1F21}"/>
            </c:ext>
          </c:extLst>
        </c:ser>
        <c:ser>
          <c:idx val="3"/>
          <c:order val="3"/>
          <c:tx>
            <c:strRef>
              <c:f>Rekap!$B$48</c:f>
              <c:strCache>
                <c:ptCount val="1"/>
                <c:pt idx="0">
                  <c:v>Low Risk</c:v>
                </c:pt>
              </c:strCache>
            </c:strRef>
          </c:tx>
          <c:spPr>
            <a:solidFill>
              <a:srgbClr val="33CC33"/>
            </a:solidFill>
          </c:spPr>
          <c:invertIfNegative val="0"/>
          <c:cat>
            <c:strRef>
              <c:f>Rekap!$C$44:$T$44</c:f>
              <c:strCache>
                <c:ptCount val="18"/>
                <c:pt idx="0">
                  <c:v>Finance</c:v>
                </c:pt>
                <c:pt idx="1">
                  <c:v>Department B</c:v>
                </c:pt>
                <c:pt idx="2">
                  <c:v>Department C</c:v>
                </c:pt>
                <c:pt idx="3">
                  <c:v>Department D</c:v>
                </c:pt>
                <c:pt idx="4">
                  <c:v>Department E</c:v>
                </c:pt>
                <c:pt idx="5">
                  <c:v>Department F</c:v>
                </c:pt>
                <c:pt idx="6">
                  <c:v>Department G</c:v>
                </c:pt>
                <c:pt idx="7">
                  <c:v>Department H</c:v>
                </c:pt>
                <c:pt idx="8">
                  <c:v>Department I</c:v>
                </c:pt>
                <c:pt idx="9">
                  <c:v>Department J</c:v>
                </c:pt>
                <c:pt idx="10">
                  <c:v>Department K </c:v>
                </c:pt>
                <c:pt idx="11">
                  <c:v>Department L</c:v>
                </c:pt>
                <c:pt idx="12">
                  <c:v>Department M</c:v>
                </c:pt>
                <c:pt idx="13">
                  <c:v>Department N</c:v>
                </c:pt>
                <c:pt idx="14">
                  <c:v>Department O</c:v>
                </c:pt>
                <c:pt idx="15">
                  <c:v>Department P</c:v>
                </c:pt>
                <c:pt idx="16">
                  <c:v>Department Q</c:v>
                </c:pt>
                <c:pt idx="17">
                  <c:v>Total</c:v>
                </c:pt>
              </c:strCache>
            </c:strRef>
          </c:cat>
          <c:val>
            <c:numRef>
              <c:f>Rekap!$C$48:$T$48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3-6F06-4F7F-B867-DA791F6D1F21}"/>
            </c:ext>
          </c:extLst>
        </c:ser>
        <c:dLbls>
          <c:showLegendKey val="0"/>
          <c:showVal val="0"/>
          <c:showCatName val="0"/>
          <c:showSerName val="0"/>
          <c:showPercent val="0"/>
          <c:showBubbleSize val="0"/>
        </c:dLbls>
        <c:gapWidth val="150"/>
        <c:shape val="box"/>
        <c:axId val="196548864"/>
        <c:axId val="196554752"/>
        <c:axId val="0"/>
      </c:bar3DChart>
      <c:catAx>
        <c:axId val="196548864"/>
        <c:scaling>
          <c:orientation val="minMax"/>
        </c:scaling>
        <c:delete val="0"/>
        <c:axPos val="l"/>
        <c:numFmt formatCode="General" sourceLinked="0"/>
        <c:majorTickMark val="out"/>
        <c:minorTickMark val="none"/>
        <c:tickLblPos val="nextTo"/>
        <c:crossAx val="196554752"/>
        <c:crosses val="autoZero"/>
        <c:auto val="1"/>
        <c:lblAlgn val="ctr"/>
        <c:lblOffset val="100"/>
        <c:noMultiLvlLbl val="0"/>
      </c:catAx>
      <c:valAx>
        <c:axId val="196554752"/>
        <c:scaling>
          <c:orientation val="minMax"/>
        </c:scaling>
        <c:delete val="0"/>
        <c:axPos val="b"/>
        <c:majorGridlines/>
        <c:numFmt formatCode="General" sourceLinked="1"/>
        <c:majorTickMark val="out"/>
        <c:minorTickMark val="none"/>
        <c:tickLblPos val="nextTo"/>
        <c:crossAx val="196548864"/>
        <c:crosses val="autoZero"/>
        <c:crossBetween val="between"/>
      </c:valAx>
    </c:plotArea>
    <c:legend>
      <c:legendPos val="r"/>
      <c:overlay val="0"/>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0"/>
      <c:rAngAx val="0"/>
    </c:view3D>
    <c:floor>
      <c:thickness val="0"/>
    </c:floor>
    <c:sideWall>
      <c:thickness val="0"/>
    </c:sideWall>
    <c:backWall>
      <c:thickness val="0"/>
    </c:backWall>
    <c:plotArea>
      <c:layout/>
      <c:pie3DChart>
        <c:varyColors val="1"/>
        <c:ser>
          <c:idx val="0"/>
          <c:order val="0"/>
          <c:explosion val="25"/>
          <c:dPt>
            <c:idx val="0"/>
            <c:bubble3D val="0"/>
            <c:spPr>
              <a:solidFill>
                <a:srgbClr val="FF0000"/>
              </a:solidFill>
            </c:spPr>
            <c:extLst>
              <c:ext xmlns:c16="http://schemas.microsoft.com/office/drawing/2014/chart" uri="{C3380CC4-5D6E-409C-BE32-E72D297353CC}">
                <c16:uniqueId val="{00000000-C466-402F-AF9D-14849B5AF071}"/>
              </c:ext>
            </c:extLst>
          </c:dPt>
          <c:dPt>
            <c:idx val="1"/>
            <c:bubble3D val="0"/>
            <c:spPr>
              <a:solidFill>
                <a:srgbClr val="FFC000"/>
              </a:solidFill>
            </c:spPr>
            <c:extLst>
              <c:ext xmlns:c16="http://schemas.microsoft.com/office/drawing/2014/chart" uri="{C3380CC4-5D6E-409C-BE32-E72D297353CC}">
                <c16:uniqueId val="{00000001-C466-402F-AF9D-14849B5AF071}"/>
              </c:ext>
            </c:extLst>
          </c:dPt>
          <c:dPt>
            <c:idx val="2"/>
            <c:bubble3D val="0"/>
            <c:spPr>
              <a:solidFill>
                <a:srgbClr val="FFFF00"/>
              </a:solidFill>
            </c:spPr>
            <c:extLst>
              <c:ext xmlns:c16="http://schemas.microsoft.com/office/drawing/2014/chart" uri="{C3380CC4-5D6E-409C-BE32-E72D297353CC}">
                <c16:uniqueId val="{00000002-C466-402F-AF9D-14849B5AF071}"/>
              </c:ext>
            </c:extLst>
          </c:dPt>
          <c:dPt>
            <c:idx val="3"/>
            <c:bubble3D val="0"/>
            <c:spPr>
              <a:solidFill>
                <a:srgbClr val="33CC33"/>
              </a:solidFill>
            </c:spPr>
            <c:extLst>
              <c:ext xmlns:c16="http://schemas.microsoft.com/office/drawing/2014/chart" uri="{C3380CC4-5D6E-409C-BE32-E72D297353CC}">
                <c16:uniqueId val="{00000003-C466-402F-AF9D-14849B5AF071}"/>
              </c:ext>
            </c:extLst>
          </c:dPt>
          <c:dLbls>
            <c:spPr>
              <a:noFill/>
              <a:ln>
                <a:noFill/>
              </a:ln>
              <a:effectLst/>
            </c:spPr>
            <c:showLegendKey val="0"/>
            <c:showVal val="0"/>
            <c:showCatName val="1"/>
            <c:showSerName val="0"/>
            <c:showPercent val="0"/>
            <c:showBubbleSize val="0"/>
            <c:showLeaderLines val="1"/>
            <c:extLst>
              <c:ext xmlns:c15="http://schemas.microsoft.com/office/drawing/2012/chart" uri="{CE6537A1-D6FC-4f65-9D91-7224C49458BB}"/>
            </c:extLst>
          </c:dLbls>
          <c:cat>
            <c:strRef>
              <c:f>Rekap!$B$45:$B$48</c:f>
              <c:strCache>
                <c:ptCount val="4"/>
                <c:pt idx="0">
                  <c:v>Extreme High</c:v>
                </c:pt>
                <c:pt idx="1">
                  <c:v>High Risk</c:v>
                </c:pt>
                <c:pt idx="2">
                  <c:v>Medium Risk</c:v>
                </c:pt>
                <c:pt idx="3">
                  <c:v>Low Risk</c:v>
                </c:pt>
              </c:strCache>
            </c:strRef>
          </c:cat>
          <c:val>
            <c:numRef>
              <c:f>Rekap!$T$45:$T$48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C466-402F-AF9D-14849B5AF071}"/>
            </c:ext>
          </c:extLst>
        </c:ser>
        <c:dLbls>
          <c:showLegendKey val="0"/>
          <c:showVal val="0"/>
          <c:showCatName val="0"/>
          <c:showSerName val="0"/>
          <c:showPercent val="0"/>
          <c:showBubbleSize val="0"/>
          <c:showLeaderLines val="1"/>
        </c:dLbls>
      </c:pie3DChart>
    </c:plotArea>
    <c:legend>
      <c:legendPos val="r"/>
      <c:overlay val="0"/>
    </c:legend>
    <c:plotVisOnly val="1"/>
    <c:dispBlanksAs val="zero"/>
    <c:showDLblsOverMax val="0"/>
  </c:chart>
  <c:printSettings>
    <c:headerFooter/>
    <c:pageMargins b="0.750000000000001" l="0.70000000000000062" r="0.70000000000000062" t="0.7500000000000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0"/>
    </c:view3D>
    <c:floor>
      <c:thickness val="0"/>
    </c:floor>
    <c:sideWall>
      <c:thickness val="0"/>
    </c:sideWall>
    <c:backWall>
      <c:thickness val="0"/>
    </c:backWall>
    <c:plotArea>
      <c:layout/>
      <c:bar3DChart>
        <c:barDir val="bar"/>
        <c:grouping val="stacked"/>
        <c:varyColors val="0"/>
        <c:ser>
          <c:idx val="0"/>
          <c:order val="0"/>
          <c:tx>
            <c:strRef>
              <c:f>Rekap!$B$75</c:f>
              <c:strCache>
                <c:ptCount val="1"/>
                <c:pt idx="0">
                  <c:v>Extreme High</c:v>
                </c:pt>
              </c:strCache>
            </c:strRef>
          </c:tx>
          <c:spPr>
            <a:solidFill>
              <a:srgbClr val="FF0000"/>
            </a:solidFill>
          </c:spPr>
          <c:invertIfNegative val="0"/>
          <c:cat>
            <c:strRef>
              <c:f>Rekap!$C$74:$T$74</c:f>
              <c:strCache>
                <c:ptCount val="18"/>
                <c:pt idx="0">
                  <c:v>Finance</c:v>
                </c:pt>
                <c:pt idx="1">
                  <c:v>Department B</c:v>
                </c:pt>
                <c:pt idx="2">
                  <c:v>Department C</c:v>
                </c:pt>
                <c:pt idx="3">
                  <c:v>Department D</c:v>
                </c:pt>
                <c:pt idx="4">
                  <c:v>Department E</c:v>
                </c:pt>
                <c:pt idx="5">
                  <c:v>Department F</c:v>
                </c:pt>
                <c:pt idx="6">
                  <c:v>Department G</c:v>
                </c:pt>
                <c:pt idx="7">
                  <c:v>Department H</c:v>
                </c:pt>
                <c:pt idx="8">
                  <c:v>Department I</c:v>
                </c:pt>
                <c:pt idx="9">
                  <c:v>Department J</c:v>
                </c:pt>
                <c:pt idx="10">
                  <c:v>Department K </c:v>
                </c:pt>
                <c:pt idx="11">
                  <c:v>Department L</c:v>
                </c:pt>
                <c:pt idx="12">
                  <c:v>Department M</c:v>
                </c:pt>
                <c:pt idx="13">
                  <c:v>Department N</c:v>
                </c:pt>
                <c:pt idx="14">
                  <c:v>Department O</c:v>
                </c:pt>
                <c:pt idx="15">
                  <c:v>Department P</c:v>
                </c:pt>
                <c:pt idx="16">
                  <c:v>Department Q</c:v>
                </c:pt>
                <c:pt idx="17">
                  <c:v>Total</c:v>
                </c:pt>
              </c:strCache>
            </c:strRef>
          </c:cat>
          <c:val>
            <c:numRef>
              <c:f>Rekap!$C$75:$T$75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58E3-4CF1-A479-A1CD46B38433}"/>
            </c:ext>
          </c:extLst>
        </c:ser>
        <c:ser>
          <c:idx val="1"/>
          <c:order val="1"/>
          <c:tx>
            <c:strRef>
              <c:f>Rekap!$B$76</c:f>
              <c:strCache>
                <c:ptCount val="1"/>
                <c:pt idx="0">
                  <c:v>High Risk</c:v>
                </c:pt>
              </c:strCache>
            </c:strRef>
          </c:tx>
          <c:spPr>
            <a:solidFill>
              <a:srgbClr val="FFC000"/>
            </a:solidFill>
          </c:spPr>
          <c:invertIfNegative val="0"/>
          <c:cat>
            <c:strRef>
              <c:f>Rekap!$C$74:$T$74</c:f>
              <c:strCache>
                <c:ptCount val="18"/>
                <c:pt idx="0">
                  <c:v>Finance</c:v>
                </c:pt>
                <c:pt idx="1">
                  <c:v>Department B</c:v>
                </c:pt>
                <c:pt idx="2">
                  <c:v>Department C</c:v>
                </c:pt>
                <c:pt idx="3">
                  <c:v>Department D</c:v>
                </c:pt>
                <c:pt idx="4">
                  <c:v>Department E</c:v>
                </c:pt>
                <c:pt idx="5">
                  <c:v>Department F</c:v>
                </c:pt>
                <c:pt idx="6">
                  <c:v>Department G</c:v>
                </c:pt>
                <c:pt idx="7">
                  <c:v>Department H</c:v>
                </c:pt>
                <c:pt idx="8">
                  <c:v>Department I</c:v>
                </c:pt>
                <c:pt idx="9">
                  <c:v>Department J</c:v>
                </c:pt>
                <c:pt idx="10">
                  <c:v>Department K </c:v>
                </c:pt>
                <c:pt idx="11">
                  <c:v>Department L</c:v>
                </c:pt>
                <c:pt idx="12">
                  <c:v>Department M</c:v>
                </c:pt>
                <c:pt idx="13">
                  <c:v>Department N</c:v>
                </c:pt>
                <c:pt idx="14">
                  <c:v>Department O</c:v>
                </c:pt>
                <c:pt idx="15">
                  <c:v>Department P</c:v>
                </c:pt>
                <c:pt idx="16">
                  <c:v>Department Q</c:v>
                </c:pt>
                <c:pt idx="17">
                  <c:v>Total</c:v>
                </c:pt>
              </c:strCache>
            </c:strRef>
          </c:cat>
          <c:val>
            <c:numRef>
              <c:f>Rekap!$C$76:$T$76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58E3-4CF1-A479-A1CD46B38433}"/>
            </c:ext>
          </c:extLst>
        </c:ser>
        <c:ser>
          <c:idx val="2"/>
          <c:order val="2"/>
          <c:tx>
            <c:strRef>
              <c:f>Rekap!$B$77</c:f>
              <c:strCache>
                <c:ptCount val="1"/>
                <c:pt idx="0">
                  <c:v>Medium Risk</c:v>
                </c:pt>
              </c:strCache>
            </c:strRef>
          </c:tx>
          <c:spPr>
            <a:solidFill>
              <a:srgbClr val="FFFF00"/>
            </a:solidFill>
          </c:spPr>
          <c:invertIfNegative val="0"/>
          <c:cat>
            <c:strRef>
              <c:f>Rekap!$C$74:$T$74</c:f>
              <c:strCache>
                <c:ptCount val="18"/>
                <c:pt idx="0">
                  <c:v>Finance</c:v>
                </c:pt>
                <c:pt idx="1">
                  <c:v>Department B</c:v>
                </c:pt>
                <c:pt idx="2">
                  <c:v>Department C</c:v>
                </c:pt>
                <c:pt idx="3">
                  <c:v>Department D</c:v>
                </c:pt>
                <c:pt idx="4">
                  <c:v>Department E</c:v>
                </c:pt>
                <c:pt idx="5">
                  <c:v>Department F</c:v>
                </c:pt>
                <c:pt idx="6">
                  <c:v>Department G</c:v>
                </c:pt>
                <c:pt idx="7">
                  <c:v>Department H</c:v>
                </c:pt>
                <c:pt idx="8">
                  <c:v>Department I</c:v>
                </c:pt>
                <c:pt idx="9">
                  <c:v>Department J</c:v>
                </c:pt>
                <c:pt idx="10">
                  <c:v>Department K </c:v>
                </c:pt>
                <c:pt idx="11">
                  <c:v>Department L</c:v>
                </c:pt>
                <c:pt idx="12">
                  <c:v>Department M</c:v>
                </c:pt>
                <c:pt idx="13">
                  <c:v>Department N</c:v>
                </c:pt>
                <c:pt idx="14">
                  <c:v>Department O</c:v>
                </c:pt>
                <c:pt idx="15">
                  <c:v>Department P</c:v>
                </c:pt>
                <c:pt idx="16">
                  <c:v>Department Q</c:v>
                </c:pt>
                <c:pt idx="17">
                  <c:v>Total</c:v>
                </c:pt>
              </c:strCache>
            </c:strRef>
          </c:cat>
          <c:val>
            <c:numRef>
              <c:f>Rekap!$C$77:$T$77</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2-58E3-4CF1-A479-A1CD46B38433}"/>
            </c:ext>
          </c:extLst>
        </c:ser>
        <c:ser>
          <c:idx val="3"/>
          <c:order val="3"/>
          <c:tx>
            <c:strRef>
              <c:f>Rekap!$B$78</c:f>
              <c:strCache>
                <c:ptCount val="1"/>
                <c:pt idx="0">
                  <c:v>Low Risk</c:v>
                </c:pt>
              </c:strCache>
            </c:strRef>
          </c:tx>
          <c:spPr>
            <a:solidFill>
              <a:srgbClr val="33CC33"/>
            </a:solidFill>
          </c:spPr>
          <c:invertIfNegative val="0"/>
          <c:cat>
            <c:strRef>
              <c:f>Rekap!$C$74:$T$74</c:f>
              <c:strCache>
                <c:ptCount val="18"/>
                <c:pt idx="0">
                  <c:v>Finance</c:v>
                </c:pt>
                <c:pt idx="1">
                  <c:v>Department B</c:v>
                </c:pt>
                <c:pt idx="2">
                  <c:v>Department C</c:v>
                </c:pt>
                <c:pt idx="3">
                  <c:v>Department D</c:v>
                </c:pt>
                <c:pt idx="4">
                  <c:v>Department E</c:v>
                </c:pt>
                <c:pt idx="5">
                  <c:v>Department F</c:v>
                </c:pt>
                <c:pt idx="6">
                  <c:v>Department G</c:v>
                </c:pt>
                <c:pt idx="7">
                  <c:v>Department H</c:v>
                </c:pt>
                <c:pt idx="8">
                  <c:v>Department I</c:v>
                </c:pt>
                <c:pt idx="9">
                  <c:v>Department J</c:v>
                </c:pt>
                <c:pt idx="10">
                  <c:v>Department K </c:v>
                </c:pt>
                <c:pt idx="11">
                  <c:v>Department L</c:v>
                </c:pt>
                <c:pt idx="12">
                  <c:v>Department M</c:v>
                </c:pt>
                <c:pt idx="13">
                  <c:v>Department N</c:v>
                </c:pt>
                <c:pt idx="14">
                  <c:v>Department O</c:v>
                </c:pt>
                <c:pt idx="15">
                  <c:v>Department P</c:v>
                </c:pt>
                <c:pt idx="16">
                  <c:v>Department Q</c:v>
                </c:pt>
                <c:pt idx="17">
                  <c:v>Total</c:v>
                </c:pt>
              </c:strCache>
            </c:strRef>
          </c:cat>
          <c:val>
            <c:numRef>
              <c:f>Rekap!$C$78:$T$78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3-58E3-4CF1-A479-A1CD46B38433}"/>
            </c:ext>
          </c:extLst>
        </c:ser>
        <c:dLbls>
          <c:showLegendKey val="0"/>
          <c:showVal val="0"/>
          <c:showCatName val="0"/>
          <c:showSerName val="0"/>
          <c:showPercent val="0"/>
          <c:showBubbleSize val="0"/>
        </c:dLbls>
        <c:gapWidth val="150"/>
        <c:shape val="box"/>
        <c:axId val="197109632"/>
        <c:axId val="197111168"/>
        <c:axId val="0"/>
      </c:bar3DChart>
      <c:catAx>
        <c:axId val="197109632"/>
        <c:scaling>
          <c:orientation val="minMax"/>
        </c:scaling>
        <c:delete val="0"/>
        <c:axPos val="l"/>
        <c:numFmt formatCode="General" sourceLinked="0"/>
        <c:majorTickMark val="out"/>
        <c:minorTickMark val="none"/>
        <c:tickLblPos val="nextTo"/>
        <c:crossAx val="197111168"/>
        <c:crosses val="autoZero"/>
        <c:auto val="1"/>
        <c:lblAlgn val="ctr"/>
        <c:lblOffset val="100"/>
        <c:noMultiLvlLbl val="0"/>
      </c:catAx>
      <c:valAx>
        <c:axId val="197111168"/>
        <c:scaling>
          <c:orientation val="minMax"/>
        </c:scaling>
        <c:delete val="0"/>
        <c:axPos val="b"/>
        <c:majorGridlines/>
        <c:numFmt formatCode="General" sourceLinked="1"/>
        <c:majorTickMark val="out"/>
        <c:minorTickMark val="none"/>
        <c:tickLblPos val="nextTo"/>
        <c:crossAx val="197109632"/>
        <c:crosses val="autoZero"/>
        <c:crossBetween val="between"/>
      </c:valAx>
    </c:plotArea>
    <c:legend>
      <c:legendPos val="r"/>
      <c:overlay val="0"/>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0"/>
      <c:rAngAx val="0"/>
    </c:view3D>
    <c:floor>
      <c:thickness val="0"/>
    </c:floor>
    <c:sideWall>
      <c:thickness val="0"/>
    </c:sideWall>
    <c:backWall>
      <c:thickness val="0"/>
    </c:backWall>
    <c:plotArea>
      <c:layout/>
      <c:pie3DChart>
        <c:varyColors val="1"/>
        <c:ser>
          <c:idx val="0"/>
          <c:order val="0"/>
          <c:explosion val="25"/>
          <c:dPt>
            <c:idx val="0"/>
            <c:bubble3D val="0"/>
            <c:spPr>
              <a:solidFill>
                <a:srgbClr val="FF0000"/>
              </a:solidFill>
            </c:spPr>
            <c:extLst>
              <c:ext xmlns:c16="http://schemas.microsoft.com/office/drawing/2014/chart" uri="{C3380CC4-5D6E-409C-BE32-E72D297353CC}">
                <c16:uniqueId val="{00000000-B037-4A8E-932A-1FF06D30A583}"/>
              </c:ext>
            </c:extLst>
          </c:dPt>
          <c:dPt>
            <c:idx val="1"/>
            <c:bubble3D val="0"/>
            <c:spPr>
              <a:solidFill>
                <a:srgbClr val="FFC000"/>
              </a:solidFill>
            </c:spPr>
            <c:extLst>
              <c:ext xmlns:c16="http://schemas.microsoft.com/office/drawing/2014/chart" uri="{C3380CC4-5D6E-409C-BE32-E72D297353CC}">
                <c16:uniqueId val="{00000001-B037-4A8E-932A-1FF06D30A583}"/>
              </c:ext>
            </c:extLst>
          </c:dPt>
          <c:dPt>
            <c:idx val="2"/>
            <c:bubble3D val="0"/>
            <c:spPr>
              <a:solidFill>
                <a:srgbClr val="FFFF00"/>
              </a:solidFill>
            </c:spPr>
            <c:extLst>
              <c:ext xmlns:c16="http://schemas.microsoft.com/office/drawing/2014/chart" uri="{C3380CC4-5D6E-409C-BE32-E72D297353CC}">
                <c16:uniqueId val="{00000002-B037-4A8E-932A-1FF06D30A583}"/>
              </c:ext>
            </c:extLst>
          </c:dPt>
          <c:dPt>
            <c:idx val="3"/>
            <c:bubble3D val="0"/>
            <c:spPr>
              <a:solidFill>
                <a:srgbClr val="33CC33"/>
              </a:solidFill>
            </c:spPr>
            <c:extLst>
              <c:ext xmlns:c16="http://schemas.microsoft.com/office/drawing/2014/chart" uri="{C3380CC4-5D6E-409C-BE32-E72D297353CC}">
                <c16:uniqueId val="{00000003-B037-4A8E-932A-1FF06D30A583}"/>
              </c:ext>
            </c:extLst>
          </c:dPt>
          <c:dLbls>
            <c:spPr>
              <a:noFill/>
              <a:ln>
                <a:noFill/>
              </a:ln>
              <a:effectLst/>
            </c:spPr>
            <c:showLegendKey val="0"/>
            <c:showVal val="0"/>
            <c:showCatName val="1"/>
            <c:showSerName val="0"/>
            <c:showPercent val="0"/>
            <c:showBubbleSize val="0"/>
            <c:showLeaderLines val="1"/>
            <c:extLst>
              <c:ext xmlns:c15="http://schemas.microsoft.com/office/drawing/2012/chart" uri="{CE6537A1-D6FC-4f65-9D91-7224C49458BB}"/>
            </c:extLst>
          </c:dLbls>
          <c:cat>
            <c:strRef>
              <c:f>Rekap!$B$75:$B$78</c:f>
              <c:strCache>
                <c:ptCount val="4"/>
                <c:pt idx="0">
                  <c:v>Extreme High</c:v>
                </c:pt>
                <c:pt idx="1">
                  <c:v>High Risk</c:v>
                </c:pt>
                <c:pt idx="2">
                  <c:v>Medium Risk</c:v>
                </c:pt>
                <c:pt idx="3">
                  <c:v>Low Risk</c:v>
                </c:pt>
              </c:strCache>
            </c:strRef>
          </c:cat>
          <c:val>
            <c:numRef>
              <c:f>Rekap!$T$75:$T$78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B037-4A8E-932A-1FF06D30A583}"/>
            </c:ext>
          </c:extLst>
        </c:ser>
        <c:dLbls>
          <c:showLegendKey val="0"/>
          <c:showVal val="0"/>
          <c:showCatName val="0"/>
          <c:showSerName val="0"/>
          <c:showPercent val="0"/>
          <c:showBubbleSize val="0"/>
          <c:showLeaderLines val="1"/>
        </c:dLbls>
      </c:pie3DChart>
    </c:plotArea>
    <c:legend>
      <c:legendPos val="r"/>
      <c:overlay val="0"/>
    </c:legend>
    <c:plotVisOnly val="1"/>
    <c:dispBlanksAs val="zero"/>
    <c:showDLblsOverMax val="0"/>
  </c:chart>
  <c:printSettings>
    <c:headerFooter/>
    <c:pageMargins b="0.750000000000001" l="0.70000000000000062" r="0.70000000000000062" t="0.7500000000000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'PROFIL RISIKO'!$B$16</c:f>
              <c:strCache>
                <c:ptCount val="1"/>
                <c:pt idx="0">
                  <c:v> SEKERTARIAT </c:v>
                </c:pt>
              </c:strCache>
            </c:strRef>
          </c:tx>
          <c:explosion val="25"/>
          <c:dPt>
            <c:idx val="0"/>
            <c:bubble3D val="0"/>
            <c:spPr>
              <a:solidFill>
                <a:srgbClr val="FF0000"/>
              </a:solidFill>
            </c:spPr>
            <c:extLst>
              <c:ext xmlns:c16="http://schemas.microsoft.com/office/drawing/2014/chart" uri="{C3380CC4-5D6E-409C-BE32-E72D297353CC}">
                <c16:uniqueId val="{00000001-F13D-4E9E-9773-2A8B7FD901ED}"/>
              </c:ext>
            </c:extLst>
          </c:dPt>
          <c:dPt>
            <c:idx val="1"/>
            <c:bubble3D val="0"/>
            <c:spPr>
              <a:solidFill>
                <a:srgbClr val="FFC000"/>
              </a:solidFill>
            </c:spPr>
            <c:extLst>
              <c:ext xmlns:c16="http://schemas.microsoft.com/office/drawing/2014/chart" uri="{C3380CC4-5D6E-409C-BE32-E72D297353CC}">
                <c16:uniqueId val="{00000002-F13D-4E9E-9773-2A8B7FD901ED}"/>
              </c:ext>
            </c:extLst>
          </c:dPt>
          <c:dPt>
            <c:idx val="2"/>
            <c:bubble3D val="0"/>
            <c:spPr>
              <a:solidFill>
                <a:srgbClr val="FFFF00"/>
              </a:solidFill>
            </c:spPr>
            <c:extLst>
              <c:ext xmlns:c16="http://schemas.microsoft.com/office/drawing/2014/chart" uri="{C3380CC4-5D6E-409C-BE32-E72D297353CC}">
                <c16:uniqueId val="{00000003-F13D-4E9E-9773-2A8B7FD901ED}"/>
              </c:ext>
            </c:extLst>
          </c:dPt>
          <c:dPt>
            <c:idx val="3"/>
            <c:bubble3D val="0"/>
            <c:spPr>
              <a:solidFill>
                <a:srgbClr val="33CC33"/>
              </a:solidFill>
            </c:spPr>
            <c:extLst>
              <c:ext xmlns:c16="http://schemas.microsoft.com/office/drawing/2014/chart" uri="{C3380CC4-5D6E-409C-BE32-E72D297353CC}">
                <c16:uniqueId val="{00000004-F13D-4E9E-9773-2A8B7FD901ED}"/>
              </c:ext>
            </c:extLst>
          </c:dPt>
          <c:cat>
            <c:strRef>
              <c:f>'PROFIL RISIKO'!$D$15:$H$15</c:f>
              <c:strCache>
                <c:ptCount val="5"/>
                <c:pt idx="0">
                  <c:v> EXTREME HIGH </c:v>
                </c:pt>
                <c:pt idx="1">
                  <c:v> HIGH RISK </c:v>
                </c:pt>
                <c:pt idx="2">
                  <c:v> MEDIUM RISK </c:v>
                </c:pt>
                <c:pt idx="3">
                  <c:v> LOW RISK </c:v>
                </c:pt>
                <c:pt idx="4">
                  <c:v> RETIRED </c:v>
                </c:pt>
              </c:strCache>
            </c:strRef>
          </c:cat>
          <c:val>
            <c:numRef>
              <c:f>'PROFIL RISIKO'!$D$16:$H$16</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F13D-4E9E-9773-2A8B7FD901ED}"/>
            </c:ext>
          </c:extLst>
        </c:ser>
        <c:dLbls>
          <c:showLegendKey val="0"/>
          <c:showVal val="0"/>
          <c:showCatName val="0"/>
          <c:showSerName val="0"/>
          <c:showPercent val="0"/>
          <c:showBubbleSize val="0"/>
          <c:showLeaderLines val="1"/>
        </c:dLbls>
      </c:pie3D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'PROFIL RISIKO'!$B$17</c:f>
              <c:strCache>
                <c:ptCount val="1"/>
                <c:pt idx="0">
                  <c:v> BIDANG ANGGARAN </c:v>
                </c:pt>
              </c:strCache>
            </c:strRef>
          </c:tx>
          <c:explosion val="25"/>
          <c:dPt>
            <c:idx val="0"/>
            <c:bubble3D val="0"/>
            <c:spPr>
              <a:solidFill>
                <a:srgbClr val="FF0000"/>
              </a:solidFill>
            </c:spPr>
            <c:extLst>
              <c:ext xmlns:c16="http://schemas.microsoft.com/office/drawing/2014/chart" uri="{C3380CC4-5D6E-409C-BE32-E72D297353CC}">
                <c16:uniqueId val="{00000001-E4B4-4BB0-9871-AEBC0080F50D}"/>
              </c:ext>
            </c:extLst>
          </c:dPt>
          <c:dPt>
            <c:idx val="1"/>
            <c:bubble3D val="0"/>
            <c:spPr>
              <a:solidFill>
                <a:srgbClr val="FFC000"/>
              </a:solidFill>
            </c:spPr>
            <c:extLst>
              <c:ext xmlns:c16="http://schemas.microsoft.com/office/drawing/2014/chart" uri="{C3380CC4-5D6E-409C-BE32-E72D297353CC}">
                <c16:uniqueId val="{00000002-E4B4-4BB0-9871-AEBC0080F50D}"/>
              </c:ext>
            </c:extLst>
          </c:dPt>
          <c:dPt>
            <c:idx val="2"/>
            <c:bubble3D val="0"/>
            <c:spPr>
              <a:solidFill>
                <a:srgbClr val="FFFF00"/>
              </a:solidFill>
            </c:spPr>
            <c:extLst>
              <c:ext xmlns:c16="http://schemas.microsoft.com/office/drawing/2014/chart" uri="{C3380CC4-5D6E-409C-BE32-E72D297353CC}">
                <c16:uniqueId val="{00000003-E4B4-4BB0-9871-AEBC0080F50D}"/>
              </c:ext>
            </c:extLst>
          </c:dPt>
          <c:dPt>
            <c:idx val="3"/>
            <c:bubble3D val="0"/>
            <c:spPr>
              <a:solidFill>
                <a:srgbClr val="33CC33"/>
              </a:solidFill>
            </c:spPr>
            <c:extLst>
              <c:ext xmlns:c16="http://schemas.microsoft.com/office/drawing/2014/chart" uri="{C3380CC4-5D6E-409C-BE32-E72D297353CC}">
                <c16:uniqueId val="{00000004-E4B4-4BB0-9871-AEBC0080F50D}"/>
              </c:ext>
            </c:extLst>
          </c:dPt>
          <c:cat>
            <c:strRef>
              <c:f>'PROFIL RISIKO'!$D$15:$H$15</c:f>
              <c:strCache>
                <c:ptCount val="5"/>
                <c:pt idx="0">
                  <c:v> EXTREME HIGH </c:v>
                </c:pt>
                <c:pt idx="1">
                  <c:v> HIGH RISK </c:v>
                </c:pt>
                <c:pt idx="2">
                  <c:v> MEDIUM RISK </c:v>
                </c:pt>
                <c:pt idx="3">
                  <c:v> LOW RISK </c:v>
                </c:pt>
                <c:pt idx="4">
                  <c:v> RETIRED </c:v>
                </c:pt>
              </c:strCache>
            </c:strRef>
          </c:cat>
          <c:val>
            <c:numRef>
              <c:f>'PROFIL RISIKO'!$D$17:$H$17</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E4B4-4BB0-9871-AEBC0080F50D}"/>
            </c:ext>
          </c:extLst>
        </c:ser>
        <c:dLbls>
          <c:showLegendKey val="0"/>
          <c:showVal val="0"/>
          <c:showCatName val="0"/>
          <c:showSerName val="0"/>
          <c:showPercent val="0"/>
          <c:showBubbleSize val="0"/>
          <c:showLeaderLines val="1"/>
        </c:dLbls>
      </c:pie3D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'PROFIL RISIKO'!$B$18</c:f>
              <c:strCache>
                <c:ptCount val="1"/>
                <c:pt idx="0">
                  <c:v> BIDANG ASAET </c:v>
                </c:pt>
              </c:strCache>
            </c:strRef>
          </c:tx>
          <c:explosion val="25"/>
          <c:dPt>
            <c:idx val="0"/>
            <c:bubble3D val="0"/>
            <c:spPr>
              <a:solidFill>
                <a:srgbClr val="FF0000"/>
              </a:solidFill>
            </c:spPr>
            <c:extLst>
              <c:ext xmlns:c16="http://schemas.microsoft.com/office/drawing/2014/chart" uri="{C3380CC4-5D6E-409C-BE32-E72D297353CC}">
                <c16:uniqueId val="{00000001-9AC8-4343-8685-8B31FA909522}"/>
              </c:ext>
            </c:extLst>
          </c:dPt>
          <c:dPt>
            <c:idx val="1"/>
            <c:bubble3D val="0"/>
            <c:spPr>
              <a:solidFill>
                <a:srgbClr val="FFC000"/>
              </a:solidFill>
            </c:spPr>
            <c:extLst>
              <c:ext xmlns:c16="http://schemas.microsoft.com/office/drawing/2014/chart" uri="{C3380CC4-5D6E-409C-BE32-E72D297353CC}">
                <c16:uniqueId val="{00000002-9AC8-4343-8685-8B31FA909522}"/>
              </c:ext>
            </c:extLst>
          </c:dPt>
          <c:dPt>
            <c:idx val="2"/>
            <c:bubble3D val="0"/>
            <c:spPr>
              <a:solidFill>
                <a:srgbClr val="FFFF00"/>
              </a:solidFill>
            </c:spPr>
            <c:extLst>
              <c:ext xmlns:c16="http://schemas.microsoft.com/office/drawing/2014/chart" uri="{C3380CC4-5D6E-409C-BE32-E72D297353CC}">
                <c16:uniqueId val="{00000003-9AC8-4343-8685-8B31FA909522}"/>
              </c:ext>
            </c:extLst>
          </c:dPt>
          <c:dPt>
            <c:idx val="3"/>
            <c:bubble3D val="0"/>
            <c:spPr>
              <a:solidFill>
                <a:srgbClr val="33CC33"/>
              </a:solidFill>
            </c:spPr>
            <c:extLst>
              <c:ext xmlns:c16="http://schemas.microsoft.com/office/drawing/2014/chart" uri="{C3380CC4-5D6E-409C-BE32-E72D297353CC}">
                <c16:uniqueId val="{00000004-9AC8-4343-8685-8B31FA909522}"/>
              </c:ext>
            </c:extLst>
          </c:dPt>
          <c:cat>
            <c:strRef>
              <c:f>'PROFIL RISIKO'!$D$15:$H$15</c:f>
              <c:strCache>
                <c:ptCount val="5"/>
                <c:pt idx="0">
                  <c:v> EXTREME HIGH </c:v>
                </c:pt>
                <c:pt idx="1">
                  <c:v> HIGH RISK </c:v>
                </c:pt>
                <c:pt idx="2">
                  <c:v> MEDIUM RISK </c:v>
                </c:pt>
                <c:pt idx="3">
                  <c:v> LOW RISK </c:v>
                </c:pt>
                <c:pt idx="4">
                  <c:v> RETIRED </c:v>
                </c:pt>
              </c:strCache>
            </c:strRef>
          </c:cat>
          <c:val>
            <c:numRef>
              <c:f>'PROFIL RISIKO'!$D$18:$H$18</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9AC8-4343-8685-8B31FA909522}"/>
            </c:ext>
          </c:extLst>
        </c:ser>
        <c:dLbls>
          <c:showLegendKey val="0"/>
          <c:showVal val="0"/>
          <c:showCatName val="0"/>
          <c:showSerName val="0"/>
          <c:showPercent val="0"/>
          <c:showBubbleSize val="0"/>
          <c:showLeaderLines val="1"/>
        </c:dLbls>
      </c:pie3D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'PROFIL RISIKO'!$B$19</c:f>
              <c:strCache>
                <c:ptCount val="1"/>
                <c:pt idx="0">
                  <c:v> BIDANG PERBENDAHARAAN </c:v>
                </c:pt>
              </c:strCache>
            </c:strRef>
          </c:tx>
          <c:explosion val="25"/>
          <c:dPt>
            <c:idx val="0"/>
            <c:bubble3D val="0"/>
            <c:spPr>
              <a:solidFill>
                <a:srgbClr val="FF0000"/>
              </a:solidFill>
            </c:spPr>
            <c:extLst>
              <c:ext xmlns:c16="http://schemas.microsoft.com/office/drawing/2014/chart" uri="{C3380CC4-5D6E-409C-BE32-E72D297353CC}">
                <c16:uniqueId val="{00000001-D8A6-4A84-9798-5C95C8C734F9}"/>
              </c:ext>
            </c:extLst>
          </c:dPt>
          <c:dPt>
            <c:idx val="1"/>
            <c:bubble3D val="0"/>
            <c:spPr>
              <a:solidFill>
                <a:srgbClr val="FFC000"/>
              </a:solidFill>
            </c:spPr>
            <c:extLst>
              <c:ext xmlns:c16="http://schemas.microsoft.com/office/drawing/2014/chart" uri="{C3380CC4-5D6E-409C-BE32-E72D297353CC}">
                <c16:uniqueId val="{00000002-D8A6-4A84-9798-5C95C8C734F9}"/>
              </c:ext>
            </c:extLst>
          </c:dPt>
          <c:dPt>
            <c:idx val="2"/>
            <c:bubble3D val="0"/>
            <c:spPr>
              <a:solidFill>
                <a:srgbClr val="FFFF00"/>
              </a:solidFill>
            </c:spPr>
            <c:extLst>
              <c:ext xmlns:c16="http://schemas.microsoft.com/office/drawing/2014/chart" uri="{C3380CC4-5D6E-409C-BE32-E72D297353CC}">
                <c16:uniqueId val="{00000003-D8A6-4A84-9798-5C95C8C734F9}"/>
              </c:ext>
            </c:extLst>
          </c:dPt>
          <c:dPt>
            <c:idx val="3"/>
            <c:bubble3D val="0"/>
            <c:spPr>
              <a:solidFill>
                <a:srgbClr val="33CC33"/>
              </a:solidFill>
            </c:spPr>
            <c:extLst>
              <c:ext xmlns:c16="http://schemas.microsoft.com/office/drawing/2014/chart" uri="{C3380CC4-5D6E-409C-BE32-E72D297353CC}">
                <c16:uniqueId val="{00000004-D8A6-4A84-9798-5C95C8C734F9}"/>
              </c:ext>
            </c:extLst>
          </c:dPt>
          <c:cat>
            <c:strRef>
              <c:f>'PROFIL RISIKO'!$D$15:$H$15</c:f>
              <c:strCache>
                <c:ptCount val="5"/>
                <c:pt idx="0">
                  <c:v> EXTREME HIGH </c:v>
                </c:pt>
                <c:pt idx="1">
                  <c:v> HIGH RISK </c:v>
                </c:pt>
                <c:pt idx="2">
                  <c:v> MEDIUM RISK </c:v>
                </c:pt>
                <c:pt idx="3">
                  <c:v> LOW RISK </c:v>
                </c:pt>
                <c:pt idx="4">
                  <c:v> RETIRED </c:v>
                </c:pt>
              </c:strCache>
            </c:strRef>
          </c:cat>
          <c:val>
            <c:numRef>
              <c:f>'PROFIL RISIKO'!$D$19:$H$19</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D8A6-4A84-9798-5C95C8C734F9}"/>
            </c:ext>
          </c:extLst>
        </c:ser>
        <c:dLbls>
          <c:showLegendKey val="0"/>
          <c:showVal val="0"/>
          <c:showCatName val="0"/>
          <c:showSerName val="0"/>
          <c:showPercent val="0"/>
          <c:showBubbleSize val="0"/>
          <c:showLeaderLines val="1"/>
        </c:dLbls>
      </c:pie3D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id-ID"/>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'PROFIL RISIKO KATEGORI'!$B$16</c:f>
              <c:strCache>
                <c:ptCount val="1"/>
                <c:pt idx="0">
                  <c:v> Strategy and Planning Risk </c:v>
                </c:pt>
              </c:strCache>
            </c:strRef>
          </c:tx>
          <c:explosion val="25"/>
          <c:dPt>
            <c:idx val="0"/>
            <c:bubble3D val="0"/>
            <c:spPr>
              <a:solidFill>
                <a:srgbClr val="FF0000"/>
              </a:solidFill>
            </c:spPr>
            <c:extLst>
              <c:ext xmlns:c16="http://schemas.microsoft.com/office/drawing/2014/chart" uri="{C3380CC4-5D6E-409C-BE32-E72D297353CC}">
                <c16:uniqueId val="{00000000-4CB2-4493-9984-BBCD9F04BAC6}"/>
              </c:ext>
            </c:extLst>
          </c:dPt>
          <c:dPt>
            <c:idx val="1"/>
            <c:bubble3D val="0"/>
            <c:spPr>
              <a:solidFill>
                <a:srgbClr val="FFC000"/>
              </a:solidFill>
            </c:spPr>
            <c:extLst>
              <c:ext xmlns:c16="http://schemas.microsoft.com/office/drawing/2014/chart" uri="{C3380CC4-5D6E-409C-BE32-E72D297353CC}">
                <c16:uniqueId val="{00000001-4CB2-4493-9984-BBCD9F04BAC6}"/>
              </c:ext>
            </c:extLst>
          </c:dPt>
          <c:dPt>
            <c:idx val="2"/>
            <c:bubble3D val="0"/>
            <c:spPr>
              <a:solidFill>
                <a:srgbClr val="FFFF00"/>
              </a:solidFill>
            </c:spPr>
            <c:extLst>
              <c:ext xmlns:c16="http://schemas.microsoft.com/office/drawing/2014/chart" uri="{C3380CC4-5D6E-409C-BE32-E72D297353CC}">
                <c16:uniqueId val="{00000002-4CB2-4493-9984-BBCD9F04BAC6}"/>
              </c:ext>
            </c:extLst>
          </c:dPt>
          <c:dPt>
            <c:idx val="3"/>
            <c:bubble3D val="0"/>
            <c:spPr>
              <a:solidFill>
                <a:srgbClr val="33CC33"/>
              </a:solidFill>
            </c:spPr>
            <c:extLst>
              <c:ext xmlns:c16="http://schemas.microsoft.com/office/drawing/2014/chart" uri="{C3380CC4-5D6E-409C-BE32-E72D297353CC}">
                <c16:uniqueId val="{00000003-4CB2-4493-9984-BBCD9F04BAC6}"/>
              </c:ext>
            </c:extLst>
          </c:dPt>
          <c:cat>
            <c:strRef>
              <c:f>'PROFIL RISIKO KATEGORI'!$D$15:$H$15</c:f>
              <c:strCache>
                <c:ptCount val="5"/>
                <c:pt idx="0">
                  <c:v> EXTREME HIGH </c:v>
                </c:pt>
                <c:pt idx="1">
                  <c:v> HIGH RISK </c:v>
                </c:pt>
                <c:pt idx="2">
                  <c:v> MEDIUM RISK </c:v>
                </c:pt>
                <c:pt idx="3">
                  <c:v> LOW RISK </c:v>
                </c:pt>
                <c:pt idx="4">
                  <c:v> RETIRED </c:v>
                </c:pt>
              </c:strCache>
            </c:strRef>
          </c:cat>
          <c:val>
            <c:numRef>
              <c:f>'PROFIL RISIKO KATEGORI'!$D$16:$H$16</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4-4CB2-4493-9984-BBCD9F04BAC6}"/>
            </c:ext>
          </c:extLst>
        </c:ser>
        <c:dLbls>
          <c:showLegendKey val="0"/>
          <c:showVal val="0"/>
          <c:showCatName val="0"/>
          <c:showSerName val="0"/>
          <c:showPercent val="0"/>
          <c:showBubbleSize val="0"/>
          <c:showLeaderLines val="1"/>
        </c:dLbls>
      </c:pie3DChart>
    </c:plotArea>
    <c:legend>
      <c:legendPos val="r"/>
      <c:overlay val="0"/>
      <c:txPr>
        <a:bodyPr/>
        <a:lstStyle/>
        <a:p>
          <a:pPr>
            <a:defRPr lang="id-ID"/>
          </a:pPr>
          <a:endParaRPr lang="en-US"/>
        </a:p>
      </c:txPr>
    </c:legend>
    <c:plotVisOnly val="1"/>
    <c:dispBlanksAs val="zero"/>
    <c:showDLblsOverMax val="0"/>
  </c:chart>
  <c:printSettings>
    <c:headerFooter/>
    <c:pageMargins b="0.75000000000000122" l="0.70000000000000062" r="0.70000000000000062" t="0.750000000000001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id-ID"/>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'PROFIL RISIKO KATEGORI'!$B$17</c:f>
              <c:strCache>
                <c:ptCount val="1"/>
                <c:pt idx="0">
                  <c:v> Finance Risk </c:v>
                </c:pt>
              </c:strCache>
            </c:strRef>
          </c:tx>
          <c:explosion val="25"/>
          <c:dPt>
            <c:idx val="0"/>
            <c:bubble3D val="0"/>
            <c:spPr>
              <a:solidFill>
                <a:srgbClr val="FF0000"/>
              </a:solidFill>
            </c:spPr>
            <c:extLst>
              <c:ext xmlns:c16="http://schemas.microsoft.com/office/drawing/2014/chart" uri="{C3380CC4-5D6E-409C-BE32-E72D297353CC}">
                <c16:uniqueId val="{00000000-CE0E-4C42-9126-3C0A71FA2B49}"/>
              </c:ext>
            </c:extLst>
          </c:dPt>
          <c:dPt>
            <c:idx val="1"/>
            <c:bubble3D val="0"/>
            <c:spPr>
              <a:solidFill>
                <a:srgbClr val="FFC000"/>
              </a:solidFill>
            </c:spPr>
            <c:extLst>
              <c:ext xmlns:c16="http://schemas.microsoft.com/office/drawing/2014/chart" uri="{C3380CC4-5D6E-409C-BE32-E72D297353CC}">
                <c16:uniqueId val="{00000001-CE0E-4C42-9126-3C0A71FA2B49}"/>
              </c:ext>
            </c:extLst>
          </c:dPt>
          <c:dPt>
            <c:idx val="2"/>
            <c:bubble3D val="0"/>
            <c:spPr>
              <a:solidFill>
                <a:srgbClr val="FFFF00"/>
              </a:solidFill>
            </c:spPr>
            <c:extLst>
              <c:ext xmlns:c16="http://schemas.microsoft.com/office/drawing/2014/chart" uri="{C3380CC4-5D6E-409C-BE32-E72D297353CC}">
                <c16:uniqueId val="{00000002-CE0E-4C42-9126-3C0A71FA2B49}"/>
              </c:ext>
            </c:extLst>
          </c:dPt>
          <c:dPt>
            <c:idx val="3"/>
            <c:bubble3D val="0"/>
            <c:spPr>
              <a:solidFill>
                <a:srgbClr val="33CC33"/>
              </a:solidFill>
            </c:spPr>
            <c:extLst>
              <c:ext xmlns:c16="http://schemas.microsoft.com/office/drawing/2014/chart" uri="{C3380CC4-5D6E-409C-BE32-E72D297353CC}">
                <c16:uniqueId val="{00000003-CE0E-4C42-9126-3C0A71FA2B49}"/>
              </c:ext>
            </c:extLst>
          </c:dPt>
          <c:cat>
            <c:strRef>
              <c:f>'PROFIL RISIKO KATEGORI'!$D$15:$H$15</c:f>
              <c:strCache>
                <c:ptCount val="5"/>
                <c:pt idx="0">
                  <c:v> EXTREME HIGH </c:v>
                </c:pt>
                <c:pt idx="1">
                  <c:v> HIGH RISK </c:v>
                </c:pt>
                <c:pt idx="2">
                  <c:v> MEDIUM RISK </c:v>
                </c:pt>
                <c:pt idx="3">
                  <c:v> LOW RISK </c:v>
                </c:pt>
                <c:pt idx="4">
                  <c:v> RETIRED </c:v>
                </c:pt>
              </c:strCache>
            </c:strRef>
          </c:cat>
          <c:val>
            <c:numRef>
              <c:f>'PROFIL RISIKO KATEGORI'!$D$17:$H$17</c:f>
              <c:numCache>
                <c:formatCode>_(* #,##0_);_(* \(#,##0\);_(* "-"??_);_(@_)</c:formatCode>
                <c:ptCount val="5"/>
                <c:pt idx="0">
                  <c:v>3</c:v>
                </c:pt>
                <c:pt idx="1">
                  <c:v>2</c:v>
                </c:pt>
                <c:pt idx="2">
                  <c:v>0</c:v>
                </c:pt>
                <c:pt idx="3">
                  <c:v>0</c:v>
                </c:pt>
                <c:pt idx="4">
                  <c:v>0</c:v>
                </c:pt>
              </c:numCache>
            </c:numRef>
          </c:val>
          <c:extLst>
            <c:ext xmlns:c16="http://schemas.microsoft.com/office/drawing/2014/chart" uri="{C3380CC4-5D6E-409C-BE32-E72D297353CC}">
              <c16:uniqueId val="{00000004-CE0E-4C42-9126-3C0A71FA2B49}"/>
            </c:ext>
          </c:extLst>
        </c:ser>
        <c:dLbls>
          <c:showLegendKey val="0"/>
          <c:showVal val="0"/>
          <c:showCatName val="0"/>
          <c:showSerName val="0"/>
          <c:showPercent val="0"/>
          <c:showBubbleSize val="0"/>
          <c:showLeaderLines val="1"/>
        </c:dLbls>
      </c:pie3DChart>
    </c:plotArea>
    <c:legend>
      <c:legendPos val="r"/>
      <c:overlay val="0"/>
      <c:txPr>
        <a:bodyPr/>
        <a:lstStyle/>
        <a:p>
          <a:pPr>
            <a:defRPr lang="id-ID"/>
          </a:pPr>
          <a:endParaRPr lang="en-US"/>
        </a:p>
      </c:txPr>
    </c:legend>
    <c:plotVisOnly val="1"/>
    <c:dispBlanksAs val="zero"/>
    <c:showDLblsOverMax val="0"/>
  </c:chart>
  <c:printSettings>
    <c:headerFooter/>
    <c:pageMargins b="0.75000000000000122" l="0.70000000000000062" r="0.70000000000000062" t="0.75000000000000122"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id-ID"/>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'PROFIL RISIKO KATEGORI'!$B$18</c:f>
              <c:strCache>
                <c:ptCount val="1"/>
                <c:pt idx="0">
                  <c:v> Operational / Infrastructure Risk </c:v>
                </c:pt>
              </c:strCache>
            </c:strRef>
          </c:tx>
          <c:explosion val="25"/>
          <c:dPt>
            <c:idx val="0"/>
            <c:bubble3D val="0"/>
            <c:spPr>
              <a:solidFill>
                <a:srgbClr val="FF0000"/>
              </a:solidFill>
            </c:spPr>
            <c:extLst>
              <c:ext xmlns:c16="http://schemas.microsoft.com/office/drawing/2014/chart" uri="{C3380CC4-5D6E-409C-BE32-E72D297353CC}">
                <c16:uniqueId val="{00000000-82EF-4D7F-88FB-F59459B19BF1}"/>
              </c:ext>
            </c:extLst>
          </c:dPt>
          <c:dPt>
            <c:idx val="1"/>
            <c:bubble3D val="0"/>
            <c:spPr>
              <a:solidFill>
                <a:srgbClr val="FFC000"/>
              </a:solidFill>
            </c:spPr>
            <c:extLst>
              <c:ext xmlns:c16="http://schemas.microsoft.com/office/drawing/2014/chart" uri="{C3380CC4-5D6E-409C-BE32-E72D297353CC}">
                <c16:uniqueId val="{00000001-82EF-4D7F-88FB-F59459B19BF1}"/>
              </c:ext>
            </c:extLst>
          </c:dPt>
          <c:dPt>
            <c:idx val="2"/>
            <c:bubble3D val="0"/>
            <c:spPr>
              <a:solidFill>
                <a:srgbClr val="FFFF00"/>
              </a:solidFill>
            </c:spPr>
            <c:extLst>
              <c:ext xmlns:c16="http://schemas.microsoft.com/office/drawing/2014/chart" uri="{C3380CC4-5D6E-409C-BE32-E72D297353CC}">
                <c16:uniqueId val="{00000002-82EF-4D7F-88FB-F59459B19BF1}"/>
              </c:ext>
            </c:extLst>
          </c:dPt>
          <c:dPt>
            <c:idx val="3"/>
            <c:bubble3D val="0"/>
            <c:spPr>
              <a:solidFill>
                <a:srgbClr val="33CC33"/>
              </a:solidFill>
            </c:spPr>
            <c:extLst>
              <c:ext xmlns:c16="http://schemas.microsoft.com/office/drawing/2014/chart" uri="{C3380CC4-5D6E-409C-BE32-E72D297353CC}">
                <c16:uniqueId val="{00000003-82EF-4D7F-88FB-F59459B19BF1}"/>
              </c:ext>
            </c:extLst>
          </c:dPt>
          <c:cat>
            <c:strRef>
              <c:f>'PROFIL RISIKO KATEGORI'!$D$15:$H$15</c:f>
              <c:strCache>
                <c:ptCount val="5"/>
                <c:pt idx="0">
                  <c:v> EXTREME HIGH </c:v>
                </c:pt>
                <c:pt idx="1">
                  <c:v> HIGH RISK </c:v>
                </c:pt>
                <c:pt idx="2">
                  <c:v> MEDIUM RISK </c:v>
                </c:pt>
                <c:pt idx="3">
                  <c:v> LOW RISK </c:v>
                </c:pt>
                <c:pt idx="4">
                  <c:v> RETIRED </c:v>
                </c:pt>
              </c:strCache>
            </c:strRef>
          </c:cat>
          <c:val>
            <c:numRef>
              <c:f>'PROFIL RISIKO KATEGORI'!$D$18:$H$18</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4-82EF-4D7F-88FB-F59459B19BF1}"/>
            </c:ext>
          </c:extLst>
        </c:ser>
        <c:dLbls>
          <c:showLegendKey val="0"/>
          <c:showVal val="0"/>
          <c:showCatName val="0"/>
          <c:showSerName val="0"/>
          <c:showPercent val="0"/>
          <c:showBubbleSize val="0"/>
          <c:showLeaderLines val="1"/>
        </c:dLbls>
      </c:pie3DChart>
    </c:plotArea>
    <c:legend>
      <c:legendPos val="r"/>
      <c:overlay val="0"/>
      <c:txPr>
        <a:bodyPr/>
        <a:lstStyle/>
        <a:p>
          <a:pPr>
            <a:defRPr lang="id-ID"/>
          </a:pPr>
          <a:endParaRPr lang="en-US"/>
        </a:p>
      </c:txPr>
    </c:legend>
    <c:plotVisOnly val="1"/>
    <c:dispBlanksAs val="zero"/>
    <c:showDLblsOverMax val="0"/>
  </c:chart>
  <c:printSettings>
    <c:headerFooter/>
    <c:pageMargins b="0.75000000000000122" l="0.70000000000000062" r="0.70000000000000062" t="0.75000000000000122"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id-ID"/>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'PROFIL RISIKO KATEGORI'!$B$19</c:f>
              <c:strCache>
                <c:ptCount val="1"/>
                <c:pt idx="0">
                  <c:v> Hazard Risk </c:v>
                </c:pt>
              </c:strCache>
            </c:strRef>
          </c:tx>
          <c:explosion val="25"/>
          <c:dPt>
            <c:idx val="0"/>
            <c:bubble3D val="0"/>
            <c:spPr>
              <a:solidFill>
                <a:srgbClr val="FF0000"/>
              </a:solidFill>
            </c:spPr>
            <c:extLst>
              <c:ext xmlns:c16="http://schemas.microsoft.com/office/drawing/2014/chart" uri="{C3380CC4-5D6E-409C-BE32-E72D297353CC}">
                <c16:uniqueId val="{00000000-BAF2-4200-95A1-184034C8C755}"/>
              </c:ext>
            </c:extLst>
          </c:dPt>
          <c:dPt>
            <c:idx val="1"/>
            <c:bubble3D val="0"/>
            <c:spPr>
              <a:solidFill>
                <a:srgbClr val="FFC000"/>
              </a:solidFill>
            </c:spPr>
            <c:extLst>
              <c:ext xmlns:c16="http://schemas.microsoft.com/office/drawing/2014/chart" uri="{C3380CC4-5D6E-409C-BE32-E72D297353CC}">
                <c16:uniqueId val="{00000001-BAF2-4200-95A1-184034C8C755}"/>
              </c:ext>
            </c:extLst>
          </c:dPt>
          <c:dPt>
            <c:idx val="2"/>
            <c:bubble3D val="0"/>
            <c:spPr>
              <a:solidFill>
                <a:srgbClr val="FFFF00"/>
              </a:solidFill>
            </c:spPr>
            <c:extLst>
              <c:ext xmlns:c16="http://schemas.microsoft.com/office/drawing/2014/chart" uri="{C3380CC4-5D6E-409C-BE32-E72D297353CC}">
                <c16:uniqueId val="{00000002-BAF2-4200-95A1-184034C8C755}"/>
              </c:ext>
            </c:extLst>
          </c:dPt>
          <c:dPt>
            <c:idx val="3"/>
            <c:bubble3D val="0"/>
            <c:spPr>
              <a:solidFill>
                <a:srgbClr val="33CC33"/>
              </a:solidFill>
            </c:spPr>
            <c:extLst>
              <c:ext xmlns:c16="http://schemas.microsoft.com/office/drawing/2014/chart" uri="{C3380CC4-5D6E-409C-BE32-E72D297353CC}">
                <c16:uniqueId val="{00000003-BAF2-4200-95A1-184034C8C755}"/>
              </c:ext>
            </c:extLst>
          </c:dPt>
          <c:cat>
            <c:strRef>
              <c:f>'PROFIL RISIKO KATEGORI'!$D$15:$H$15</c:f>
              <c:strCache>
                <c:ptCount val="5"/>
                <c:pt idx="0">
                  <c:v> EXTREME HIGH </c:v>
                </c:pt>
                <c:pt idx="1">
                  <c:v> HIGH RISK </c:v>
                </c:pt>
                <c:pt idx="2">
                  <c:v> MEDIUM RISK </c:v>
                </c:pt>
                <c:pt idx="3">
                  <c:v> LOW RISK </c:v>
                </c:pt>
                <c:pt idx="4">
                  <c:v> RETIRED </c:v>
                </c:pt>
              </c:strCache>
            </c:strRef>
          </c:cat>
          <c:val>
            <c:numRef>
              <c:f>'PROFIL RISIKO KATEGORI'!$D$19:$H$19</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4-BAF2-4200-95A1-184034C8C755}"/>
            </c:ext>
          </c:extLst>
        </c:ser>
        <c:dLbls>
          <c:showLegendKey val="0"/>
          <c:showVal val="0"/>
          <c:showCatName val="0"/>
          <c:showSerName val="0"/>
          <c:showPercent val="0"/>
          <c:showBubbleSize val="0"/>
          <c:showLeaderLines val="1"/>
        </c:dLbls>
      </c:pie3DChart>
    </c:plotArea>
    <c:legend>
      <c:legendPos val="r"/>
      <c:overlay val="0"/>
      <c:txPr>
        <a:bodyPr/>
        <a:lstStyle/>
        <a:p>
          <a:pPr>
            <a:defRPr lang="id-ID"/>
          </a:pPr>
          <a:endParaRPr lang="en-US"/>
        </a:p>
      </c:txPr>
    </c:legend>
    <c:plotVisOnly val="1"/>
    <c:dispBlanksAs val="zero"/>
    <c:showDLblsOverMax val="0"/>
  </c:chart>
  <c:printSettings>
    <c:headerFooter/>
    <c:pageMargins b="0.75000000000000122" l="0.70000000000000062" r="0.70000000000000062" t="0.750000000000001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3" Type="http://schemas.openxmlformats.org/officeDocument/2006/relationships/hyperlink" Target="#'Risk Input'!9:9"/><Relationship Id="rId2" Type="http://schemas.openxmlformats.org/officeDocument/2006/relationships/hyperlink" Target="#'Risk Input'!8:8"/><Relationship Id="rId1" Type="http://schemas.openxmlformats.org/officeDocument/2006/relationships/hyperlink" Target="#'Risk Input'!7:7"/><Relationship Id="rId5" Type="http://schemas.openxmlformats.org/officeDocument/2006/relationships/hyperlink" Target="#'Risk Input'!11:11"/><Relationship Id="rId4" Type="http://schemas.openxmlformats.org/officeDocument/2006/relationships/hyperlink" Target="#'Risk Input'!10:10"/></Relationships>
</file>

<file path=xl/drawings/_rels/drawing7.xml.rels><?xml version="1.0" encoding="UTF-8" standalone="yes"?>
<Relationships xmlns="http://schemas.openxmlformats.org/package/2006/relationships"><Relationship Id="rId3" Type="http://schemas.openxmlformats.org/officeDocument/2006/relationships/hyperlink" Target="#'Risk Input'!9:9"/><Relationship Id="rId2" Type="http://schemas.openxmlformats.org/officeDocument/2006/relationships/hyperlink" Target="#'Risk Input'!8:8"/><Relationship Id="rId1" Type="http://schemas.openxmlformats.org/officeDocument/2006/relationships/hyperlink" Target="#'Risk Input'!7:7"/><Relationship Id="rId5" Type="http://schemas.openxmlformats.org/officeDocument/2006/relationships/hyperlink" Target="#'Risk Input'!11:11"/><Relationship Id="rId4" Type="http://schemas.openxmlformats.org/officeDocument/2006/relationships/hyperlink" Target="#'Risk Input'!10:10"/></Relationships>
</file>

<file path=xl/drawings/_rels/drawing8.xml.rels><?xml version="1.0" encoding="UTF-8" standalone="yes"?>
<Relationships xmlns="http://schemas.openxmlformats.org/package/2006/relationships"><Relationship Id="rId3" Type="http://schemas.openxmlformats.org/officeDocument/2006/relationships/hyperlink" Target="#'Risk Input'!9:9"/><Relationship Id="rId2" Type="http://schemas.openxmlformats.org/officeDocument/2006/relationships/hyperlink" Target="#'Risk Input'!8:8"/><Relationship Id="rId1" Type="http://schemas.openxmlformats.org/officeDocument/2006/relationships/hyperlink" Target="#'Risk Input'!7:7"/><Relationship Id="rId5" Type="http://schemas.openxmlformats.org/officeDocument/2006/relationships/hyperlink" Target="#'Risk Input'!11:11"/><Relationship Id="rId4" Type="http://schemas.openxmlformats.org/officeDocument/2006/relationships/hyperlink" Target="#'Risk Input'!10:10"/></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590550</xdr:colOff>
          <xdr:row>5</xdr:row>
          <xdr:rowOff>69850</xdr:rowOff>
        </xdr:from>
        <xdr:to>
          <xdr:col>2</xdr:col>
          <xdr:colOff>831850</xdr:colOff>
          <xdr:row>6</xdr:row>
          <xdr:rowOff>146050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100-000001B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Calibri"/>
                  <a:ea typeface="Calibri"/>
                  <a:cs typeface="Calibri"/>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48</xdr:row>
      <xdr:rowOff>171450</xdr:rowOff>
    </xdr:from>
    <xdr:to>
      <xdr:col>9</xdr:col>
      <xdr:colOff>203200</xdr:colOff>
      <xdr:row>72</xdr:row>
      <xdr:rowOff>44450</xdr:rowOff>
    </xdr:to>
    <xdr:graphicFrame macro="">
      <xdr:nvGraphicFramePr>
        <xdr:cNvPr id="8" name="inherentBarChart">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590550</xdr:colOff>
      <xdr:row>48</xdr:row>
      <xdr:rowOff>171450</xdr:rowOff>
    </xdr:from>
    <xdr:to>
      <xdr:col>19</xdr:col>
      <xdr:colOff>184150</xdr:colOff>
      <xdr:row>72</xdr:row>
      <xdr:rowOff>44450</xdr:rowOff>
    </xdr:to>
    <xdr:graphicFrame macro="">
      <xdr:nvGraphicFramePr>
        <xdr:cNvPr id="9" name="inherentPieChart">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78</xdr:row>
      <xdr:rowOff>152400</xdr:rowOff>
    </xdr:from>
    <xdr:to>
      <xdr:col>9</xdr:col>
      <xdr:colOff>203200</xdr:colOff>
      <xdr:row>102</xdr:row>
      <xdr:rowOff>25400</xdr:rowOff>
    </xdr:to>
    <xdr:graphicFrame macro="">
      <xdr:nvGraphicFramePr>
        <xdr:cNvPr id="10" name="residualBarChart">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590550</xdr:colOff>
      <xdr:row>78</xdr:row>
      <xdr:rowOff>152400</xdr:rowOff>
    </xdr:from>
    <xdr:to>
      <xdr:col>19</xdr:col>
      <xdr:colOff>184150</xdr:colOff>
      <xdr:row>102</xdr:row>
      <xdr:rowOff>25400</xdr:rowOff>
    </xdr:to>
    <xdr:graphicFrame macro="">
      <xdr:nvGraphicFramePr>
        <xdr:cNvPr id="11" name="residualPieChart">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27</xdr:col>
      <xdr:colOff>595312</xdr:colOff>
      <xdr:row>1</xdr:row>
      <xdr:rowOff>23812</xdr:rowOff>
    </xdr:from>
    <xdr:to>
      <xdr:col>42</xdr:col>
      <xdr:colOff>229480</xdr:colOff>
      <xdr:row>4</xdr:row>
      <xdr:rowOff>593876</xdr:rowOff>
    </xdr:to>
    <xdr:grpSp>
      <xdr:nvGrpSpPr>
        <xdr:cNvPr id="2" name="ApprovalTemplate">
          <a:extLst>
            <a:ext uri="{FF2B5EF4-FFF2-40B4-BE49-F238E27FC236}">
              <a16:creationId xmlns:a16="http://schemas.microsoft.com/office/drawing/2014/main" id="{00000000-0008-0000-0300-000002000000}"/>
            </a:ext>
          </a:extLst>
        </xdr:cNvPr>
        <xdr:cNvGrpSpPr/>
      </xdr:nvGrpSpPr>
      <xdr:grpSpPr>
        <a:xfrm>
          <a:off x="0" y="166687"/>
          <a:ext cx="0" cy="2371877"/>
          <a:chOff x="10064753" y="500110499"/>
          <a:chExt cx="15770218" cy="4465456"/>
        </a:xfrm>
      </xdr:grpSpPr>
      <xdr:grpSp>
        <xdr:nvGrpSpPr>
          <xdr:cNvPr id="3" name="Group 9">
            <a:extLst>
              <a:ext uri="{FF2B5EF4-FFF2-40B4-BE49-F238E27FC236}">
                <a16:creationId xmlns:a16="http://schemas.microsoft.com/office/drawing/2014/main" id="{00000000-0008-0000-0300-000003000000}"/>
              </a:ext>
            </a:extLst>
          </xdr:cNvPr>
          <xdr:cNvGrpSpPr/>
        </xdr:nvGrpSpPr>
        <xdr:grpSpPr>
          <a:xfrm>
            <a:off x="14017635" y="500110586"/>
            <a:ext cx="3949779" cy="4465375"/>
            <a:chOff x="12845142" y="334286692"/>
            <a:chExt cx="2558146" cy="2707809"/>
          </a:xfrm>
        </xdr:grpSpPr>
        <xdr:sp macro="" textlink="">
          <xdr:nvSpPr>
            <xdr:cNvPr id="19" name="Rectangle 18">
              <a:extLst>
                <a:ext uri="{FF2B5EF4-FFF2-40B4-BE49-F238E27FC236}">
                  <a16:creationId xmlns:a16="http://schemas.microsoft.com/office/drawing/2014/main" id="{00000000-0008-0000-0300-000013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macro="" textlink="">
          <xdr:nvSpPr>
            <xdr:cNvPr id="20" name="Rectangle 19">
              <a:extLst>
                <a:ext uri="{FF2B5EF4-FFF2-40B4-BE49-F238E27FC236}">
                  <a16:creationId xmlns:a16="http://schemas.microsoft.com/office/drawing/2014/main" id="{00000000-0008-0000-0300-000014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macro="" textlink="">
          <xdr:nvSpPr>
            <xdr:cNvPr id="21" name="Rectangle 20">
              <a:extLst>
                <a:ext uri="{FF2B5EF4-FFF2-40B4-BE49-F238E27FC236}">
                  <a16:creationId xmlns:a16="http://schemas.microsoft.com/office/drawing/2014/main" id="{00000000-0008-0000-0300-000015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22" name="Rectangle 21">
              <a:extLst>
                <a:ext uri="{FF2B5EF4-FFF2-40B4-BE49-F238E27FC236}">
                  <a16:creationId xmlns:a16="http://schemas.microsoft.com/office/drawing/2014/main" id="{00000000-0008-0000-0300-000016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4" name="Group 11">
            <a:extLst>
              <a:ext uri="{FF2B5EF4-FFF2-40B4-BE49-F238E27FC236}">
                <a16:creationId xmlns:a16="http://schemas.microsoft.com/office/drawing/2014/main" id="{00000000-0008-0000-0300-000004000000}"/>
              </a:ext>
            </a:extLst>
          </xdr:cNvPr>
          <xdr:cNvGrpSpPr/>
        </xdr:nvGrpSpPr>
        <xdr:grpSpPr>
          <a:xfrm>
            <a:off x="17967408" y="500110538"/>
            <a:ext cx="3933781" cy="4465398"/>
            <a:chOff x="12845141" y="334286678"/>
            <a:chExt cx="2558145" cy="2707823"/>
          </a:xfrm>
        </xdr:grpSpPr>
        <xdr:sp macro="" textlink="">
          <xdr:nvSpPr>
            <xdr:cNvPr id="15" name="Rectangle 14">
              <a:extLst>
                <a:ext uri="{FF2B5EF4-FFF2-40B4-BE49-F238E27FC236}">
                  <a16:creationId xmlns:a16="http://schemas.microsoft.com/office/drawing/2014/main" id="{00000000-0008-0000-0300-00000F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macro="" textlink="">
          <xdr:nvSpPr>
            <xdr:cNvPr id="16" name="Rectangle 15">
              <a:extLst>
                <a:ext uri="{FF2B5EF4-FFF2-40B4-BE49-F238E27FC236}">
                  <a16:creationId xmlns:a16="http://schemas.microsoft.com/office/drawing/2014/main" id="{00000000-0008-0000-0300-000010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7" name="Rectangle 16">
              <a:extLst>
                <a:ext uri="{FF2B5EF4-FFF2-40B4-BE49-F238E27FC236}">
                  <a16:creationId xmlns:a16="http://schemas.microsoft.com/office/drawing/2014/main" id="{00000000-0008-0000-0300-000011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8" name="Rectangle 17">
              <a:extLst>
                <a:ext uri="{FF2B5EF4-FFF2-40B4-BE49-F238E27FC236}">
                  <a16:creationId xmlns:a16="http://schemas.microsoft.com/office/drawing/2014/main" id="{00000000-0008-0000-0300-000012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5" name="Group 16">
            <a:extLst>
              <a:ext uri="{FF2B5EF4-FFF2-40B4-BE49-F238E27FC236}">
                <a16:creationId xmlns:a16="http://schemas.microsoft.com/office/drawing/2014/main" id="{00000000-0008-0000-0300-000005000000}"/>
              </a:ext>
            </a:extLst>
          </xdr:cNvPr>
          <xdr:cNvGrpSpPr/>
        </xdr:nvGrpSpPr>
        <xdr:grpSpPr>
          <a:xfrm>
            <a:off x="21901189" y="500110539"/>
            <a:ext cx="3933782" cy="4465398"/>
            <a:chOff x="12845141" y="334286678"/>
            <a:chExt cx="2558145" cy="2707823"/>
          </a:xfrm>
        </xdr:grpSpPr>
        <xdr:sp macro="" textlink="">
          <xdr:nvSpPr>
            <xdr:cNvPr id="11" name="Rectangle 5">
              <a:extLst>
                <a:ext uri="{FF2B5EF4-FFF2-40B4-BE49-F238E27FC236}">
                  <a16:creationId xmlns:a16="http://schemas.microsoft.com/office/drawing/2014/main" id="{00000000-0008-0000-0300-00000B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macro="" textlink="">
          <xdr:nvSpPr>
            <xdr:cNvPr id="12" name="Rectangle 11">
              <a:extLst>
                <a:ext uri="{FF2B5EF4-FFF2-40B4-BE49-F238E27FC236}">
                  <a16:creationId xmlns:a16="http://schemas.microsoft.com/office/drawing/2014/main" id="{00000000-0008-0000-0300-00000C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3" name="Rectangle 12">
              <a:extLst>
                <a:ext uri="{FF2B5EF4-FFF2-40B4-BE49-F238E27FC236}">
                  <a16:creationId xmlns:a16="http://schemas.microsoft.com/office/drawing/2014/main" id="{00000000-0008-0000-0300-00000D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6" name="Group 20">
            <a:extLst>
              <a:ext uri="{FF2B5EF4-FFF2-40B4-BE49-F238E27FC236}">
                <a16:creationId xmlns:a16="http://schemas.microsoft.com/office/drawing/2014/main" id="{00000000-0008-0000-0300-000006000000}"/>
              </a:ext>
            </a:extLst>
          </xdr:cNvPr>
          <xdr:cNvGrpSpPr/>
        </xdr:nvGrpSpPr>
        <xdr:grpSpPr>
          <a:xfrm>
            <a:off x="10064753" y="500110505"/>
            <a:ext cx="3949782" cy="4465375"/>
            <a:chOff x="12845142" y="334286692"/>
            <a:chExt cx="2558148" cy="2707809"/>
          </a:xfrm>
        </xdr:grpSpPr>
        <xdr:sp macro="" textlink="">
          <xdr:nvSpPr>
            <xdr:cNvPr id="7" name="Rectangle 6">
              <a:extLst>
                <a:ext uri="{FF2B5EF4-FFF2-40B4-BE49-F238E27FC236}">
                  <a16:creationId xmlns:a16="http://schemas.microsoft.com/office/drawing/2014/main" id="{00000000-0008-0000-0300-000007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12845147" y="334640496"/>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clientData/>
  </xdr:twoCellAnchor>
  <mc:AlternateContent xmlns:mc="http://schemas.openxmlformats.org/markup-compatibility/2006">
    <mc:Choice xmlns:a14="http://schemas.microsoft.com/office/drawing/2010/main" Requires="a14">
      <xdr:twoCellAnchor>
        <xdr:from>
          <xdr:col>0</xdr:col>
          <xdr:colOff>0</xdr:colOff>
          <xdr:row>2</xdr:row>
          <xdr:rowOff>171450</xdr:rowOff>
        </xdr:from>
        <xdr:to>
          <xdr:col>0</xdr:col>
          <xdr:colOff>0</xdr:colOff>
          <xdr:row>2</xdr:row>
          <xdr:rowOff>647700</xdr:rowOff>
        </xdr:to>
        <xdr:sp macro="" textlink="">
          <xdr:nvSpPr>
            <xdr:cNvPr id="36869" name="Button 5"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Calibri"/>
                  <a:ea typeface="Calibri"/>
                  <a:cs typeface="Calibri"/>
                </a:rPr>
                <a:t>Generate Proyek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228600</xdr:rowOff>
        </xdr:from>
        <xdr:to>
          <xdr:col>0</xdr:col>
          <xdr:colOff>0</xdr:colOff>
          <xdr:row>2</xdr:row>
          <xdr:rowOff>127000</xdr:rowOff>
        </xdr:to>
        <xdr:sp macro="" textlink="">
          <xdr:nvSpPr>
            <xdr:cNvPr id="36870" name="Button 6"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Calibri"/>
                  <a:ea typeface="Calibri"/>
                  <a:cs typeface="Calibri"/>
                </a:rPr>
                <a:t>Generate Pusat / Cabang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14</xdr:row>
      <xdr:rowOff>0</xdr:rowOff>
    </xdr:from>
    <xdr:to>
      <xdr:col>34</xdr:col>
      <xdr:colOff>485775</xdr:colOff>
      <xdr:row>47</xdr:row>
      <xdr:rowOff>28575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8175" y="5238750"/>
          <a:ext cx="24384000" cy="662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57150</xdr:rowOff>
        </xdr:from>
        <xdr:to>
          <xdr:col>2</xdr:col>
          <xdr:colOff>88900</xdr:colOff>
          <xdr:row>2</xdr:row>
          <xdr:rowOff>222250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ea typeface="Calibri"/>
                  <a:cs typeface="Calibri"/>
                </a:rPr>
                <a:t>Generate risk profile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87699</xdr:colOff>
      <xdr:row>5</xdr:row>
      <xdr:rowOff>104860</xdr:rowOff>
    </xdr:from>
    <xdr:to>
      <xdr:col>3</xdr:col>
      <xdr:colOff>468699</xdr:colOff>
      <xdr:row>6</xdr:row>
      <xdr:rowOff>13901</xdr:rowOff>
    </xdr:to>
    <xdr:sp macro="" textlink="">
      <xdr:nvSpPr>
        <xdr:cNvPr id="39" name="Risk1">
          <a:hlinkClick xmlns:r="http://schemas.openxmlformats.org/officeDocument/2006/relationships" r:id="rId1" tooltip="Klik untuk mengetahui detilnya di halaman risk input, impact diambil dari kolom impact dan probability diambil dari kolom probability"/>
          <a:extLst>
            <a:ext uri="{FF2B5EF4-FFF2-40B4-BE49-F238E27FC236}">
              <a16:creationId xmlns:a16="http://schemas.microsoft.com/office/drawing/2014/main" id="{00000000-0008-0000-0700-000027000000}"/>
            </a:ext>
          </a:extLst>
        </xdr:cNvPr>
        <xdr:cNvSpPr/>
      </xdr:nvSpPr>
      <xdr:spPr>
        <a:xfrm>
          <a:off x="3194050" y="1889725"/>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1</a:t>
          </a:r>
        </a:p>
      </xdr:txBody>
    </xdr:sp>
    <xdr:clientData/>
  </xdr:twoCellAnchor>
  <xdr:twoCellAnchor>
    <xdr:from>
      <xdr:col>5</xdr:col>
      <xdr:colOff>92504</xdr:colOff>
      <xdr:row>7</xdr:row>
      <xdr:rowOff>104518</xdr:rowOff>
    </xdr:from>
    <xdr:to>
      <xdr:col>5</xdr:col>
      <xdr:colOff>473504</xdr:colOff>
      <xdr:row>8</xdr:row>
      <xdr:rowOff>13558</xdr:rowOff>
    </xdr:to>
    <xdr:sp macro="" textlink="">
      <xdr:nvSpPr>
        <xdr:cNvPr id="40" name="Risk2">
          <a:hlinkClick xmlns:r="http://schemas.openxmlformats.org/officeDocument/2006/relationships" r:id="rId2" tooltip="Klik untuk mengetahui detilnya di halaman risk input, impact diambil dari kolom impact dan probability diambil dari kolom probability"/>
          <a:extLst>
            <a:ext uri="{FF2B5EF4-FFF2-40B4-BE49-F238E27FC236}">
              <a16:creationId xmlns:a16="http://schemas.microsoft.com/office/drawing/2014/main" id="{00000000-0008-0000-0700-000028000000}"/>
            </a:ext>
          </a:extLst>
        </xdr:cNvPr>
        <xdr:cNvSpPr/>
      </xdr:nvSpPr>
      <xdr:spPr>
        <a:xfrm>
          <a:off x="5378450" y="2550126"/>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2</a:t>
          </a:r>
        </a:p>
      </xdr:txBody>
    </xdr:sp>
    <xdr:clientData/>
  </xdr:twoCellAnchor>
  <xdr:twoCellAnchor>
    <xdr:from>
      <xdr:col>5</xdr:col>
      <xdr:colOff>92504</xdr:colOff>
      <xdr:row>4</xdr:row>
      <xdr:rowOff>103145</xdr:rowOff>
    </xdr:from>
    <xdr:to>
      <xdr:col>5</xdr:col>
      <xdr:colOff>473504</xdr:colOff>
      <xdr:row>5</xdr:row>
      <xdr:rowOff>12185</xdr:rowOff>
    </xdr:to>
    <xdr:sp macro="" textlink="">
      <xdr:nvSpPr>
        <xdr:cNvPr id="41" name="Risk3">
          <a:hlinkClick xmlns:r="http://schemas.openxmlformats.org/officeDocument/2006/relationships" r:id="rId3" tooltip="Klik untuk mengetahui detilnya di halaman risk input, impact diambil dari kolom impact dan probability diambil dari kolom probability"/>
          <a:extLst>
            <a:ext uri="{FF2B5EF4-FFF2-40B4-BE49-F238E27FC236}">
              <a16:creationId xmlns:a16="http://schemas.microsoft.com/office/drawing/2014/main" id="{00000000-0008-0000-0700-000029000000}"/>
            </a:ext>
          </a:extLst>
        </xdr:cNvPr>
        <xdr:cNvSpPr/>
      </xdr:nvSpPr>
      <xdr:spPr>
        <a:xfrm>
          <a:off x="5378450" y="14160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3</a:t>
          </a:r>
        </a:p>
      </xdr:txBody>
    </xdr:sp>
    <xdr:clientData/>
  </xdr:twoCellAnchor>
  <xdr:twoCellAnchor>
    <xdr:from>
      <xdr:col>5</xdr:col>
      <xdr:colOff>511604</xdr:colOff>
      <xdr:row>4</xdr:row>
      <xdr:rowOff>103145</xdr:rowOff>
    </xdr:from>
    <xdr:to>
      <xdr:col>5</xdr:col>
      <xdr:colOff>892604</xdr:colOff>
      <xdr:row>5</xdr:row>
      <xdr:rowOff>12185</xdr:rowOff>
    </xdr:to>
    <xdr:sp macro="" textlink="">
      <xdr:nvSpPr>
        <xdr:cNvPr id="42" name="Risk4">
          <a:hlinkClick xmlns:r="http://schemas.openxmlformats.org/officeDocument/2006/relationships" r:id="rId4" tooltip="Klik untuk mengetahui detilnya di halaman risk input, impact diambil dari kolom impact dan probability diambil dari kolom probability"/>
          <a:extLst>
            <a:ext uri="{FF2B5EF4-FFF2-40B4-BE49-F238E27FC236}">
              <a16:creationId xmlns:a16="http://schemas.microsoft.com/office/drawing/2014/main" id="{00000000-0008-0000-0700-00002A000000}"/>
            </a:ext>
          </a:extLst>
        </xdr:cNvPr>
        <xdr:cNvSpPr/>
      </xdr:nvSpPr>
      <xdr:spPr>
        <a:xfrm>
          <a:off x="5797550" y="14160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4</a:t>
          </a:r>
        </a:p>
      </xdr:txBody>
    </xdr:sp>
    <xdr:clientData/>
  </xdr:twoCellAnchor>
  <xdr:twoCellAnchor>
    <xdr:from>
      <xdr:col>5</xdr:col>
      <xdr:colOff>930704</xdr:colOff>
      <xdr:row>4</xdr:row>
      <xdr:rowOff>103145</xdr:rowOff>
    </xdr:from>
    <xdr:to>
      <xdr:col>5</xdr:col>
      <xdr:colOff>1311704</xdr:colOff>
      <xdr:row>5</xdr:row>
      <xdr:rowOff>12185</xdr:rowOff>
    </xdr:to>
    <xdr:sp macro="" textlink="">
      <xdr:nvSpPr>
        <xdr:cNvPr id="43" name="Risk5">
          <a:hlinkClick xmlns:r="http://schemas.openxmlformats.org/officeDocument/2006/relationships" r:id="rId5" tooltip="Klik untuk mengetahui detilnya di halaman risk input, impact diambil dari kolom impact dan probability diambil dari kolom probability"/>
          <a:extLst>
            <a:ext uri="{FF2B5EF4-FFF2-40B4-BE49-F238E27FC236}">
              <a16:creationId xmlns:a16="http://schemas.microsoft.com/office/drawing/2014/main" id="{00000000-0008-0000-0700-00002B000000}"/>
            </a:ext>
          </a:extLst>
        </xdr:cNvPr>
        <xdr:cNvSpPr/>
      </xdr:nvSpPr>
      <xdr:spPr>
        <a:xfrm>
          <a:off x="6216650" y="14160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5</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91017</xdr:colOff>
      <xdr:row>7</xdr:row>
      <xdr:rowOff>94309</xdr:rowOff>
    </xdr:from>
    <xdr:to>
      <xdr:col>2</xdr:col>
      <xdr:colOff>472017</xdr:colOff>
      <xdr:row>8</xdr:row>
      <xdr:rowOff>4939</xdr:rowOff>
    </xdr:to>
    <xdr:sp macro="" textlink="">
      <xdr:nvSpPr>
        <xdr:cNvPr id="39" name="Resi1">
          <a:hlinkClick xmlns:r="http://schemas.openxmlformats.org/officeDocument/2006/relationships" r:id="rId1" tooltip="Klik untuk mengetahui detilnya di halaman risk input, impact diambil dari kolom impact dan probability diambil dari kolom probability"/>
          <a:extLst>
            <a:ext uri="{FF2B5EF4-FFF2-40B4-BE49-F238E27FC236}">
              <a16:creationId xmlns:a16="http://schemas.microsoft.com/office/drawing/2014/main" id="{00000000-0008-0000-0800-000027000000}"/>
            </a:ext>
          </a:extLst>
        </xdr:cNvPr>
        <xdr:cNvSpPr/>
      </xdr:nvSpPr>
      <xdr:spPr>
        <a:xfrm>
          <a:off x="2101850" y="19875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1</a:t>
          </a:r>
        </a:p>
      </xdr:txBody>
    </xdr:sp>
    <xdr:clientData/>
  </xdr:twoCellAnchor>
  <xdr:twoCellAnchor>
    <xdr:from>
      <xdr:col>3</xdr:col>
      <xdr:colOff>89606</xdr:colOff>
      <xdr:row>8</xdr:row>
      <xdr:rowOff>93839</xdr:rowOff>
    </xdr:from>
    <xdr:to>
      <xdr:col>3</xdr:col>
      <xdr:colOff>470606</xdr:colOff>
      <xdr:row>9</xdr:row>
      <xdr:rowOff>4469</xdr:rowOff>
    </xdr:to>
    <xdr:sp macro="" textlink="">
      <xdr:nvSpPr>
        <xdr:cNvPr id="40" name="Resi2">
          <a:hlinkClick xmlns:r="http://schemas.openxmlformats.org/officeDocument/2006/relationships" r:id="rId2" tooltip="Klik untuk mengetahui detilnya di halaman risk input, impact diambil dari kolom impact dan probability diambil dari kolom probability"/>
          <a:extLst>
            <a:ext uri="{FF2B5EF4-FFF2-40B4-BE49-F238E27FC236}">
              <a16:creationId xmlns:a16="http://schemas.microsoft.com/office/drawing/2014/main" id="{00000000-0008-0000-0800-000028000000}"/>
            </a:ext>
          </a:extLst>
        </xdr:cNvPr>
        <xdr:cNvSpPr/>
      </xdr:nvSpPr>
      <xdr:spPr>
        <a:xfrm>
          <a:off x="3194050" y="24574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2</a:t>
          </a:r>
        </a:p>
      </xdr:txBody>
    </xdr:sp>
    <xdr:clientData/>
  </xdr:twoCellAnchor>
  <xdr:twoCellAnchor>
    <xdr:from>
      <xdr:col>3</xdr:col>
      <xdr:colOff>89606</xdr:colOff>
      <xdr:row>7</xdr:row>
      <xdr:rowOff>94309</xdr:rowOff>
    </xdr:from>
    <xdr:to>
      <xdr:col>3</xdr:col>
      <xdr:colOff>470606</xdr:colOff>
      <xdr:row>8</xdr:row>
      <xdr:rowOff>4939</xdr:rowOff>
    </xdr:to>
    <xdr:sp macro="" textlink="">
      <xdr:nvSpPr>
        <xdr:cNvPr id="41" name="Resi3">
          <a:hlinkClick xmlns:r="http://schemas.openxmlformats.org/officeDocument/2006/relationships" r:id="rId3" tooltip="Klik untuk mengetahui detilnya di halaman risk input, impact diambil dari kolom impact dan probability diambil dari kolom probability"/>
          <a:extLst>
            <a:ext uri="{FF2B5EF4-FFF2-40B4-BE49-F238E27FC236}">
              <a16:creationId xmlns:a16="http://schemas.microsoft.com/office/drawing/2014/main" id="{00000000-0008-0000-0800-000029000000}"/>
            </a:ext>
          </a:extLst>
        </xdr:cNvPr>
        <xdr:cNvSpPr/>
      </xdr:nvSpPr>
      <xdr:spPr>
        <a:xfrm>
          <a:off x="3194050" y="19875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3</a:t>
          </a:r>
        </a:p>
      </xdr:txBody>
    </xdr:sp>
    <xdr:clientData/>
  </xdr:twoCellAnchor>
  <xdr:twoCellAnchor>
    <xdr:from>
      <xdr:col>3</xdr:col>
      <xdr:colOff>508706</xdr:colOff>
      <xdr:row>8</xdr:row>
      <xdr:rowOff>93839</xdr:rowOff>
    </xdr:from>
    <xdr:to>
      <xdr:col>3</xdr:col>
      <xdr:colOff>889706</xdr:colOff>
      <xdr:row>9</xdr:row>
      <xdr:rowOff>4469</xdr:rowOff>
    </xdr:to>
    <xdr:sp macro="" textlink="">
      <xdr:nvSpPr>
        <xdr:cNvPr id="42" name="Resi4">
          <a:hlinkClick xmlns:r="http://schemas.openxmlformats.org/officeDocument/2006/relationships" r:id="rId4" tooltip="Klik untuk mengetahui detilnya di halaman risk input, impact diambil dari kolom impact dan probability diambil dari kolom probability"/>
          <a:extLst>
            <a:ext uri="{FF2B5EF4-FFF2-40B4-BE49-F238E27FC236}">
              <a16:creationId xmlns:a16="http://schemas.microsoft.com/office/drawing/2014/main" id="{00000000-0008-0000-0800-00002A000000}"/>
            </a:ext>
          </a:extLst>
        </xdr:cNvPr>
        <xdr:cNvSpPr/>
      </xdr:nvSpPr>
      <xdr:spPr>
        <a:xfrm>
          <a:off x="3613150" y="24574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4</a:t>
          </a:r>
        </a:p>
      </xdr:txBody>
    </xdr:sp>
    <xdr:clientData/>
  </xdr:twoCellAnchor>
  <xdr:twoCellAnchor>
    <xdr:from>
      <xdr:col>3</xdr:col>
      <xdr:colOff>927806</xdr:colOff>
      <xdr:row>8</xdr:row>
      <xdr:rowOff>93839</xdr:rowOff>
    </xdr:from>
    <xdr:to>
      <xdr:col>3</xdr:col>
      <xdr:colOff>1308806</xdr:colOff>
      <xdr:row>9</xdr:row>
      <xdr:rowOff>4469</xdr:rowOff>
    </xdr:to>
    <xdr:sp macro="" textlink="">
      <xdr:nvSpPr>
        <xdr:cNvPr id="43" name="Resi5">
          <a:hlinkClick xmlns:r="http://schemas.openxmlformats.org/officeDocument/2006/relationships" r:id="rId5" tooltip="Klik untuk mengetahui detilnya di halaman risk input, impact diambil dari kolom impact dan probability diambil dari kolom probability"/>
          <a:extLst>
            <a:ext uri="{FF2B5EF4-FFF2-40B4-BE49-F238E27FC236}">
              <a16:creationId xmlns:a16="http://schemas.microsoft.com/office/drawing/2014/main" id="{00000000-0008-0000-0800-00002B000000}"/>
            </a:ext>
          </a:extLst>
        </xdr:cNvPr>
        <xdr:cNvSpPr/>
      </xdr:nvSpPr>
      <xdr:spPr>
        <a:xfrm>
          <a:off x="4032250" y="2457450"/>
          <a:ext cx="381000" cy="381000"/>
        </a:xfrm>
        <a:prstGeom prst="ellips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100">
              <a:solidFill>
                <a:schemeClr val="tx1"/>
              </a:solidFill>
            </a:rPr>
            <a:t>5</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122506</xdr:colOff>
      <xdr:row>10</xdr:row>
      <xdr:rowOff>147699</xdr:rowOff>
    </xdr:from>
    <xdr:to>
      <xdr:col>3</xdr:col>
      <xdr:colOff>503506</xdr:colOff>
      <xdr:row>10</xdr:row>
      <xdr:rowOff>528699</xdr:rowOff>
    </xdr:to>
    <xdr:sp macro="" textlink="">
      <xdr:nvSpPr>
        <xdr:cNvPr id="41124" name="Risk1">
          <a:hlinkClick xmlns:r="http://schemas.openxmlformats.org/officeDocument/2006/relationships" r:id="rId1"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4A00000}"/>
            </a:ext>
          </a:extLst>
        </xdr:cNvPr>
        <xdr:cNvSpPr/>
      </xdr:nvSpPr>
      <xdr:spPr>
        <a:xfrm>
          <a:off x="1978025" y="243205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3</xdr:col>
      <xdr:colOff>122506</xdr:colOff>
      <xdr:row>12</xdr:row>
      <xdr:rowOff>147699</xdr:rowOff>
    </xdr:from>
    <xdr:to>
      <xdr:col>3</xdr:col>
      <xdr:colOff>503506</xdr:colOff>
      <xdr:row>12</xdr:row>
      <xdr:rowOff>528699</xdr:rowOff>
    </xdr:to>
    <xdr:sp macro="" textlink="">
      <xdr:nvSpPr>
        <xdr:cNvPr id="41125" name="Resi1">
          <a:hlinkClick xmlns:r="http://schemas.openxmlformats.org/officeDocument/2006/relationships" r:id="rId1"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5A00000}"/>
            </a:ext>
          </a:extLst>
        </xdr:cNvPr>
        <xdr:cNvSpPr/>
      </xdr:nvSpPr>
      <xdr:spPr>
        <a:xfrm>
          <a:off x="1978025" y="370205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4</xdr:col>
      <xdr:colOff>120609</xdr:colOff>
      <xdr:row>10</xdr:row>
      <xdr:rowOff>147699</xdr:rowOff>
    </xdr:from>
    <xdr:to>
      <xdr:col>4</xdr:col>
      <xdr:colOff>501609</xdr:colOff>
      <xdr:row>10</xdr:row>
      <xdr:rowOff>528699</xdr:rowOff>
    </xdr:to>
    <xdr:sp macro="" textlink="">
      <xdr:nvSpPr>
        <xdr:cNvPr id="41126" name="Risk2">
          <a:hlinkClick xmlns:r="http://schemas.openxmlformats.org/officeDocument/2006/relationships" r:id="rId2"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6A00000}"/>
            </a:ext>
          </a:extLst>
        </xdr:cNvPr>
        <xdr:cNvSpPr/>
      </xdr:nvSpPr>
      <xdr:spPr>
        <a:xfrm>
          <a:off x="2619375" y="243205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4</xdr:col>
      <xdr:colOff>120609</xdr:colOff>
      <xdr:row>12</xdr:row>
      <xdr:rowOff>147699</xdr:rowOff>
    </xdr:from>
    <xdr:to>
      <xdr:col>4</xdr:col>
      <xdr:colOff>501609</xdr:colOff>
      <xdr:row>12</xdr:row>
      <xdr:rowOff>528699</xdr:rowOff>
    </xdr:to>
    <xdr:sp macro="" textlink="">
      <xdr:nvSpPr>
        <xdr:cNvPr id="41127" name="Resi2">
          <a:hlinkClick xmlns:r="http://schemas.openxmlformats.org/officeDocument/2006/relationships" r:id="rId2"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7A00000}"/>
            </a:ext>
          </a:extLst>
        </xdr:cNvPr>
        <xdr:cNvSpPr/>
      </xdr:nvSpPr>
      <xdr:spPr>
        <a:xfrm>
          <a:off x="2619375" y="370205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5</xdr:col>
      <xdr:colOff>118712</xdr:colOff>
      <xdr:row>9</xdr:row>
      <xdr:rowOff>147699</xdr:rowOff>
    </xdr:from>
    <xdr:to>
      <xdr:col>5</xdr:col>
      <xdr:colOff>499712</xdr:colOff>
      <xdr:row>9</xdr:row>
      <xdr:rowOff>528699</xdr:rowOff>
    </xdr:to>
    <xdr:sp macro="" textlink="">
      <xdr:nvSpPr>
        <xdr:cNvPr id="41128" name="Risk3">
          <a:hlinkClick xmlns:r="http://schemas.openxmlformats.org/officeDocument/2006/relationships" r:id="rId3"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8A00000}"/>
            </a:ext>
          </a:extLst>
        </xdr:cNvPr>
        <xdr:cNvSpPr/>
      </xdr:nvSpPr>
      <xdr:spPr>
        <a:xfrm>
          <a:off x="3260725" y="179705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5</xdr:col>
      <xdr:colOff>118712</xdr:colOff>
      <xdr:row>11</xdr:row>
      <xdr:rowOff>147699</xdr:rowOff>
    </xdr:from>
    <xdr:to>
      <xdr:col>5</xdr:col>
      <xdr:colOff>499712</xdr:colOff>
      <xdr:row>11</xdr:row>
      <xdr:rowOff>528699</xdr:rowOff>
    </xdr:to>
    <xdr:sp macro="" textlink="">
      <xdr:nvSpPr>
        <xdr:cNvPr id="41129" name="Resi3">
          <a:hlinkClick xmlns:r="http://schemas.openxmlformats.org/officeDocument/2006/relationships" r:id="rId3"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9A00000}"/>
            </a:ext>
          </a:extLst>
        </xdr:cNvPr>
        <xdr:cNvSpPr/>
      </xdr:nvSpPr>
      <xdr:spPr>
        <a:xfrm>
          <a:off x="3260725" y="306705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6</xdr:col>
      <xdr:colOff>116815</xdr:colOff>
      <xdr:row>9</xdr:row>
      <xdr:rowOff>147699</xdr:rowOff>
    </xdr:from>
    <xdr:to>
      <xdr:col>6</xdr:col>
      <xdr:colOff>497815</xdr:colOff>
      <xdr:row>9</xdr:row>
      <xdr:rowOff>528699</xdr:rowOff>
    </xdr:to>
    <xdr:sp macro="" textlink="">
      <xdr:nvSpPr>
        <xdr:cNvPr id="41130" name="Risk4">
          <a:hlinkClick xmlns:r="http://schemas.openxmlformats.org/officeDocument/2006/relationships" r:id="rId4"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AA00000}"/>
            </a:ext>
          </a:extLst>
        </xdr:cNvPr>
        <xdr:cNvSpPr/>
      </xdr:nvSpPr>
      <xdr:spPr>
        <a:xfrm>
          <a:off x="3902075" y="179705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6</xdr:col>
      <xdr:colOff>116815</xdr:colOff>
      <xdr:row>12</xdr:row>
      <xdr:rowOff>147699</xdr:rowOff>
    </xdr:from>
    <xdr:to>
      <xdr:col>6</xdr:col>
      <xdr:colOff>497815</xdr:colOff>
      <xdr:row>12</xdr:row>
      <xdr:rowOff>528699</xdr:rowOff>
    </xdr:to>
    <xdr:sp macro="" textlink="">
      <xdr:nvSpPr>
        <xdr:cNvPr id="41131" name="Resi4">
          <a:hlinkClick xmlns:r="http://schemas.openxmlformats.org/officeDocument/2006/relationships" r:id="rId4"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BA00000}"/>
            </a:ext>
          </a:extLst>
        </xdr:cNvPr>
        <xdr:cNvSpPr/>
      </xdr:nvSpPr>
      <xdr:spPr>
        <a:xfrm>
          <a:off x="3902075" y="370205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7</xdr:col>
      <xdr:colOff>114919</xdr:colOff>
      <xdr:row>9</xdr:row>
      <xdr:rowOff>147699</xdr:rowOff>
    </xdr:from>
    <xdr:to>
      <xdr:col>7</xdr:col>
      <xdr:colOff>495919</xdr:colOff>
      <xdr:row>9</xdr:row>
      <xdr:rowOff>528699</xdr:rowOff>
    </xdr:to>
    <xdr:sp macro="" textlink="">
      <xdr:nvSpPr>
        <xdr:cNvPr id="41132" name="Risk5">
          <a:hlinkClick xmlns:r="http://schemas.openxmlformats.org/officeDocument/2006/relationships" r:id="rId5"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CA00000}"/>
            </a:ext>
          </a:extLst>
        </xdr:cNvPr>
        <xdr:cNvSpPr/>
      </xdr:nvSpPr>
      <xdr:spPr>
        <a:xfrm>
          <a:off x="4543425" y="179705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7</xdr:col>
      <xdr:colOff>114919</xdr:colOff>
      <xdr:row>12</xdr:row>
      <xdr:rowOff>147699</xdr:rowOff>
    </xdr:from>
    <xdr:to>
      <xdr:col>7</xdr:col>
      <xdr:colOff>495919</xdr:colOff>
      <xdr:row>12</xdr:row>
      <xdr:rowOff>528699</xdr:rowOff>
    </xdr:to>
    <xdr:sp macro="" textlink="">
      <xdr:nvSpPr>
        <xdr:cNvPr id="41133" name="Resi5">
          <a:hlinkClick xmlns:r="http://schemas.openxmlformats.org/officeDocument/2006/relationships" r:id="rId5" tooltip="Klik untuk mengetahui detilnya di halaman risk input, impact diambil dari kolom impact dan probability diambil dari kolom probability"/>
          <a:extLst>
            <a:ext uri="{FF2B5EF4-FFF2-40B4-BE49-F238E27FC236}">
              <a16:creationId xmlns:a16="http://schemas.microsoft.com/office/drawing/2014/main" id="{00000000-0008-0000-0900-0000ADA00000}"/>
            </a:ext>
          </a:extLst>
        </xdr:cNvPr>
        <xdr:cNvSpPr/>
      </xdr:nvSpPr>
      <xdr:spPr>
        <a:xfrm>
          <a:off x="4543425" y="370205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1</xdr:row>
          <xdr:rowOff>0</xdr:rowOff>
        </xdr:from>
        <xdr:to>
          <xdr:col>1</xdr:col>
          <xdr:colOff>514350</xdr:colOff>
          <xdr:row>5</xdr:row>
          <xdr:rowOff>25400</xdr:rowOff>
        </xdr:to>
        <xdr:sp macro="" textlink="">
          <xdr:nvSpPr>
            <xdr:cNvPr id="41102" name="btn" hidden="1">
              <a:extLst>
                <a:ext uri="{63B3BB69-23CF-44E3-9099-C40C66FF867C}">
                  <a14:compatExt spid="_x0000_s41102"/>
                </a:ext>
                <a:ext uri="{FF2B5EF4-FFF2-40B4-BE49-F238E27FC236}">
                  <a16:creationId xmlns:a16="http://schemas.microsoft.com/office/drawing/2014/main" id="{00000000-0008-0000-0900-00008EA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Calibri"/>
                  <a:ea typeface="Calibri"/>
                  <a:cs typeface="Calibri"/>
                </a:rPr>
                <a:t>Insert Risk Appetite</a:t>
              </a:r>
            </a:p>
          </xdr:txBody>
        </xdr:sp>
        <xdr:clientData fPrintsWithSheet="0"/>
      </xdr:twoCellAnchor>
    </mc:Choice>
    <mc:Fallback/>
  </mc:AlternateContent>
  <xdr:twoCellAnchor>
    <xdr:from>
      <xdr:col>0</xdr:col>
      <xdr:colOff>615950</xdr:colOff>
      <xdr:row>16</xdr:row>
      <xdr:rowOff>26142</xdr:rowOff>
    </xdr:from>
    <xdr:to>
      <xdr:col>1</xdr:col>
      <xdr:colOff>378444</xdr:colOff>
      <xdr:row>16</xdr:row>
      <xdr:rowOff>407142</xdr:rowOff>
    </xdr:to>
    <xdr:sp macro="" textlink="">
      <xdr:nvSpPr>
        <xdr:cNvPr id="41135" name="legend2">
          <a:extLst>
            <a:ext uri="{FF2B5EF4-FFF2-40B4-BE49-F238E27FC236}">
              <a16:creationId xmlns:a16="http://schemas.microsoft.com/office/drawing/2014/main" id="{00000000-0008-0000-0900-0000AFA00000}"/>
            </a:ext>
          </a:extLst>
        </xdr:cNvPr>
        <xdr:cNvSpPr/>
      </xdr:nvSpPr>
      <xdr:spPr>
        <a:xfrm>
          <a:off x="615950" y="5213350"/>
          <a:ext cx="381000" cy="381000"/>
        </a:xfrm>
        <a:prstGeom prst="ellipse">
          <a:avLst/>
        </a:prstGeom>
        <a:solidFill>
          <a:srgbClr xmlns:mc="http://schemas.openxmlformats.org/markup-compatibility/2006" xmlns:a14="http://schemas.microsoft.com/office/drawing/2010/main" val="00FFFF" mc:Ignorable="a14" a14:legacySpreadsheetColorIndex="7"/>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0</xdr:col>
      <xdr:colOff>615950</xdr:colOff>
      <xdr:row>17</xdr:row>
      <xdr:rowOff>25318</xdr:rowOff>
    </xdr:from>
    <xdr:to>
      <xdr:col>1</xdr:col>
      <xdr:colOff>378444</xdr:colOff>
      <xdr:row>17</xdr:row>
      <xdr:rowOff>406318</xdr:rowOff>
    </xdr:to>
    <xdr:sp macro="" textlink="">
      <xdr:nvSpPr>
        <xdr:cNvPr id="41136" name="legend1">
          <a:extLst>
            <a:ext uri="{FF2B5EF4-FFF2-40B4-BE49-F238E27FC236}">
              <a16:creationId xmlns:a16="http://schemas.microsoft.com/office/drawing/2014/main" id="{00000000-0008-0000-0900-0000B0A00000}"/>
            </a:ext>
          </a:extLst>
        </xdr:cNvPr>
        <xdr:cNvSpPr/>
      </xdr:nvSpPr>
      <xdr:spPr>
        <a:xfrm>
          <a:off x="615950" y="5657850"/>
          <a:ext cx="381000" cy="381000"/>
        </a:xfrm>
        <a:prstGeom prst="star4">
          <a:avLst/>
        </a:prstGeom>
        <a:solidFill>
          <a:srgbClr xmlns:mc="http://schemas.openxmlformats.org/markup-compatibility/2006" xmlns:a14="http://schemas.microsoft.com/office/drawing/2010/main" val="000000" mc:Ignorable="a14" a14:legacySpreadsheetColorIndex="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twoCellAnchor>
    <xdr:from>
      <xdr:col>0</xdr:col>
      <xdr:colOff>615950</xdr:colOff>
      <xdr:row>18</xdr:row>
      <xdr:rowOff>24493</xdr:rowOff>
    </xdr:from>
    <xdr:to>
      <xdr:col>1</xdr:col>
      <xdr:colOff>378444</xdr:colOff>
      <xdr:row>18</xdr:row>
      <xdr:rowOff>405493</xdr:rowOff>
    </xdr:to>
    <xdr:sp macro="" textlink="">
      <xdr:nvSpPr>
        <xdr:cNvPr id="41137" name="legend3">
          <a:extLst>
            <a:ext uri="{FF2B5EF4-FFF2-40B4-BE49-F238E27FC236}">
              <a16:creationId xmlns:a16="http://schemas.microsoft.com/office/drawing/2014/main" id="{00000000-0008-0000-0900-0000B1A00000}"/>
            </a:ext>
          </a:extLst>
        </xdr:cNvPr>
        <xdr:cNvSpPr/>
      </xdr:nvSpPr>
      <xdr:spPr>
        <a:xfrm>
          <a:off x="615950" y="6102350"/>
          <a:ext cx="381000" cy="381000"/>
        </a:xfrm>
        <a:prstGeom prst="triangle">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1768929</xdr:colOff>
      <xdr:row>914</xdr:row>
      <xdr:rowOff>176892</xdr:rowOff>
    </xdr:from>
    <xdr:to>
      <xdr:col>25</xdr:col>
      <xdr:colOff>8614</xdr:colOff>
      <xdr:row>949</xdr:row>
      <xdr:rowOff>33726</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15115268" y="257125106"/>
          <a:ext cx="16688703" cy="6206834"/>
          <a:chOff x="10064750" y="500110125"/>
          <a:chExt cx="15770221" cy="4465573"/>
        </a:xfrm>
      </xdr:grpSpPr>
      <xdr:grpSp>
        <xdr:nvGrpSpPr>
          <xdr:cNvPr id="29" name="Group 9">
            <a:extLst>
              <a:ext uri="{FF2B5EF4-FFF2-40B4-BE49-F238E27FC236}">
                <a16:creationId xmlns:a16="http://schemas.microsoft.com/office/drawing/2014/main" id="{00000000-0008-0000-0A00-00001D000000}"/>
              </a:ext>
            </a:extLst>
          </xdr:cNvPr>
          <xdr:cNvGrpSpPr/>
        </xdr:nvGrpSpPr>
        <xdr:grpSpPr>
          <a:xfrm>
            <a:off x="14017627" y="500110578"/>
            <a:ext cx="3949779" cy="4465375"/>
            <a:chOff x="12845142" y="334286692"/>
            <a:chExt cx="2558146" cy="2707809"/>
          </a:xfrm>
        </xdr:grpSpPr>
        <xdr:sp macro="" textlink="">
          <xdr:nvSpPr>
            <xdr:cNvPr id="45" name="Rectangle 44">
              <a:extLst>
                <a:ext uri="{FF2B5EF4-FFF2-40B4-BE49-F238E27FC236}">
                  <a16:creationId xmlns:a16="http://schemas.microsoft.com/office/drawing/2014/main" id="{00000000-0008-0000-0A00-00002D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DIPERIKSA</a:t>
              </a:r>
              <a:r>
                <a:rPr lang="en-US" sz="1600" baseline="0">
                  <a:solidFill>
                    <a:schemeClr val="tx1"/>
                  </a:solidFill>
                </a:rPr>
                <a:t> OLEH:</a:t>
              </a:r>
              <a:endParaRPr lang="en-US" sz="1600">
                <a:solidFill>
                  <a:schemeClr val="tx1"/>
                </a:solidFill>
              </a:endParaRPr>
            </a:p>
          </xdr:txBody>
        </xdr:sp>
        <xdr:sp macro="" textlink="">
          <xdr:nvSpPr>
            <xdr:cNvPr id="46" name="Rectangle 45">
              <a:extLst>
                <a:ext uri="{FF2B5EF4-FFF2-40B4-BE49-F238E27FC236}">
                  <a16:creationId xmlns:a16="http://schemas.microsoft.com/office/drawing/2014/main" id="{00000000-0008-0000-0A00-00002E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baseline="0">
                <a:solidFill>
                  <a:schemeClr val="tx1"/>
                </a:solidFill>
              </a:endParaRPr>
            </a:p>
          </xdr:txBody>
        </xdr:sp>
        <xdr:sp macro="" textlink="">
          <xdr:nvSpPr>
            <xdr:cNvPr id="47" name="Rectangle 46">
              <a:extLst>
                <a:ext uri="{FF2B5EF4-FFF2-40B4-BE49-F238E27FC236}">
                  <a16:creationId xmlns:a16="http://schemas.microsoft.com/office/drawing/2014/main" id="{00000000-0008-0000-0A00-00002F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48" name="Rectangle 47">
              <a:extLst>
                <a:ext uri="{FF2B5EF4-FFF2-40B4-BE49-F238E27FC236}">
                  <a16:creationId xmlns:a16="http://schemas.microsoft.com/office/drawing/2014/main" id="{00000000-0008-0000-0A00-000030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30" name="Group 11">
            <a:extLst>
              <a:ext uri="{FF2B5EF4-FFF2-40B4-BE49-F238E27FC236}">
                <a16:creationId xmlns:a16="http://schemas.microsoft.com/office/drawing/2014/main" id="{00000000-0008-0000-0A00-00001E000000}"/>
              </a:ext>
            </a:extLst>
          </xdr:cNvPr>
          <xdr:cNvGrpSpPr/>
        </xdr:nvGrpSpPr>
        <xdr:grpSpPr>
          <a:xfrm>
            <a:off x="17967408" y="500110546"/>
            <a:ext cx="3933781" cy="4465398"/>
            <a:chOff x="12845141" y="334286678"/>
            <a:chExt cx="2558145" cy="2707823"/>
          </a:xfrm>
        </xdr:grpSpPr>
        <xdr:sp macro="" textlink="">
          <xdr:nvSpPr>
            <xdr:cNvPr id="41" name="Rectangle 40">
              <a:extLst>
                <a:ext uri="{FF2B5EF4-FFF2-40B4-BE49-F238E27FC236}">
                  <a16:creationId xmlns:a16="http://schemas.microsoft.com/office/drawing/2014/main" id="{00000000-0008-0000-0A00-000029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a:t>
              </a:r>
              <a:r>
                <a:rPr lang="en-US" sz="1600" baseline="0">
                  <a:solidFill>
                    <a:schemeClr val="tx1"/>
                  </a:solidFill>
                </a:rPr>
                <a:t> OLEH:</a:t>
              </a:r>
              <a:endParaRPr lang="en-US" sz="1600">
                <a:solidFill>
                  <a:schemeClr val="tx1"/>
                </a:solidFill>
              </a:endParaRPr>
            </a:p>
          </xdr:txBody>
        </xdr:sp>
        <xdr:sp macro="" textlink="">
          <xdr:nvSpPr>
            <xdr:cNvPr id="42" name="Rectangle 41">
              <a:extLst>
                <a:ext uri="{FF2B5EF4-FFF2-40B4-BE49-F238E27FC236}">
                  <a16:creationId xmlns:a16="http://schemas.microsoft.com/office/drawing/2014/main" id="{00000000-0008-0000-0A00-00002A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macro="" textlink="">
          <xdr:nvSpPr>
            <xdr:cNvPr id="43" name="Rectangle 42">
              <a:extLst>
                <a:ext uri="{FF2B5EF4-FFF2-40B4-BE49-F238E27FC236}">
                  <a16:creationId xmlns:a16="http://schemas.microsoft.com/office/drawing/2014/main" id="{00000000-0008-0000-0A00-00002B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44" name="Rectangle 43">
              <a:extLst>
                <a:ext uri="{FF2B5EF4-FFF2-40B4-BE49-F238E27FC236}">
                  <a16:creationId xmlns:a16="http://schemas.microsoft.com/office/drawing/2014/main" id="{00000000-0008-0000-0A00-00002C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31" name="Group 16">
            <a:extLst>
              <a:ext uri="{FF2B5EF4-FFF2-40B4-BE49-F238E27FC236}">
                <a16:creationId xmlns:a16="http://schemas.microsoft.com/office/drawing/2014/main" id="{00000000-0008-0000-0A00-00001F000000}"/>
              </a:ext>
            </a:extLst>
          </xdr:cNvPr>
          <xdr:cNvGrpSpPr/>
        </xdr:nvGrpSpPr>
        <xdr:grpSpPr>
          <a:xfrm>
            <a:off x="21901189" y="500110547"/>
            <a:ext cx="3933782" cy="4465398"/>
            <a:chOff x="12845141" y="334286678"/>
            <a:chExt cx="2558145" cy="2707823"/>
          </a:xfrm>
        </xdr:grpSpPr>
        <xdr:sp macro="" textlink="">
          <xdr:nvSpPr>
            <xdr:cNvPr id="37" name="Rectangle 5">
              <a:extLst>
                <a:ext uri="{FF2B5EF4-FFF2-40B4-BE49-F238E27FC236}">
                  <a16:creationId xmlns:a16="http://schemas.microsoft.com/office/drawing/2014/main" id="{00000000-0008-0000-0A00-000025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 </a:t>
              </a:r>
              <a:r>
                <a:rPr lang="en-US" sz="1600" baseline="0">
                  <a:solidFill>
                    <a:schemeClr val="tx1"/>
                  </a:solidFill>
                </a:rPr>
                <a:t>OLEH:</a:t>
              </a:r>
              <a:endParaRPr lang="en-US" sz="1600">
                <a:solidFill>
                  <a:schemeClr val="tx1"/>
                </a:solidFill>
              </a:endParaRPr>
            </a:p>
          </xdr:txBody>
        </xdr:sp>
        <xdr:sp macro="" textlink="">
          <xdr:nvSpPr>
            <xdr:cNvPr id="38" name="Rectangle 37">
              <a:extLst>
                <a:ext uri="{FF2B5EF4-FFF2-40B4-BE49-F238E27FC236}">
                  <a16:creationId xmlns:a16="http://schemas.microsoft.com/office/drawing/2014/main" id="{00000000-0008-0000-0A00-000026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ysClr val="windowText" lastClr="000000"/>
                </a:solidFill>
              </a:endParaRPr>
            </a:p>
          </xdr:txBody>
        </xdr:sp>
        <xdr:sp macro="" textlink="">
          <xdr:nvSpPr>
            <xdr:cNvPr id="39" name="Rectangle 38">
              <a:extLst>
                <a:ext uri="{FF2B5EF4-FFF2-40B4-BE49-F238E27FC236}">
                  <a16:creationId xmlns:a16="http://schemas.microsoft.com/office/drawing/2014/main" id="{00000000-0008-0000-0A00-000027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40" name="Rectangle 39">
              <a:extLst>
                <a:ext uri="{FF2B5EF4-FFF2-40B4-BE49-F238E27FC236}">
                  <a16:creationId xmlns:a16="http://schemas.microsoft.com/office/drawing/2014/main" id="{00000000-0008-0000-0A00-000028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32" name="Group 20">
            <a:extLst>
              <a:ext uri="{FF2B5EF4-FFF2-40B4-BE49-F238E27FC236}">
                <a16:creationId xmlns:a16="http://schemas.microsoft.com/office/drawing/2014/main" id="{00000000-0008-0000-0A00-000020000000}"/>
              </a:ext>
            </a:extLst>
          </xdr:cNvPr>
          <xdr:cNvGrpSpPr/>
        </xdr:nvGrpSpPr>
        <xdr:grpSpPr>
          <a:xfrm>
            <a:off x="10064752" y="500110497"/>
            <a:ext cx="3949779" cy="4465375"/>
            <a:chOff x="12845142" y="334286692"/>
            <a:chExt cx="2558146" cy="2707809"/>
          </a:xfrm>
        </xdr:grpSpPr>
        <xdr:sp macro="" textlink="">
          <xdr:nvSpPr>
            <xdr:cNvPr id="33" name="Rectangle 32">
              <a:extLst>
                <a:ext uri="{FF2B5EF4-FFF2-40B4-BE49-F238E27FC236}">
                  <a16:creationId xmlns:a16="http://schemas.microsoft.com/office/drawing/2014/main" id="{00000000-0008-0000-0A00-000021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DISIAPKAN</a:t>
              </a:r>
              <a:r>
                <a:rPr lang="en-US" sz="1600" baseline="0">
                  <a:solidFill>
                    <a:schemeClr val="tx1"/>
                  </a:solidFill>
                </a:rPr>
                <a:t> OLEH:</a:t>
              </a:r>
              <a:endParaRPr lang="en-US" sz="1600">
                <a:solidFill>
                  <a:schemeClr val="tx1"/>
                </a:solidFill>
              </a:endParaRPr>
            </a:p>
          </xdr:txBody>
        </xdr:sp>
        <xdr:sp macro="" textlink="">
          <xdr:nvSpPr>
            <xdr:cNvPr id="34" name="Rectangle 33">
              <a:extLst>
                <a:ext uri="{FF2B5EF4-FFF2-40B4-BE49-F238E27FC236}">
                  <a16:creationId xmlns:a16="http://schemas.microsoft.com/office/drawing/2014/main" id="{00000000-0008-0000-0A00-000022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macro="" textlink="">
          <xdr:nvSpPr>
            <xdr:cNvPr id="35" name="Rectangle 34">
              <a:extLst>
                <a:ext uri="{FF2B5EF4-FFF2-40B4-BE49-F238E27FC236}">
                  <a16:creationId xmlns:a16="http://schemas.microsoft.com/office/drawing/2014/main" id="{00000000-0008-0000-0A00-000023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36" name="Rectangle 35">
              <a:extLst>
                <a:ext uri="{FF2B5EF4-FFF2-40B4-BE49-F238E27FC236}">
                  <a16:creationId xmlns:a16="http://schemas.microsoft.com/office/drawing/2014/main" id="{00000000-0008-0000-0A00-000024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1397865</xdr:colOff>
      <xdr:row>191</xdr:row>
      <xdr:rowOff>302938</xdr:rowOff>
    </xdr:from>
    <xdr:to>
      <xdr:col>60</xdr:col>
      <xdr:colOff>88027</xdr:colOff>
      <xdr:row>200</xdr:row>
      <xdr:rowOff>3577</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18932332" y="47371255"/>
          <a:ext cx="9070295" cy="1290255"/>
          <a:chOff x="10064752" y="500110512"/>
          <a:chExt cx="15770219" cy="4465441"/>
        </a:xfrm>
      </xdr:grpSpPr>
      <xdr:grpSp>
        <xdr:nvGrpSpPr>
          <xdr:cNvPr id="3" name="Group 9">
            <a:extLst>
              <a:ext uri="{FF2B5EF4-FFF2-40B4-BE49-F238E27FC236}">
                <a16:creationId xmlns:a16="http://schemas.microsoft.com/office/drawing/2014/main" id="{00000000-0008-0000-0B00-000003000000}"/>
              </a:ext>
            </a:extLst>
          </xdr:cNvPr>
          <xdr:cNvGrpSpPr/>
        </xdr:nvGrpSpPr>
        <xdr:grpSpPr>
          <a:xfrm>
            <a:off x="14017627" y="500110578"/>
            <a:ext cx="3949779" cy="4465375"/>
            <a:chOff x="12845142" y="334286692"/>
            <a:chExt cx="2558146" cy="2707809"/>
          </a:xfrm>
        </xdr:grpSpPr>
        <xdr:sp macro="" textlink="">
          <xdr:nvSpPr>
            <xdr:cNvPr id="19" name="Rectangle 18">
              <a:extLst>
                <a:ext uri="{FF2B5EF4-FFF2-40B4-BE49-F238E27FC236}">
                  <a16:creationId xmlns:a16="http://schemas.microsoft.com/office/drawing/2014/main" id="{00000000-0008-0000-0B00-000013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DIPERIKSA</a:t>
              </a:r>
              <a:r>
                <a:rPr lang="en-US" sz="1600" baseline="0">
                  <a:solidFill>
                    <a:schemeClr val="tx1"/>
                  </a:solidFill>
                </a:rPr>
                <a:t> OLEH:</a:t>
              </a:r>
              <a:endParaRPr lang="en-US" sz="1600">
                <a:solidFill>
                  <a:schemeClr val="tx1"/>
                </a:solidFill>
              </a:endParaRPr>
            </a:p>
          </xdr:txBody>
        </xdr:sp>
        <xdr:sp macro="" textlink="">
          <xdr:nvSpPr>
            <xdr:cNvPr id="20" name="Rectangle 19">
              <a:extLst>
                <a:ext uri="{FF2B5EF4-FFF2-40B4-BE49-F238E27FC236}">
                  <a16:creationId xmlns:a16="http://schemas.microsoft.com/office/drawing/2014/main" id="{00000000-0008-0000-0B00-000014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baseline="0">
                <a:solidFill>
                  <a:schemeClr val="tx1"/>
                </a:solidFill>
              </a:endParaRPr>
            </a:p>
          </xdr:txBody>
        </xdr:sp>
        <xdr:sp macro="" textlink="">
          <xdr:nvSpPr>
            <xdr:cNvPr id="21" name="Rectangle 20">
              <a:extLst>
                <a:ext uri="{FF2B5EF4-FFF2-40B4-BE49-F238E27FC236}">
                  <a16:creationId xmlns:a16="http://schemas.microsoft.com/office/drawing/2014/main" id="{00000000-0008-0000-0B00-000015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22" name="Rectangle 21">
              <a:extLst>
                <a:ext uri="{FF2B5EF4-FFF2-40B4-BE49-F238E27FC236}">
                  <a16:creationId xmlns:a16="http://schemas.microsoft.com/office/drawing/2014/main" id="{00000000-0008-0000-0B00-000016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4" name="Group 11">
            <a:extLst>
              <a:ext uri="{FF2B5EF4-FFF2-40B4-BE49-F238E27FC236}">
                <a16:creationId xmlns:a16="http://schemas.microsoft.com/office/drawing/2014/main" id="{00000000-0008-0000-0B00-000004000000}"/>
              </a:ext>
            </a:extLst>
          </xdr:cNvPr>
          <xdr:cNvGrpSpPr/>
        </xdr:nvGrpSpPr>
        <xdr:grpSpPr>
          <a:xfrm>
            <a:off x="17967408" y="500110546"/>
            <a:ext cx="3933781" cy="4465398"/>
            <a:chOff x="12845141" y="334286678"/>
            <a:chExt cx="2558145" cy="2707823"/>
          </a:xfrm>
        </xdr:grpSpPr>
        <xdr:sp macro="" textlink="">
          <xdr:nvSpPr>
            <xdr:cNvPr id="15" name="Rectangle 14">
              <a:extLst>
                <a:ext uri="{FF2B5EF4-FFF2-40B4-BE49-F238E27FC236}">
                  <a16:creationId xmlns:a16="http://schemas.microsoft.com/office/drawing/2014/main" id="{00000000-0008-0000-0B00-00000F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a:t>
              </a:r>
              <a:r>
                <a:rPr lang="en-US" sz="1600" baseline="0">
                  <a:solidFill>
                    <a:schemeClr val="tx1"/>
                  </a:solidFill>
                </a:rPr>
                <a:t> OLEH:</a:t>
              </a:r>
              <a:endParaRPr lang="en-US" sz="1600">
                <a:solidFill>
                  <a:schemeClr val="tx1"/>
                </a:solidFill>
              </a:endParaRPr>
            </a:p>
          </xdr:txBody>
        </xdr:sp>
        <xdr:sp macro="" textlink="">
          <xdr:nvSpPr>
            <xdr:cNvPr id="16" name="Rectangle 15">
              <a:extLst>
                <a:ext uri="{FF2B5EF4-FFF2-40B4-BE49-F238E27FC236}">
                  <a16:creationId xmlns:a16="http://schemas.microsoft.com/office/drawing/2014/main" id="{00000000-0008-0000-0B00-000010000000}"/>
                </a:ext>
              </a:extLst>
            </xdr:cNvPr>
            <xdr:cNvSpPr/>
          </xdr:nvSpPr>
          <xdr:spPr>
            <a:xfrm>
              <a:off x="12845142" y="334640448"/>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macro="" textlink="">
          <xdr:nvSpPr>
            <xdr:cNvPr id="17" name="Rectangle 16">
              <a:extLst>
                <a:ext uri="{FF2B5EF4-FFF2-40B4-BE49-F238E27FC236}">
                  <a16:creationId xmlns:a16="http://schemas.microsoft.com/office/drawing/2014/main" id="{00000000-0008-0000-0B00-000011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18" name="Rectangle 17">
              <a:extLst>
                <a:ext uri="{FF2B5EF4-FFF2-40B4-BE49-F238E27FC236}">
                  <a16:creationId xmlns:a16="http://schemas.microsoft.com/office/drawing/2014/main" id="{00000000-0008-0000-0B00-000012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5" name="Group 16">
            <a:extLst>
              <a:ext uri="{FF2B5EF4-FFF2-40B4-BE49-F238E27FC236}">
                <a16:creationId xmlns:a16="http://schemas.microsoft.com/office/drawing/2014/main" id="{00000000-0008-0000-0B00-000005000000}"/>
              </a:ext>
            </a:extLst>
          </xdr:cNvPr>
          <xdr:cNvGrpSpPr/>
        </xdr:nvGrpSpPr>
        <xdr:grpSpPr>
          <a:xfrm>
            <a:off x="21901189" y="500110547"/>
            <a:ext cx="3933782" cy="4465398"/>
            <a:chOff x="12845141" y="334286678"/>
            <a:chExt cx="2558145" cy="2707823"/>
          </a:xfrm>
        </xdr:grpSpPr>
        <xdr:sp macro="" textlink="">
          <xdr:nvSpPr>
            <xdr:cNvPr id="11" name="Rectangle 5">
              <a:extLst>
                <a:ext uri="{FF2B5EF4-FFF2-40B4-BE49-F238E27FC236}">
                  <a16:creationId xmlns:a16="http://schemas.microsoft.com/office/drawing/2014/main" id="{00000000-0008-0000-0B00-00000B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 </a:t>
              </a:r>
              <a:r>
                <a:rPr lang="en-US" sz="1600" baseline="0">
                  <a:solidFill>
                    <a:schemeClr val="tx1"/>
                  </a:solidFill>
                </a:rPr>
                <a:t>OLEH:</a:t>
              </a:r>
              <a:endParaRPr lang="en-US" sz="1600">
                <a:solidFill>
                  <a:schemeClr val="tx1"/>
                </a:solidFill>
              </a:endParaRPr>
            </a:p>
          </xdr:txBody>
        </xdr:sp>
        <xdr:sp macro="" textlink="">
          <xdr:nvSpPr>
            <xdr:cNvPr id="12" name="Rectangle 11">
              <a:extLst>
                <a:ext uri="{FF2B5EF4-FFF2-40B4-BE49-F238E27FC236}">
                  <a16:creationId xmlns:a16="http://schemas.microsoft.com/office/drawing/2014/main" id="{00000000-0008-0000-0B00-00000C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macro="" textlink="">
          <xdr:nvSpPr>
            <xdr:cNvPr id="13" name="Rectangle 12">
              <a:extLst>
                <a:ext uri="{FF2B5EF4-FFF2-40B4-BE49-F238E27FC236}">
                  <a16:creationId xmlns:a16="http://schemas.microsoft.com/office/drawing/2014/main" id="{00000000-0008-0000-0B00-00000D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14" name="Rectangle 13">
              <a:extLst>
                <a:ext uri="{FF2B5EF4-FFF2-40B4-BE49-F238E27FC236}">
                  <a16:creationId xmlns:a16="http://schemas.microsoft.com/office/drawing/2014/main" id="{00000000-0008-0000-0B00-00000E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6" name="Group 20">
            <a:extLst>
              <a:ext uri="{FF2B5EF4-FFF2-40B4-BE49-F238E27FC236}">
                <a16:creationId xmlns:a16="http://schemas.microsoft.com/office/drawing/2014/main" id="{00000000-0008-0000-0B00-000006000000}"/>
              </a:ext>
            </a:extLst>
          </xdr:cNvPr>
          <xdr:cNvGrpSpPr/>
        </xdr:nvGrpSpPr>
        <xdr:grpSpPr>
          <a:xfrm>
            <a:off x="10064752" y="500110512"/>
            <a:ext cx="3949779" cy="4465324"/>
            <a:chOff x="12845142" y="334286692"/>
            <a:chExt cx="2558146" cy="2707778"/>
          </a:xfrm>
        </xdr:grpSpPr>
        <xdr:sp macro="" textlink="">
          <xdr:nvSpPr>
            <xdr:cNvPr id="7" name="Rectangle 6">
              <a:extLst>
                <a:ext uri="{FF2B5EF4-FFF2-40B4-BE49-F238E27FC236}">
                  <a16:creationId xmlns:a16="http://schemas.microsoft.com/office/drawing/2014/main" id="{00000000-0008-0000-0B00-000007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DISIAPKAN</a:t>
              </a:r>
              <a:r>
                <a:rPr lang="en-US" sz="1600" baseline="0">
                  <a:solidFill>
                    <a:schemeClr val="tx1"/>
                  </a:solidFill>
                </a:rPr>
                <a:t> OLEH:</a:t>
              </a:r>
              <a:endParaRPr lang="en-US" sz="1600">
                <a:solidFill>
                  <a:schemeClr val="tx1"/>
                </a:solidFill>
              </a:endParaRPr>
            </a:p>
          </xdr:txBody>
        </xdr:sp>
        <xdr:sp macro="" textlink="">
          <xdr:nvSpPr>
            <xdr:cNvPr id="8" name="Rectangle 7">
              <a:extLst>
                <a:ext uri="{FF2B5EF4-FFF2-40B4-BE49-F238E27FC236}">
                  <a16:creationId xmlns:a16="http://schemas.microsoft.com/office/drawing/2014/main" id="{00000000-0008-0000-0B00-000008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a:off x="12845142" y="336640684"/>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clientData/>
  </xdr:twoCellAnchor>
  <xdr:twoCellAnchor editAs="oneCell">
    <xdr:from>
      <xdr:col>20</xdr:col>
      <xdr:colOff>63500</xdr:colOff>
      <xdr:row>0</xdr:row>
      <xdr:rowOff>152400</xdr:rowOff>
    </xdr:from>
    <xdr:to>
      <xdr:col>28</xdr:col>
      <xdr:colOff>135732</xdr:colOff>
      <xdr:row>3</xdr:row>
      <xdr:rowOff>12700</xdr:rowOff>
    </xdr:to>
    <xdr:pic>
      <xdr:nvPicPr>
        <xdr:cNvPr id="26" name="Picture 25">
          <a:extLst>
            <a:ext uri="{FF2B5EF4-FFF2-40B4-BE49-F238E27FC236}">
              <a16:creationId xmlns:a16="http://schemas.microsoft.com/office/drawing/2014/main" id="{00000000-0008-0000-0B00-00001A000000}"/>
            </a:ext>
          </a:extLst>
        </xdr:cNvPr>
        <xdr:cNvPicPr/>
      </xdr:nvPicPr>
      <xdr:blipFill>
        <a:blip xmlns:r="http://schemas.openxmlformats.org/officeDocument/2006/relationships" r:embed="rId1"/>
        <a:srcRect l="16101" t="31947" r="51762" b="18815"/>
        <a:stretch>
          <a:fillRect/>
        </a:stretch>
      </xdr:blipFill>
      <xdr:spPr bwMode="auto">
        <a:xfrm>
          <a:off x="19786600" y="152400"/>
          <a:ext cx="1393032" cy="889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10</xdr:col>
          <xdr:colOff>476250</xdr:colOff>
          <xdr:row>1</xdr:row>
          <xdr:rowOff>0</xdr:rowOff>
        </xdr:from>
        <xdr:to>
          <xdr:col>13</xdr:col>
          <xdr:colOff>0</xdr:colOff>
          <xdr:row>2</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B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Generate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13</xdr:col>
      <xdr:colOff>590550</xdr:colOff>
      <xdr:row>0</xdr:row>
      <xdr:rowOff>184150</xdr:rowOff>
    </xdr:from>
    <xdr:to>
      <xdr:col>22</xdr:col>
      <xdr:colOff>127000</xdr:colOff>
      <xdr:row>11</xdr:row>
      <xdr:rowOff>44450</xdr:rowOff>
    </xdr:to>
    <xdr:graphicFrame macro="">
      <xdr:nvGraphicFramePr>
        <xdr:cNvPr id="51" name="chart1">
          <a:extLst>
            <a:ext uri="{FF2B5EF4-FFF2-40B4-BE49-F238E27FC236}">
              <a16:creationId xmlns:a16="http://schemas.microsoft.com/office/drawing/2014/main" id="{00000000-0008-0000-0C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590550</xdr:colOff>
      <xdr:row>11</xdr:row>
      <xdr:rowOff>25400</xdr:rowOff>
    </xdr:from>
    <xdr:to>
      <xdr:col>22</xdr:col>
      <xdr:colOff>127000</xdr:colOff>
      <xdr:row>21</xdr:row>
      <xdr:rowOff>152400</xdr:rowOff>
    </xdr:to>
    <xdr:graphicFrame macro="">
      <xdr:nvGraphicFramePr>
        <xdr:cNvPr id="52" name="chart2">
          <a:extLst>
            <a:ext uri="{FF2B5EF4-FFF2-40B4-BE49-F238E27FC236}">
              <a16:creationId xmlns:a16="http://schemas.microsoft.com/office/drawing/2014/main" id="{00000000-0008-0000-0C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590550</xdr:colOff>
      <xdr:row>21</xdr:row>
      <xdr:rowOff>120650</xdr:rowOff>
    </xdr:from>
    <xdr:to>
      <xdr:col>22</xdr:col>
      <xdr:colOff>127000</xdr:colOff>
      <xdr:row>31</xdr:row>
      <xdr:rowOff>247650</xdr:rowOff>
    </xdr:to>
    <xdr:graphicFrame macro="">
      <xdr:nvGraphicFramePr>
        <xdr:cNvPr id="53" name="chart3">
          <a:extLst>
            <a:ext uri="{FF2B5EF4-FFF2-40B4-BE49-F238E27FC236}">
              <a16:creationId xmlns:a16="http://schemas.microsoft.com/office/drawing/2014/main" id="{00000000-0008-0000-0C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590550</xdr:colOff>
      <xdr:row>31</xdr:row>
      <xdr:rowOff>215900</xdr:rowOff>
    </xdr:from>
    <xdr:to>
      <xdr:col>22</xdr:col>
      <xdr:colOff>127000</xdr:colOff>
      <xdr:row>42</xdr:row>
      <xdr:rowOff>76200</xdr:rowOff>
    </xdr:to>
    <xdr:graphicFrame macro="">
      <xdr:nvGraphicFramePr>
        <xdr:cNvPr id="54" name="chart4">
          <a:extLst>
            <a:ext uri="{FF2B5EF4-FFF2-40B4-BE49-F238E27FC236}">
              <a16:creationId xmlns:a16="http://schemas.microsoft.com/office/drawing/2014/main" id="{00000000-0008-0000-0C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25</xdr:row>
      <xdr:rowOff>0</xdr:rowOff>
    </xdr:from>
    <xdr:to>
      <xdr:col>5</xdr:col>
      <xdr:colOff>628650</xdr:colOff>
      <xdr:row>33</xdr:row>
      <xdr:rowOff>152400</xdr:rowOff>
    </xdr:to>
    <xdr:grpSp>
      <xdr:nvGrpSpPr>
        <xdr:cNvPr id="55" name="ApprovalTemplate">
          <a:extLst>
            <a:ext uri="{FF2B5EF4-FFF2-40B4-BE49-F238E27FC236}">
              <a16:creationId xmlns:a16="http://schemas.microsoft.com/office/drawing/2014/main" id="{00000000-0008-0000-0C00-000037000000}"/>
            </a:ext>
          </a:extLst>
        </xdr:cNvPr>
        <xdr:cNvGrpSpPr/>
      </xdr:nvGrpSpPr>
      <xdr:grpSpPr>
        <a:xfrm>
          <a:off x="619125" y="6746875"/>
          <a:ext cx="7629525" cy="2311400"/>
          <a:chOff x="10064753" y="500110499"/>
          <a:chExt cx="15770218" cy="4465456"/>
        </a:xfrm>
      </xdr:grpSpPr>
      <xdr:grpSp>
        <xdr:nvGrpSpPr>
          <xdr:cNvPr id="56" name="Group 9">
            <a:extLst>
              <a:ext uri="{FF2B5EF4-FFF2-40B4-BE49-F238E27FC236}">
                <a16:creationId xmlns:a16="http://schemas.microsoft.com/office/drawing/2014/main" id="{00000000-0008-0000-0C00-000038000000}"/>
              </a:ext>
            </a:extLst>
          </xdr:cNvPr>
          <xdr:cNvGrpSpPr/>
        </xdr:nvGrpSpPr>
        <xdr:grpSpPr>
          <a:xfrm>
            <a:off x="14017635" y="500110586"/>
            <a:ext cx="3949779" cy="4465375"/>
            <a:chOff x="12845142" y="334286692"/>
            <a:chExt cx="2558146" cy="2707809"/>
          </a:xfrm>
        </xdr:grpSpPr>
        <xdr:sp macro="" textlink="">
          <xdr:nvSpPr>
            <xdr:cNvPr id="72" name="Rectangle 71">
              <a:extLst>
                <a:ext uri="{FF2B5EF4-FFF2-40B4-BE49-F238E27FC236}">
                  <a16:creationId xmlns:a16="http://schemas.microsoft.com/office/drawing/2014/main" id="{00000000-0008-0000-0C00-000048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macro="" textlink="">
          <xdr:nvSpPr>
            <xdr:cNvPr id="73" name="Rectangle 72">
              <a:extLst>
                <a:ext uri="{FF2B5EF4-FFF2-40B4-BE49-F238E27FC236}">
                  <a16:creationId xmlns:a16="http://schemas.microsoft.com/office/drawing/2014/main" id="{00000000-0008-0000-0C00-000049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macro="" textlink="">
          <xdr:nvSpPr>
            <xdr:cNvPr id="74" name="Rectangle 73">
              <a:extLst>
                <a:ext uri="{FF2B5EF4-FFF2-40B4-BE49-F238E27FC236}">
                  <a16:creationId xmlns:a16="http://schemas.microsoft.com/office/drawing/2014/main" id="{00000000-0008-0000-0C00-00004A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75" name="Rectangle 74">
              <a:extLst>
                <a:ext uri="{FF2B5EF4-FFF2-40B4-BE49-F238E27FC236}">
                  <a16:creationId xmlns:a16="http://schemas.microsoft.com/office/drawing/2014/main" id="{00000000-0008-0000-0C00-00004B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57" name="Group 11">
            <a:extLst>
              <a:ext uri="{FF2B5EF4-FFF2-40B4-BE49-F238E27FC236}">
                <a16:creationId xmlns:a16="http://schemas.microsoft.com/office/drawing/2014/main" id="{00000000-0008-0000-0C00-000039000000}"/>
              </a:ext>
            </a:extLst>
          </xdr:cNvPr>
          <xdr:cNvGrpSpPr/>
        </xdr:nvGrpSpPr>
        <xdr:grpSpPr>
          <a:xfrm>
            <a:off x="17967408" y="500110538"/>
            <a:ext cx="3933781" cy="4465398"/>
            <a:chOff x="12845141" y="334286678"/>
            <a:chExt cx="2558145" cy="2707823"/>
          </a:xfrm>
        </xdr:grpSpPr>
        <xdr:sp macro="" textlink="">
          <xdr:nvSpPr>
            <xdr:cNvPr id="68" name="Rectangle 67">
              <a:extLst>
                <a:ext uri="{FF2B5EF4-FFF2-40B4-BE49-F238E27FC236}">
                  <a16:creationId xmlns:a16="http://schemas.microsoft.com/office/drawing/2014/main" id="{00000000-0008-0000-0C00-000044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macro="" textlink="">
          <xdr:nvSpPr>
            <xdr:cNvPr id="69" name="Rectangle 68">
              <a:extLst>
                <a:ext uri="{FF2B5EF4-FFF2-40B4-BE49-F238E27FC236}">
                  <a16:creationId xmlns:a16="http://schemas.microsoft.com/office/drawing/2014/main" id="{00000000-0008-0000-0C00-000045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70" name="Rectangle 69">
              <a:extLst>
                <a:ext uri="{FF2B5EF4-FFF2-40B4-BE49-F238E27FC236}">
                  <a16:creationId xmlns:a16="http://schemas.microsoft.com/office/drawing/2014/main" id="{00000000-0008-0000-0C00-000046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71" name="Rectangle 70">
              <a:extLst>
                <a:ext uri="{FF2B5EF4-FFF2-40B4-BE49-F238E27FC236}">
                  <a16:creationId xmlns:a16="http://schemas.microsoft.com/office/drawing/2014/main" id="{00000000-0008-0000-0C00-000047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58" name="Group 16">
            <a:extLst>
              <a:ext uri="{FF2B5EF4-FFF2-40B4-BE49-F238E27FC236}">
                <a16:creationId xmlns:a16="http://schemas.microsoft.com/office/drawing/2014/main" id="{00000000-0008-0000-0C00-00003A000000}"/>
              </a:ext>
            </a:extLst>
          </xdr:cNvPr>
          <xdr:cNvGrpSpPr/>
        </xdr:nvGrpSpPr>
        <xdr:grpSpPr>
          <a:xfrm>
            <a:off x="21901189" y="500110539"/>
            <a:ext cx="3933782" cy="4465398"/>
            <a:chOff x="12845141" y="334286678"/>
            <a:chExt cx="2558145" cy="2707823"/>
          </a:xfrm>
        </xdr:grpSpPr>
        <xdr:sp macro="" textlink="">
          <xdr:nvSpPr>
            <xdr:cNvPr id="64" name="Rectangle 5">
              <a:extLst>
                <a:ext uri="{FF2B5EF4-FFF2-40B4-BE49-F238E27FC236}">
                  <a16:creationId xmlns:a16="http://schemas.microsoft.com/office/drawing/2014/main" id="{00000000-0008-0000-0C00-000040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macro="" textlink="">
          <xdr:nvSpPr>
            <xdr:cNvPr id="65" name="Rectangle 64">
              <a:extLst>
                <a:ext uri="{FF2B5EF4-FFF2-40B4-BE49-F238E27FC236}">
                  <a16:creationId xmlns:a16="http://schemas.microsoft.com/office/drawing/2014/main" id="{00000000-0008-0000-0C00-000041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66" name="Rectangle 65">
              <a:extLst>
                <a:ext uri="{FF2B5EF4-FFF2-40B4-BE49-F238E27FC236}">
                  <a16:creationId xmlns:a16="http://schemas.microsoft.com/office/drawing/2014/main" id="{00000000-0008-0000-0C00-000042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67" name="Rectangle 66">
              <a:extLst>
                <a:ext uri="{FF2B5EF4-FFF2-40B4-BE49-F238E27FC236}">
                  <a16:creationId xmlns:a16="http://schemas.microsoft.com/office/drawing/2014/main" id="{00000000-0008-0000-0C00-000043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59" name="Group 20">
            <a:extLst>
              <a:ext uri="{FF2B5EF4-FFF2-40B4-BE49-F238E27FC236}">
                <a16:creationId xmlns:a16="http://schemas.microsoft.com/office/drawing/2014/main" id="{00000000-0008-0000-0C00-00003B000000}"/>
              </a:ext>
            </a:extLst>
          </xdr:cNvPr>
          <xdr:cNvGrpSpPr/>
        </xdr:nvGrpSpPr>
        <xdr:grpSpPr>
          <a:xfrm>
            <a:off x="10064753" y="500110505"/>
            <a:ext cx="3949782" cy="4465375"/>
            <a:chOff x="12845142" y="334286692"/>
            <a:chExt cx="2558148" cy="2707809"/>
          </a:xfrm>
        </xdr:grpSpPr>
        <xdr:sp macro="" textlink="">
          <xdr:nvSpPr>
            <xdr:cNvPr id="60" name="Rectangle 59">
              <a:extLst>
                <a:ext uri="{FF2B5EF4-FFF2-40B4-BE49-F238E27FC236}">
                  <a16:creationId xmlns:a16="http://schemas.microsoft.com/office/drawing/2014/main" id="{00000000-0008-0000-0C00-00003C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macro="" textlink="">
          <xdr:nvSpPr>
            <xdr:cNvPr id="61" name="Rectangle 60">
              <a:extLst>
                <a:ext uri="{FF2B5EF4-FFF2-40B4-BE49-F238E27FC236}">
                  <a16:creationId xmlns:a16="http://schemas.microsoft.com/office/drawing/2014/main" id="{00000000-0008-0000-0C00-00003D000000}"/>
                </a:ext>
              </a:extLst>
            </xdr:cNvPr>
            <xdr:cNvSpPr/>
          </xdr:nvSpPr>
          <xdr:spPr>
            <a:xfrm>
              <a:off x="12845147" y="334640496"/>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62" name="Rectangle 61">
              <a:extLst>
                <a:ext uri="{FF2B5EF4-FFF2-40B4-BE49-F238E27FC236}">
                  <a16:creationId xmlns:a16="http://schemas.microsoft.com/office/drawing/2014/main" id="{00000000-0008-0000-0C00-00003E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63" name="Rectangle 62">
              <a:extLst>
                <a:ext uri="{FF2B5EF4-FFF2-40B4-BE49-F238E27FC236}">
                  <a16:creationId xmlns:a16="http://schemas.microsoft.com/office/drawing/2014/main" id="{00000000-0008-0000-0C00-00003F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20411</xdr:colOff>
      <xdr:row>0</xdr:row>
      <xdr:rowOff>266699</xdr:rowOff>
    </xdr:from>
    <xdr:to>
      <xdr:col>19</xdr:col>
      <xdr:colOff>419554</xdr:colOff>
      <xdr:row>11</xdr:row>
      <xdr:rowOff>67128</xdr:rowOff>
    </xdr:to>
    <xdr:graphicFrame macro="">
      <xdr:nvGraphicFramePr>
        <xdr:cNvPr id="167" name="chart1">
          <a:extLst>
            <a:ext uri="{FF2B5EF4-FFF2-40B4-BE49-F238E27FC236}">
              <a16:creationId xmlns:a16="http://schemas.microsoft.com/office/drawing/2014/main" id="{00000000-0008-0000-0D00-0000A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20411</xdr:colOff>
      <xdr:row>11</xdr:row>
      <xdr:rowOff>206828</xdr:rowOff>
    </xdr:from>
    <xdr:to>
      <xdr:col>19</xdr:col>
      <xdr:colOff>419554</xdr:colOff>
      <xdr:row>22</xdr:row>
      <xdr:rowOff>7256</xdr:rowOff>
    </xdr:to>
    <xdr:graphicFrame macro="">
      <xdr:nvGraphicFramePr>
        <xdr:cNvPr id="168" name="chart2">
          <a:extLst>
            <a:ext uri="{FF2B5EF4-FFF2-40B4-BE49-F238E27FC236}">
              <a16:creationId xmlns:a16="http://schemas.microsoft.com/office/drawing/2014/main" id="{00000000-0008-0000-0D00-0000A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20411</xdr:colOff>
      <xdr:row>22</xdr:row>
      <xdr:rowOff>146956</xdr:rowOff>
    </xdr:from>
    <xdr:to>
      <xdr:col>19</xdr:col>
      <xdr:colOff>419554</xdr:colOff>
      <xdr:row>32</xdr:row>
      <xdr:rowOff>219528</xdr:rowOff>
    </xdr:to>
    <xdr:graphicFrame macro="">
      <xdr:nvGraphicFramePr>
        <xdr:cNvPr id="169" name="chart3">
          <a:extLst>
            <a:ext uri="{FF2B5EF4-FFF2-40B4-BE49-F238E27FC236}">
              <a16:creationId xmlns:a16="http://schemas.microsoft.com/office/drawing/2014/main" id="{00000000-0008-0000-0D00-0000A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20411</xdr:colOff>
      <xdr:row>33</xdr:row>
      <xdr:rowOff>87085</xdr:rowOff>
    </xdr:from>
    <xdr:to>
      <xdr:col>19</xdr:col>
      <xdr:colOff>419554</xdr:colOff>
      <xdr:row>43</xdr:row>
      <xdr:rowOff>159656</xdr:rowOff>
    </xdr:to>
    <xdr:graphicFrame macro="">
      <xdr:nvGraphicFramePr>
        <xdr:cNvPr id="170" name="chart4">
          <a:extLst>
            <a:ext uri="{FF2B5EF4-FFF2-40B4-BE49-F238E27FC236}">
              <a16:creationId xmlns:a16="http://schemas.microsoft.com/office/drawing/2014/main" id="{00000000-0008-0000-0D00-0000A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25</xdr:row>
      <xdr:rowOff>0</xdr:rowOff>
    </xdr:from>
    <xdr:to>
      <xdr:col>6</xdr:col>
      <xdr:colOff>13607</xdr:colOff>
      <xdr:row>33</xdr:row>
      <xdr:rowOff>108857</xdr:rowOff>
    </xdr:to>
    <xdr:grpSp>
      <xdr:nvGrpSpPr>
        <xdr:cNvPr id="171" name="ApprovalTemplate">
          <a:extLst>
            <a:ext uri="{FF2B5EF4-FFF2-40B4-BE49-F238E27FC236}">
              <a16:creationId xmlns:a16="http://schemas.microsoft.com/office/drawing/2014/main" id="{00000000-0008-0000-0D00-0000AB000000}"/>
            </a:ext>
          </a:extLst>
        </xdr:cNvPr>
        <xdr:cNvGrpSpPr/>
      </xdr:nvGrpSpPr>
      <xdr:grpSpPr>
        <a:xfrm>
          <a:off x="616857" y="6794500"/>
          <a:ext cx="8150679" cy="2213428"/>
          <a:chOff x="10064753" y="500110499"/>
          <a:chExt cx="15770218" cy="4465456"/>
        </a:xfrm>
      </xdr:grpSpPr>
      <xdr:grpSp>
        <xdr:nvGrpSpPr>
          <xdr:cNvPr id="172" name="Group 9">
            <a:extLst>
              <a:ext uri="{FF2B5EF4-FFF2-40B4-BE49-F238E27FC236}">
                <a16:creationId xmlns:a16="http://schemas.microsoft.com/office/drawing/2014/main" id="{00000000-0008-0000-0D00-0000AC000000}"/>
              </a:ext>
            </a:extLst>
          </xdr:cNvPr>
          <xdr:cNvGrpSpPr/>
        </xdr:nvGrpSpPr>
        <xdr:grpSpPr>
          <a:xfrm>
            <a:off x="14017637" y="500110588"/>
            <a:ext cx="3949779" cy="4465375"/>
            <a:chOff x="12845142" y="334286692"/>
            <a:chExt cx="2558146" cy="2707809"/>
          </a:xfrm>
        </xdr:grpSpPr>
        <xdr:sp macro="" textlink="">
          <xdr:nvSpPr>
            <xdr:cNvPr id="188" name="Rectangle 187">
              <a:extLst>
                <a:ext uri="{FF2B5EF4-FFF2-40B4-BE49-F238E27FC236}">
                  <a16:creationId xmlns:a16="http://schemas.microsoft.com/office/drawing/2014/main" id="{00000000-0008-0000-0D00-0000BC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macro="" textlink="">
          <xdr:nvSpPr>
            <xdr:cNvPr id="189" name="Rectangle 188">
              <a:extLst>
                <a:ext uri="{FF2B5EF4-FFF2-40B4-BE49-F238E27FC236}">
                  <a16:creationId xmlns:a16="http://schemas.microsoft.com/office/drawing/2014/main" id="{00000000-0008-0000-0D00-0000BD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macro="" textlink="">
          <xdr:nvSpPr>
            <xdr:cNvPr id="190" name="Rectangle 189">
              <a:extLst>
                <a:ext uri="{FF2B5EF4-FFF2-40B4-BE49-F238E27FC236}">
                  <a16:creationId xmlns:a16="http://schemas.microsoft.com/office/drawing/2014/main" id="{00000000-0008-0000-0D00-0000BE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91" name="Rectangle 190">
              <a:extLst>
                <a:ext uri="{FF2B5EF4-FFF2-40B4-BE49-F238E27FC236}">
                  <a16:creationId xmlns:a16="http://schemas.microsoft.com/office/drawing/2014/main" id="{00000000-0008-0000-0D00-0000BF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173" name="Group 11">
            <a:extLst>
              <a:ext uri="{FF2B5EF4-FFF2-40B4-BE49-F238E27FC236}">
                <a16:creationId xmlns:a16="http://schemas.microsoft.com/office/drawing/2014/main" id="{00000000-0008-0000-0D00-0000AD000000}"/>
              </a:ext>
            </a:extLst>
          </xdr:cNvPr>
          <xdr:cNvGrpSpPr/>
        </xdr:nvGrpSpPr>
        <xdr:grpSpPr>
          <a:xfrm>
            <a:off x="17967408" y="500110536"/>
            <a:ext cx="3933781" cy="4465398"/>
            <a:chOff x="12845141" y="334286678"/>
            <a:chExt cx="2558145" cy="2707823"/>
          </a:xfrm>
        </xdr:grpSpPr>
        <xdr:sp macro="" textlink="">
          <xdr:nvSpPr>
            <xdr:cNvPr id="184" name="Rectangle 183">
              <a:extLst>
                <a:ext uri="{FF2B5EF4-FFF2-40B4-BE49-F238E27FC236}">
                  <a16:creationId xmlns:a16="http://schemas.microsoft.com/office/drawing/2014/main" id="{00000000-0008-0000-0D00-0000B8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macro="" textlink="">
          <xdr:nvSpPr>
            <xdr:cNvPr id="185" name="Rectangle 184">
              <a:extLst>
                <a:ext uri="{FF2B5EF4-FFF2-40B4-BE49-F238E27FC236}">
                  <a16:creationId xmlns:a16="http://schemas.microsoft.com/office/drawing/2014/main" id="{00000000-0008-0000-0D00-0000B9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86" name="Rectangle 185">
              <a:extLst>
                <a:ext uri="{FF2B5EF4-FFF2-40B4-BE49-F238E27FC236}">
                  <a16:creationId xmlns:a16="http://schemas.microsoft.com/office/drawing/2014/main" id="{00000000-0008-0000-0D00-0000BA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87" name="Rectangle 186">
              <a:extLst>
                <a:ext uri="{FF2B5EF4-FFF2-40B4-BE49-F238E27FC236}">
                  <a16:creationId xmlns:a16="http://schemas.microsoft.com/office/drawing/2014/main" id="{00000000-0008-0000-0D00-0000BB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174" name="Group 16">
            <a:extLst>
              <a:ext uri="{FF2B5EF4-FFF2-40B4-BE49-F238E27FC236}">
                <a16:creationId xmlns:a16="http://schemas.microsoft.com/office/drawing/2014/main" id="{00000000-0008-0000-0D00-0000AE000000}"/>
              </a:ext>
            </a:extLst>
          </xdr:cNvPr>
          <xdr:cNvGrpSpPr/>
        </xdr:nvGrpSpPr>
        <xdr:grpSpPr>
          <a:xfrm>
            <a:off x="21901189" y="500110537"/>
            <a:ext cx="3933782" cy="4465398"/>
            <a:chOff x="12845141" y="334286678"/>
            <a:chExt cx="2558145" cy="2707823"/>
          </a:xfrm>
        </xdr:grpSpPr>
        <xdr:sp macro="" textlink="">
          <xdr:nvSpPr>
            <xdr:cNvPr id="180" name="Rectangle 5">
              <a:extLst>
                <a:ext uri="{FF2B5EF4-FFF2-40B4-BE49-F238E27FC236}">
                  <a16:creationId xmlns:a16="http://schemas.microsoft.com/office/drawing/2014/main" id="{00000000-0008-0000-0D00-0000B4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macro="" textlink="">
          <xdr:nvSpPr>
            <xdr:cNvPr id="181" name="Rectangle 180">
              <a:extLst>
                <a:ext uri="{FF2B5EF4-FFF2-40B4-BE49-F238E27FC236}">
                  <a16:creationId xmlns:a16="http://schemas.microsoft.com/office/drawing/2014/main" id="{00000000-0008-0000-0D00-0000B5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82" name="Rectangle 181">
              <a:extLst>
                <a:ext uri="{FF2B5EF4-FFF2-40B4-BE49-F238E27FC236}">
                  <a16:creationId xmlns:a16="http://schemas.microsoft.com/office/drawing/2014/main" id="{00000000-0008-0000-0D00-0000B6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83" name="Rectangle 182">
              <a:extLst>
                <a:ext uri="{FF2B5EF4-FFF2-40B4-BE49-F238E27FC236}">
                  <a16:creationId xmlns:a16="http://schemas.microsoft.com/office/drawing/2014/main" id="{00000000-0008-0000-0D00-0000B7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175" name="Group 20">
            <a:extLst>
              <a:ext uri="{FF2B5EF4-FFF2-40B4-BE49-F238E27FC236}">
                <a16:creationId xmlns:a16="http://schemas.microsoft.com/office/drawing/2014/main" id="{00000000-0008-0000-0D00-0000AF000000}"/>
              </a:ext>
            </a:extLst>
          </xdr:cNvPr>
          <xdr:cNvGrpSpPr/>
        </xdr:nvGrpSpPr>
        <xdr:grpSpPr>
          <a:xfrm>
            <a:off x="10064753" y="500110507"/>
            <a:ext cx="3949782" cy="4465375"/>
            <a:chOff x="12845142" y="334286692"/>
            <a:chExt cx="2558148" cy="2707809"/>
          </a:xfrm>
        </xdr:grpSpPr>
        <xdr:sp macro="" textlink="">
          <xdr:nvSpPr>
            <xdr:cNvPr id="176" name="Rectangle 175">
              <a:extLst>
                <a:ext uri="{FF2B5EF4-FFF2-40B4-BE49-F238E27FC236}">
                  <a16:creationId xmlns:a16="http://schemas.microsoft.com/office/drawing/2014/main" id="{00000000-0008-0000-0D00-0000B0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macro="" textlink="">
          <xdr:nvSpPr>
            <xdr:cNvPr id="177" name="Rectangle 176">
              <a:extLst>
                <a:ext uri="{FF2B5EF4-FFF2-40B4-BE49-F238E27FC236}">
                  <a16:creationId xmlns:a16="http://schemas.microsoft.com/office/drawing/2014/main" id="{00000000-0008-0000-0D00-0000B1000000}"/>
                </a:ext>
              </a:extLst>
            </xdr:cNvPr>
            <xdr:cNvSpPr/>
          </xdr:nvSpPr>
          <xdr:spPr>
            <a:xfrm>
              <a:off x="12845147" y="334640496"/>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78" name="Rectangle 177">
              <a:extLst>
                <a:ext uri="{FF2B5EF4-FFF2-40B4-BE49-F238E27FC236}">
                  <a16:creationId xmlns:a16="http://schemas.microsoft.com/office/drawing/2014/main" id="{00000000-0008-0000-0D00-0000B2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79" name="Rectangle 178">
              <a:extLst>
                <a:ext uri="{FF2B5EF4-FFF2-40B4-BE49-F238E27FC236}">
                  <a16:creationId xmlns:a16="http://schemas.microsoft.com/office/drawing/2014/main" id="{00000000-0008-0000-0D00-0000B3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266700</xdr:colOff>
      <xdr:row>210</xdr:row>
      <xdr:rowOff>0</xdr:rowOff>
    </xdr:from>
    <xdr:to>
      <xdr:col>6</xdr:col>
      <xdr:colOff>6346</xdr:colOff>
      <xdr:row>219</xdr:row>
      <xdr:rowOff>26923</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1473200" y="46215300"/>
          <a:ext cx="9118596" cy="2427223"/>
          <a:chOff x="10064754" y="500110340"/>
          <a:chExt cx="15770218" cy="4465741"/>
        </a:xfrm>
      </xdr:grpSpPr>
      <xdr:grpSp>
        <xdr:nvGrpSpPr>
          <xdr:cNvPr id="4" name="Group 9">
            <a:extLst>
              <a:ext uri="{FF2B5EF4-FFF2-40B4-BE49-F238E27FC236}">
                <a16:creationId xmlns:a16="http://schemas.microsoft.com/office/drawing/2014/main" id="{00000000-0008-0000-0E00-000004000000}"/>
              </a:ext>
            </a:extLst>
          </xdr:cNvPr>
          <xdr:cNvGrpSpPr/>
        </xdr:nvGrpSpPr>
        <xdr:grpSpPr>
          <a:xfrm>
            <a:off x="14017629" y="500110580"/>
            <a:ext cx="3949779" cy="4465375"/>
            <a:chOff x="12845142" y="334286692"/>
            <a:chExt cx="2558146" cy="2707809"/>
          </a:xfrm>
        </xdr:grpSpPr>
        <xdr:sp macro="" textlink="">
          <xdr:nvSpPr>
            <xdr:cNvPr id="20" name="Rectangle 19">
              <a:extLst>
                <a:ext uri="{FF2B5EF4-FFF2-40B4-BE49-F238E27FC236}">
                  <a16:creationId xmlns:a16="http://schemas.microsoft.com/office/drawing/2014/main" id="{00000000-0008-0000-0E00-000014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macro="" textlink="">
          <xdr:nvSpPr>
            <xdr:cNvPr id="21" name="Rectangle 20">
              <a:extLst>
                <a:ext uri="{FF2B5EF4-FFF2-40B4-BE49-F238E27FC236}">
                  <a16:creationId xmlns:a16="http://schemas.microsoft.com/office/drawing/2014/main" id="{00000000-0008-0000-0E00-000015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macro="" textlink="">
          <xdr:nvSpPr>
            <xdr:cNvPr id="22" name="Rectangle 21">
              <a:extLst>
                <a:ext uri="{FF2B5EF4-FFF2-40B4-BE49-F238E27FC236}">
                  <a16:creationId xmlns:a16="http://schemas.microsoft.com/office/drawing/2014/main" id="{00000000-0008-0000-0E00-000016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23" name="Rectangle 22">
              <a:extLst>
                <a:ext uri="{FF2B5EF4-FFF2-40B4-BE49-F238E27FC236}">
                  <a16:creationId xmlns:a16="http://schemas.microsoft.com/office/drawing/2014/main" id="{00000000-0008-0000-0E00-000017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5" name="Group 11">
            <a:extLst>
              <a:ext uri="{FF2B5EF4-FFF2-40B4-BE49-F238E27FC236}">
                <a16:creationId xmlns:a16="http://schemas.microsoft.com/office/drawing/2014/main" id="{00000000-0008-0000-0E00-000005000000}"/>
              </a:ext>
            </a:extLst>
          </xdr:cNvPr>
          <xdr:cNvGrpSpPr/>
        </xdr:nvGrpSpPr>
        <xdr:grpSpPr>
          <a:xfrm>
            <a:off x="17967408" y="500110544"/>
            <a:ext cx="3933781" cy="4465398"/>
            <a:chOff x="12845141" y="334286678"/>
            <a:chExt cx="2558145" cy="2707823"/>
          </a:xfrm>
        </xdr:grpSpPr>
        <xdr:sp macro="" textlink="">
          <xdr:nvSpPr>
            <xdr:cNvPr id="16" name="Rectangle 15">
              <a:extLst>
                <a:ext uri="{FF2B5EF4-FFF2-40B4-BE49-F238E27FC236}">
                  <a16:creationId xmlns:a16="http://schemas.microsoft.com/office/drawing/2014/main" id="{00000000-0008-0000-0E00-000010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macro="" textlink="">
          <xdr:nvSpPr>
            <xdr:cNvPr id="17" name="Rectangle 16">
              <a:extLst>
                <a:ext uri="{FF2B5EF4-FFF2-40B4-BE49-F238E27FC236}">
                  <a16:creationId xmlns:a16="http://schemas.microsoft.com/office/drawing/2014/main" id="{00000000-0008-0000-0E00-000011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9" name="Rectangle 18">
              <a:extLst>
                <a:ext uri="{FF2B5EF4-FFF2-40B4-BE49-F238E27FC236}">
                  <a16:creationId xmlns:a16="http://schemas.microsoft.com/office/drawing/2014/main" id="{00000000-0008-0000-0E00-000013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6" name="Group 16">
            <a:extLst>
              <a:ext uri="{FF2B5EF4-FFF2-40B4-BE49-F238E27FC236}">
                <a16:creationId xmlns:a16="http://schemas.microsoft.com/office/drawing/2014/main" id="{00000000-0008-0000-0E00-000006000000}"/>
              </a:ext>
            </a:extLst>
          </xdr:cNvPr>
          <xdr:cNvGrpSpPr/>
        </xdr:nvGrpSpPr>
        <xdr:grpSpPr>
          <a:xfrm>
            <a:off x="21901190" y="500110340"/>
            <a:ext cx="3933782" cy="4465741"/>
            <a:chOff x="12845141" y="334286678"/>
            <a:chExt cx="2558145" cy="2708032"/>
          </a:xfrm>
        </xdr:grpSpPr>
        <xdr:sp macro="" textlink="">
          <xdr:nvSpPr>
            <xdr:cNvPr id="12" name="Rectangle 5">
              <a:extLst>
                <a:ext uri="{FF2B5EF4-FFF2-40B4-BE49-F238E27FC236}">
                  <a16:creationId xmlns:a16="http://schemas.microsoft.com/office/drawing/2014/main" id="{00000000-0008-0000-0E00-00000C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macro="" textlink="">
          <xdr:nvSpPr>
            <xdr:cNvPr id="13" name="Rectangle 12">
              <a:extLst>
                <a:ext uri="{FF2B5EF4-FFF2-40B4-BE49-F238E27FC236}">
                  <a16:creationId xmlns:a16="http://schemas.microsoft.com/office/drawing/2014/main" id="{00000000-0008-0000-0E00-00000D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4" name="Rectangle 13">
              <a:extLst>
                <a:ext uri="{FF2B5EF4-FFF2-40B4-BE49-F238E27FC236}">
                  <a16:creationId xmlns:a16="http://schemas.microsoft.com/office/drawing/2014/main" id="{00000000-0008-0000-0E00-00000E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5" name="Rectangle 14">
              <a:extLst>
                <a:ext uri="{FF2B5EF4-FFF2-40B4-BE49-F238E27FC236}">
                  <a16:creationId xmlns:a16="http://schemas.microsoft.com/office/drawing/2014/main" id="{00000000-0008-0000-0E00-00000F000000}"/>
                </a:ext>
              </a:extLst>
            </xdr:cNvPr>
            <xdr:cNvSpPr/>
          </xdr:nvSpPr>
          <xdr:spPr>
            <a:xfrm>
              <a:off x="12845143" y="336640924"/>
              <a:ext cx="2558142"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7" name="Group 20">
            <a:extLst>
              <a:ext uri="{FF2B5EF4-FFF2-40B4-BE49-F238E27FC236}">
                <a16:creationId xmlns:a16="http://schemas.microsoft.com/office/drawing/2014/main" id="{00000000-0008-0000-0E00-000007000000}"/>
              </a:ext>
            </a:extLst>
          </xdr:cNvPr>
          <xdr:cNvGrpSpPr/>
        </xdr:nvGrpSpPr>
        <xdr:grpSpPr>
          <a:xfrm>
            <a:off x="10064754" y="500110499"/>
            <a:ext cx="3949779" cy="4465375"/>
            <a:chOff x="12845142" y="334286692"/>
            <a:chExt cx="2558146" cy="2707809"/>
          </a:xfrm>
        </xdr:grpSpPr>
        <xdr:sp macro="" textlink="">
          <xdr:nvSpPr>
            <xdr:cNvPr id="8" name="Rectangle 7">
              <a:extLst>
                <a:ext uri="{FF2B5EF4-FFF2-40B4-BE49-F238E27FC236}">
                  <a16:creationId xmlns:a16="http://schemas.microsoft.com/office/drawing/2014/main" id="{00000000-0008-0000-0E00-000008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macro="" textlink="">
          <xdr:nvSpPr>
            <xdr:cNvPr id="9" name="Rectangle 8">
              <a:extLst>
                <a:ext uri="{FF2B5EF4-FFF2-40B4-BE49-F238E27FC236}">
                  <a16:creationId xmlns:a16="http://schemas.microsoft.com/office/drawing/2014/main" id="{00000000-0008-0000-0E00-000009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2969559</xdr:colOff>
      <xdr:row>3</xdr:row>
      <xdr:rowOff>11206</xdr:rowOff>
    </xdr:from>
    <xdr:to>
      <xdr:col>3</xdr:col>
      <xdr:colOff>1621652</xdr:colOff>
      <xdr:row>5</xdr:row>
      <xdr:rowOff>198850</xdr:rowOff>
    </xdr:to>
    <xdr:pic>
      <xdr:nvPicPr>
        <xdr:cNvPr id="88" name="Picture 87">
          <a:extLst>
            <a:ext uri="{FF2B5EF4-FFF2-40B4-BE49-F238E27FC236}">
              <a16:creationId xmlns:a16="http://schemas.microsoft.com/office/drawing/2014/main" id="{00000000-0008-0000-0F00-000058000000}"/>
            </a:ext>
          </a:extLst>
        </xdr:cNvPr>
        <xdr:cNvPicPr>
          <a:picLocks noChangeAspect="1"/>
        </xdr:cNvPicPr>
      </xdr:nvPicPr>
      <xdr:blipFill rotWithShape="1">
        <a:blip xmlns:r="http://schemas.openxmlformats.org/officeDocument/2006/relationships" r:embed="rId1"/>
        <a:srcRect t="12311"/>
        <a:stretch/>
      </xdr:blipFill>
      <xdr:spPr>
        <a:xfrm>
          <a:off x="3563471" y="1053353"/>
          <a:ext cx="4109357" cy="792762"/>
        </a:xfrm>
        <a:prstGeom prst="rect">
          <a:avLst/>
        </a:prstGeom>
      </xdr:spPr>
    </xdr:pic>
    <xdr:clientData/>
  </xdr:twoCellAnchor>
  <xdr:twoCellAnchor>
    <xdr:from>
      <xdr:col>1</xdr:col>
      <xdr:colOff>0</xdr:colOff>
      <xdr:row>24</xdr:row>
      <xdr:rowOff>0</xdr:rowOff>
    </xdr:from>
    <xdr:to>
      <xdr:col>3</xdr:col>
      <xdr:colOff>1911350</xdr:colOff>
      <xdr:row>31</xdr:row>
      <xdr:rowOff>152400</xdr:rowOff>
    </xdr:to>
    <xdr:grpSp>
      <xdr:nvGrpSpPr>
        <xdr:cNvPr id="66" name="ApprovalTemplate">
          <a:extLst>
            <a:ext uri="{FF2B5EF4-FFF2-40B4-BE49-F238E27FC236}">
              <a16:creationId xmlns:a16="http://schemas.microsoft.com/office/drawing/2014/main" id="{00000000-0008-0000-0F00-000042000000}"/>
            </a:ext>
          </a:extLst>
        </xdr:cNvPr>
        <xdr:cNvGrpSpPr/>
      </xdr:nvGrpSpPr>
      <xdr:grpSpPr>
        <a:xfrm>
          <a:off x="612588" y="7485529"/>
          <a:ext cx="7626350" cy="2296459"/>
          <a:chOff x="10064753" y="500110499"/>
          <a:chExt cx="15770218" cy="4465456"/>
        </a:xfrm>
      </xdr:grpSpPr>
      <xdr:grpSp>
        <xdr:nvGrpSpPr>
          <xdr:cNvPr id="67" name="Group 9">
            <a:extLst>
              <a:ext uri="{FF2B5EF4-FFF2-40B4-BE49-F238E27FC236}">
                <a16:creationId xmlns:a16="http://schemas.microsoft.com/office/drawing/2014/main" id="{00000000-0008-0000-0F00-000043000000}"/>
              </a:ext>
            </a:extLst>
          </xdr:cNvPr>
          <xdr:cNvGrpSpPr/>
        </xdr:nvGrpSpPr>
        <xdr:grpSpPr>
          <a:xfrm>
            <a:off x="14017635" y="500110586"/>
            <a:ext cx="3949779" cy="4465375"/>
            <a:chOff x="12845142" y="334286692"/>
            <a:chExt cx="2558146" cy="2707809"/>
          </a:xfrm>
        </xdr:grpSpPr>
        <xdr:sp macro="" textlink="">
          <xdr:nvSpPr>
            <xdr:cNvPr id="83" name="Rectangle 82">
              <a:extLst>
                <a:ext uri="{FF2B5EF4-FFF2-40B4-BE49-F238E27FC236}">
                  <a16:creationId xmlns:a16="http://schemas.microsoft.com/office/drawing/2014/main" id="{00000000-0008-0000-0F00-000053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macro="" textlink="">
          <xdr:nvSpPr>
            <xdr:cNvPr id="84" name="Rectangle 83">
              <a:extLst>
                <a:ext uri="{FF2B5EF4-FFF2-40B4-BE49-F238E27FC236}">
                  <a16:creationId xmlns:a16="http://schemas.microsoft.com/office/drawing/2014/main" id="{00000000-0008-0000-0F00-000054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macro="" textlink="">
          <xdr:nvSpPr>
            <xdr:cNvPr id="85" name="Rectangle 84">
              <a:extLst>
                <a:ext uri="{FF2B5EF4-FFF2-40B4-BE49-F238E27FC236}">
                  <a16:creationId xmlns:a16="http://schemas.microsoft.com/office/drawing/2014/main" id="{00000000-0008-0000-0F00-000055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86" name="Rectangle 85">
              <a:extLst>
                <a:ext uri="{FF2B5EF4-FFF2-40B4-BE49-F238E27FC236}">
                  <a16:creationId xmlns:a16="http://schemas.microsoft.com/office/drawing/2014/main" id="{00000000-0008-0000-0F00-000056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68" name="Group 11">
            <a:extLst>
              <a:ext uri="{FF2B5EF4-FFF2-40B4-BE49-F238E27FC236}">
                <a16:creationId xmlns:a16="http://schemas.microsoft.com/office/drawing/2014/main" id="{00000000-0008-0000-0F00-000044000000}"/>
              </a:ext>
            </a:extLst>
          </xdr:cNvPr>
          <xdr:cNvGrpSpPr/>
        </xdr:nvGrpSpPr>
        <xdr:grpSpPr>
          <a:xfrm>
            <a:off x="17967408" y="500110538"/>
            <a:ext cx="3933781" cy="4465398"/>
            <a:chOff x="12845141" y="334286678"/>
            <a:chExt cx="2558145" cy="2707823"/>
          </a:xfrm>
        </xdr:grpSpPr>
        <xdr:sp macro="" textlink="">
          <xdr:nvSpPr>
            <xdr:cNvPr id="79" name="Rectangle 78">
              <a:extLst>
                <a:ext uri="{FF2B5EF4-FFF2-40B4-BE49-F238E27FC236}">
                  <a16:creationId xmlns:a16="http://schemas.microsoft.com/office/drawing/2014/main" id="{00000000-0008-0000-0F00-00004F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macro="" textlink="">
          <xdr:nvSpPr>
            <xdr:cNvPr id="80" name="Rectangle 79">
              <a:extLst>
                <a:ext uri="{FF2B5EF4-FFF2-40B4-BE49-F238E27FC236}">
                  <a16:creationId xmlns:a16="http://schemas.microsoft.com/office/drawing/2014/main" id="{00000000-0008-0000-0F00-000050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81" name="Rectangle 80">
              <a:extLst>
                <a:ext uri="{FF2B5EF4-FFF2-40B4-BE49-F238E27FC236}">
                  <a16:creationId xmlns:a16="http://schemas.microsoft.com/office/drawing/2014/main" id="{00000000-0008-0000-0F00-000051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82" name="Rectangle 81">
              <a:extLst>
                <a:ext uri="{FF2B5EF4-FFF2-40B4-BE49-F238E27FC236}">
                  <a16:creationId xmlns:a16="http://schemas.microsoft.com/office/drawing/2014/main" id="{00000000-0008-0000-0F00-000052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69" name="Group 16">
            <a:extLst>
              <a:ext uri="{FF2B5EF4-FFF2-40B4-BE49-F238E27FC236}">
                <a16:creationId xmlns:a16="http://schemas.microsoft.com/office/drawing/2014/main" id="{00000000-0008-0000-0F00-000045000000}"/>
              </a:ext>
            </a:extLst>
          </xdr:cNvPr>
          <xdr:cNvGrpSpPr/>
        </xdr:nvGrpSpPr>
        <xdr:grpSpPr>
          <a:xfrm>
            <a:off x="21901189" y="500110539"/>
            <a:ext cx="3933782" cy="4465398"/>
            <a:chOff x="12845141" y="334286678"/>
            <a:chExt cx="2558145" cy="2707823"/>
          </a:xfrm>
        </xdr:grpSpPr>
        <xdr:sp macro="" textlink="">
          <xdr:nvSpPr>
            <xdr:cNvPr id="75" name="Rectangle 5">
              <a:extLst>
                <a:ext uri="{FF2B5EF4-FFF2-40B4-BE49-F238E27FC236}">
                  <a16:creationId xmlns:a16="http://schemas.microsoft.com/office/drawing/2014/main" id="{00000000-0008-0000-0F00-00004B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macro="" textlink="">
          <xdr:nvSpPr>
            <xdr:cNvPr id="76" name="Rectangle 75">
              <a:extLst>
                <a:ext uri="{FF2B5EF4-FFF2-40B4-BE49-F238E27FC236}">
                  <a16:creationId xmlns:a16="http://schemas.microsoft.com/office/drawing/2014/main" id="{00000000-0008-0000-0F00-00004C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77" name="Rectangle 76">
              <a:extLst>
                <a:ext uri="{FF2B5EF4-FFF2-40B4-BE49-F238E27FC236}">
                  <a16:creationId xmlns:a16="http://schemas.microsoft.com/office/drawing/2014/main" id="{00000000-0008-0000-0F00-00004D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78" name="Rectangle 77">
              <a:extLst>
                <a:ext uri="{FF2B5EF4-FFF2-40B4-BE49-F238E27FC236}">
                  <a16:creationId xmlns:a16="http://schemas.microsoft.com/office/drawing/2014/main" id="{00000000-0008-0000-0F00-00004E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70" name="Group 20">
            <a:extLst>
              <a:ext uri="{FF2B5EF4-FFF2-40B4-BE49-F238E27FC236}">
                <a16:creationId xmlns:a16="http://schemas.microsoft.com/office/drawing/2014/main" id="{00000000-0008-0000-0F00-000046000000}"/>
              </a:ext>
            </a:extLst>
          </xdr:cNvPr>
          <xdr:cNvGrpSpPr/>
        </xdr:nvGrpSpPr>
        <xdr:grpSpPr>
          <a:xfrm>
            <a:off x="10064753" y="500110505"/>
            <a:ext cx="3949782" cy="4465375"/>
            <a:chOff x="12845142" y="334286692"/>
            <a:chExt cx="2558148" cy="2707809"/>
          </a:xfrm>
        </xdr:grpSpPr>
        <xdr:sp macro="" textlink="">
          <xdr:nvSpPr>
            <xdr:cNvPr id="71" name="Rectangle 70">
              <a:extLst>
                <a:ext uri="{FF2B5EF4-FFF2-40B4-BE49-F238E27FC236}">
                  <a16:creationId xmlns:a16="http://schemas.microsoft.com/office/drawing/2014/main" id="{00000000-0008-0000-0F00-000047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macro="" textlink="">
          <xdr:nvSpPr>
            <xdr:cNvPr id="72" name="Rectangle 71">
              <a:extLst>
                <a:ext uri="{FF2B5EF4-FFF2-40B4-BE49-F238E27FC236}">
                  <a16:creationId xmlns:a16="http://schemas.microsoft.com/office/drawing/2014/main" id="{00000000-0008-0000-0F00-000048000000}"/>
                </a:ext>
              </a:extLst>
            </xdr:cNvPr>
            <xdr:cNvSpPr/>
          </xdr:nvSpPr>
          <xdr:spPr>
            <a:xfrm>
              <a:off x="12845147" y="334640496"/>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73" name="Rectangle 72">
              <a:extLst>
                <a:ext uri="{FF2B5EF4-FFF2-40B4-BE49-F238E27FC236}">
                  <a16:creationId xmlns:a16="http://schemas.microsoft.com/office/drawing/2014/main" id="{00000000-0008-0000-0F00-000049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74" name="Rectangle 73">
              <a:extLst>
                <a:ext uri="{FF2B5EF4-FFF2-40B4-BE49-F238E27FC236}">
                  <a16:creationId xmlns:a16="http://schemas.microsoft.com/office/drawing/2014/main" id="{00000000-0008-0000-0F00-00004A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606136</xdr:colOff>
      <xdr:row>212</xdr:row>
      <xdr:rowOff>277090</xdr:rowOff>
    </xdr:from>
    <xdr:to>
      <xdr:col>14</xdr:col>
      <xdr:colOff>2882</xdr:colOff>
      <xdr:row>227</xdr:row>
      <xdr:rowOff>66754</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5882986" y="47946540"/>
          <a:ext cx="16586196" cy="4361664"/>
          <a:chOff x="10064750" y="500110125"/>
          <a:chExt cx="15770221" cy="4465573"/>
        </a:xfrm>
      </xdr:grpSpPr>
      <xdr:grpSp>
        <xdr:nvGrpSpPr>
          <xdr:cNvPr id="4" name="Group 9">
            <a:extLst>
              <a:ext uri="{FF2B5EF4-FFF2-40B4-BE49-F238E27FC236}">
                <a16:creationId xmlns:a16="http://schemas.microsoft.com/office/drawing/2014/main" id="{00000000-0008-0000-1000-000004000000}"/>
              </a:ext>
            </a:extLst>
          </xdr:cNvPr>
          <xdr:cNvGrpSpPr/>
        </xdr:nvGrpSpPr>
        <xdr:grpSpPr>
          <a:xfrm>
            <a:off x="14017629" y="500110580"/>
            <a:ext cx="3949779" cy="4465375"/>
            <a:chOff x="12845142" y="334286692"/>
            <a:chExt cx="2558146" cy="2707809"/>
          </a:xfrm>
        </xdr:grpSpPr>
        <xdr:sp macro="" textlink="">
          <xdr:nvSpPr>
            <xdr:cNvPr id="20" name="Rectangle 19">
              <a:extLst>
                <a:ext uri="{FF2B5EF4-FFF2-40B4-BE49-F238E27FC236}">
                  <a16:creationId xmlns:a16="http://schemas.microsoft.com/office/drawing/2014/main" id="{00000000-0008-0000-1000-000014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DIPERIKSA</a:t>
              </a:r>
              <a:r>
                <a:rPr lang="en-US" sz="1600" baseline="0">
                  <a:solidFill>
                    <a:schemeClr val="tx1"/>
                  </a:solidFill>
                </a:rPr>
                <a:t> OLEH:</a:t>
              </a:r>
              <a:endParaRPr lang="en-US" sz="1600">
                <a:solidFill>
                  <a:schemeClr val="tx1"/>
                </a:solidFill>
              </a:endParaRPr>
            </a:p>
          </xdr:txBody>
        </xdr:sp>
        <xdr:sp macro="" textlink="">
          <xdr:nvSpPr>
            <xdr:cNvPr id="21" name="Rectangle 20">
              <a:extLst>
                <a:ext uri="{FF2B5EF4-FFF2-40B4-BE49-F238E27FC236}">
                  <a16:creationId xmlns:a16="http://schemas.microsoft.com/office/drawing/2014/main" id="{00000000-0008-0000-1000-000015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baseline="0">
                <a:solidFill>
                  <a:schemeClr val="tx1"/>
                </a:solidFill>
              </a:endParaRPr>
            </a:p>
          </xdr:txBody>
        </xdr:sp>
        <xdr:sp macro="" textlink="">
          <xdr:nvSpPr>
            <xdr:cNvPr id="22" name="Rectangle 21">
              <a:extLst>
                <a:ext uri="{FF2B5EF4-FFF2-40B4-BE49-F238E27FC236}">
                  <a16:creationId xmlns:a16="http://schemas.microsoft.com/office/drawing/2014/main" id="{00000000-0008-0000-1000-000016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23" name="Rectangle 22">
              <a:extLst>
                <a:ext uri="{FF2B5EF4-FFF2-40B4-BE49-F238E27FC236}">
                  <a16:creationId xmlns:a16="http://schemas.microsoft.com/office/drawing/2014/main" id="{00000000-0008-0000-1000-000017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5" name="Group 11">
            <a:extLst>
              <a:ext uri="{FF2B5EF4-FFF2-40B4-BE49-F238E27FC236}">
                <a16:creationId xmlns:a16="http://schemas.microsoft.com/office/drawing/2014/main" id="{00000000-0008-0000-1000-000005000000}"/>
              </a:ext>
            </a:extLst>
          </xdr:cNvPr>
          <xdr:cNvGrpSpPr/>
        </xdr:nvGrpSpPr>
        <xdr:grpSpPr>
          <a:xfrm>
            <a:off x="17967408" y="500110544"/>
            <a:ext cx="3933781" cy="4465398"/>
            <a:chOff x="12845141" y="334286678"/>
            <a:chExt cx="2558145" cy="2707823"/>
          </a:xfrm>
        </xdr:grpSpPr>
        <xdr:sp macro="" textlink="">
          <xdr:nvSpPr>
            <xdr:cNvPr id="16" name="Rectangle 15">
              <a:extLst>
                <a:ext uri="{FF2B5EF4-FFF2-40B4-BE49-F238E27FC236}">
                  <a16:creationId xmlns:a16="http://schemas.microsoft.com/office/drawing/2014/main" id="{00000000-0008-0000-1000-000010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a:t>
              </a:r>
              <a:r>
                <a:rPr lang="en-US" sz="1600" baseline="0">
                  <a:solidFill>
                    <a:schemeClr val="tx1"/>
                  </a:solidFill>
                </a:rPr>
                <a:t> OLEH:</a:t>
              </a:r>
              <a:endParaRPr lang="en-US" sz="1600">
                <a:solidFill>
                  <a:schemeClr val="tx1"/>
                </a:solidFill>
              </a:endParaRPr>
            </a:p>
          </xdr:txBody>
        </xdr:sp>
        <xdr:sp macro="" textlink="">
          <xdr:nvSpPr>
            <xdr:cNvPr id="17" name="Rectangle 16">
              <a:extLst>
                <a:ext uri="{FF2B5EF4-FFF2-40B4-BE49-F238E27FC236}">
                  <a16:creationId xmlns:a16="http://schemas.microsoft.com/office/drawing/2014/main" id="{00000000-0008-0000-1000-000011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macro="" textlink="">
          <xdr:nvSpPr>
            <xdr:cNvPr id="18" name="Rectangle 17">
              <a:extLst>
                <a:ext uri="{FF2B5EF4-FFF2-40B4-BE49-F238E27FC236}">
                  <a16:creationId xmlns:a16="http://schemas.microsoft.com/office/drawing/2014/main" id="{00000000-0008-0000-1000-000012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19" name="Rectangle 18">
              <a:extLst>
                <a:ext uri="{FF2B5EF4-FFF2-40B4-BE49-F238E27FC236}">
                  <a16:creationId xmlns:a16="http://schemas.microsoft.com/office/drawing/2014/main" id="{00000000-0008-0000-1000-000013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6" name="Group 16">
            <a:extLst>
              <a:ext uri="{FF2B5EF4-FFF2-40B4-BE49-F238E27FC236}">
                <a16:creationId xmlns:a16="http://schemas.microsoft.com/office/drawing/2014/main" id="{00000000-0008-0000-1000-000006000000}"/>
              </a:ext>
            </a:extLst>
          </xdr:cNvPr>
          <xdr:cNvGrpSpPr/>
        </xdr:nvGrpSpPr>
        <xdr:grpSpPr>
          <a:xfrm>
            <a:off x="21901189" y="500110545"/>
            <a:ext cx="3933782" cy="4465398"/>
            <a:chOff x="12845141" y="334286678"/>
            <a:chExt cx="2558145" cy="2707823"/>
          </a:xfrm>
        </xdr:grpSpPr>
        <xdr:sp macro="" textlink="">
          <xdr:nvSpPr>
            <xdr:cNvPr id="12" name="Rectangle 5">
              <a:extLst>
                <a:ext uri="{FF2B5EF4-FFF2-40B4-BE49-F238E27FC236}">
                  <a16:creationId xmlns:a16="http://schemas.microsoft.com/office/drawing/2014/main" id="{00000000-0008-0000-1000-00000C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DISETUJUI </a:t>
              </a:r>
              <a:r>
                <a:rPr lang="en-US" sz="1600" baseline="0">
                  <a:solidFill>
                    <a:schemeClr val="tx1"/>
                  </a:solidFill>
                </a:rPr>
                <a:t>OLEH:</a:t>
              </a:r>
              <a:endParaRPr lang="en-US" sz="1600">
                <a:solidFill>
                  <a:schemeClr val="tx1"/>
                </a:solidFill>
              </a:endParaRPr>
            </a:p>
          </xdr:txBody>
        </xdr:sp>
        <xdr:sp macro="" textlink="">
          <xdr:nvSpPr>
            <xdr:cNvPr id="13" name="Rectangle 12">
              <a:extLst>
                <a:ext uri="{FF2B5EF4-FFF2-40B4-BE49-F238E27FC236}">
                  <a16:creationId xmlns:a16="http://schemas.microsoft.com/office/drawing/2014/main" id="{00000000-0008-0000-1000-00000D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macro="" textlink="">
          <xdr:nvSpPr>
            <xdr:cNvPr id="14" name="Rectangle 13">
              <a:extLst>
                <a:ext uri="{FF2B5EF4-FFF2-40B4-BE49-F238E27FC236}">
                  <a16:creationId xmlns:a16="http://schemas.microsoft.com/office/drawing/2014/main" id="{00000000-0008-0000-1000-00000E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15" name="Rectangle 14">
              <a:extLst>
                <a:ext uri="{FF2B5EF4-FFF2-40B4-BE49-F238E27FC236}">
                  <a16:creationId xmlns:a16="http://schemas.microsoft.com/office/drawing/2014/main" id="{00000000-0008-0000-1000-00000F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nvGrpSpPr>
          <xdr:cNvPr id="7" name="Group 20">
            <a:extLst>
              <a:ext uri="{FF2B5EF4-FFF2-40B4-BE49-F238E27FC236}">
                <a16:creationId xmlns:a16="http://schemas.microsoft.com/office/drawing/2014/main" id="{00000000-0008-0000-1000-000007000000}"/>
              </a:ext>
            </a:extLst>
          </xdr:cNvPr>
          <xdr:cNvGrpSpPr/>
        </xdr:nvGrpSpPr>
        <xdr:grpSpPr>
          <a:xfrm>
            <a:off x="10064754" y="500110499"/>
            <a:ext cx="3949779" cy="4465375"/>
            <a:chOff x="12845142" y="334286692"/>
            <a:chExt cx="2558146" cy="2707809"/>
          </a:xfrm>
        </xdr:grpSpPr>
        <xdr:sp macro="" textlink="">
          <xdr:nvSpPr>
            <xdr:cNvPr id="8" name="Rectangle 7">
              <a:extLst>
                <a:ext uri="{FF2B5EF4-FFF2-40B4-BE49-F238E27FC236}">
                  <a16:creationId xmlns:a16="http://schemas.microsoft.com/office/drawing/2014/main" id="{00000000-0008-0000-1000-000008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600">
                  <a:solidFill>
                    <a:schemeClr val="tx1"/>
                  </a:solidFill>
                </a:rPr>
                <a:t>DISIAPKAN</a:t>
              </a:r>
              <a:r>
                <a:rPr lang="en-US" sz="1600" baseline="0">
                  <a:solidFill>
                    <a:schemeClr val="tx1"/>
                  </a:solidFill>
                </a:rPr>
                <a:t> OLEH:</a:t>
              </a:r>
              <a:endParaRPr lang="en-US" sz="1600">
                <a:solidFill>
                  <a:schemeClr val="tx1"/>
                </a:solidFill>
              </a:endParaRPr>
            </a:p>
          </xdr:txBody>
        </xdr:sp>
        <xdr:sp macro="" textlink="">
          <xdr:nvSpPr>
            <xdr:cNvPr id="9" name="Rectangle 8">
              <a:extLst>
                <a:ext uri="{FF2B5EF4-FFF2-40B4-BE49-F238E27FC236}">
                  <a16:creationId xmlns:a16="http://schemas.microsoft.com/office/drawing/2014/main" id="{00000000-0008-0000-1000-000009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600">
                <a:solidFill>
                  <a:schemeClr val="tx1"/>
                </a:solidFill>
              </a:endParaRP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600" b="1">
                <a:solidFill>
                  <a:schemeClr val="tx1"/>
                </a:solidFill>
              </a:endParaRPr>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600">
                  <a:solidFill>
                    <a:schemeClr val="tx1"/>
                  </a:solidFill>
                </a:rPr>
                <a:t>    TANGGAL :</a:t>
              </a: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627530</xdr:colOff>
      <xdr:row>211</xdr:row>
      <xdr:rowOff>78441</xdr:rowOff>
    </xdr:from>
    <xdr:to>
      <xdr:col>11</xdr:col>
      <xdr:colOff>24276</xdr:colOff>
      <xdr:row>221</xdr:row>
      <xdr:rowOff>16838</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5162177" y="45858206"/>
          <a:ext cx="9407334" cy="3001338"/>
          <a:chOff x="10064750" y="500110125"/>
          <a:chExt cx="15770221" cy="4465573"/>
        </a:xfrm>
      </xdr:grpSpPr>
      <xdr:grpSp>
        <xdr:nvGrpSpPr>
          <xdr:cNvPr id="4" name="Group 9">
            <a:extLst>
              <a:ext uri="{FF2B5EF4-FFF2-40B4-BE49-F238E27FC236}">
                <a16:creationId xmlns:a16="http://schemas.microsoft.com/office/drawing/2014/main" id="{00000000-0008-0000-1100-000004000000}"/>
              </a:ext>
            </a:extLst>
          </xdr:cNvPr>
          <xdr:cNvGrpSpPr/>
        </xdr:nvGrpSpPr>
        <xdr:grpSpPr>
          <a:xfrm>
            <a:off x="14017629" y="500110580"/>
            <a:ext cx="3949779" cy="4465375"/>
            <a:chOff x="12845142" y="334286692"/>
            <a:chExt cx="2558146" cy="2707809"/>
          </a:xfrm>
        </xdr:grpSpPr>
        <xdr:sp macro="" textlink="">
          <xdr:nvSpPr>
            <xdr:cNvPr id="20" name="Rectangle 19">
              <a:extLst>
                <a:ext uri="{FF2B5EF4-FFF2-40B4-BE49-F238E27FC236}">
                  <a16:creationId xmlns:a16="http://schemas.microsoft.com/office/drawing/2014/main" id="{00000000-0008-0000-1100-000014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macro="" textlink="">
          <xdr:nvSpPr>
            <xdr:cNvPr id="21" name="Rectangle 20">
              <a:extLst>
                <a:ext uri="{FF2B5EF4-FFF2-40B4-BE49-F238E27FC236}">
                  <a16:creationId xmlns:a16="http://schemas.microsoft.com/office/drawing/2014/main" id="{00000000-0008-0000-1100-000015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macro="" textlink="">
          <xdr:nvSpPr>
            <xdr:cNvPr id="22" name="Rectangle 21">
              <a:extLst>
                <a:ext uri="{FF2B5EF4-FFF2-40B4-BE49-F238E27FC236}">
                  <a16:creationId xmlns:a16="http://schemas.microsoft.com/office/drawing/2014/main" id="{00000000-0008-0000-1100-000016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23" name="Rectangle 22">
              <a:extLst>
                <a:ext uri="{FF2B5EF4-FFF2-40B4-BE49-F238E27FC236}">
                  <a16:creationId xmlns:a16="http://schemas.microsoft.com/office/drawing/2014/main" id="{00000000-0008-0000-1100-000017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5" name="Group 11">
            <a:extLst>
              <a:ext uri="{FF2B5EF4-FFF2-40B4-BE49-F238E27FC236}">
                <a16:creationId xmlns:a16="http://schemas.microsoft.com/office/drawing/2014/main" id="{00000000-0008-0000-1100-000005000000}"/>
              </a:ext>
            </a:extLst>
          </xdr:cNvPr>
          <xdr:cNvGrpSpPr/>
        </xdr:nvGrpSpPr>
        <xdr:grpSpPr>
          <a:xfrm>
            <a:off x="17967408" y="500110544"/>
            <a:ext cx="3933781" cy="4465398"/>
            <a:chOff x="12845141" y="334286678"/>
            <a:chExt cx="2558145" cy="2707823"/>
          </a:xfrm>
        </xdr:grpSpPr>
        <xdr:sp macro="" textlink="">
          <xdr:nvSpPr>
            <xdr:cNvPr id="16" name="Rectangle 15">
              <a:extLst>
                <a:ext uri="{FF2B5EF4-FFF2-40B4-BE49-F238E27FC236}">
                  <a16:creationId xmlns:a16="http://schemas.microsoft.com/office/drawing/2014/main" id="{00000000-0008-0000-1100-000010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macro="" textlink="">
          <xdr:nvSpPr>
            <xdr:cNvPr id="17" name="Rectangle 16">
              <a:extLst>
                <a:ext uri="{FF2B5EF4-FFF2-40B4-BE49-F238E27FC236}">
                  <a16:creationId xmlns:a16="http://schemas.microsoft.com/office/drawing/2014/main" id="{00000000-0008-0000-1100-000011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8" name="Rectangle 17">
              <a:extLst>
                <a:ext uri="{FF2B5EF4-FFF2-40B4-BE49-F238E27FC236}">
                  <a16:creationId xmlns:a16="http://schemas.microsoft.com/office/drawing/2014/main" id="{00000000-0008-0000-1100-000012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9" name="Rectangle 18">
              <a:extLst>
                <a:ext uri="{FF2B5EF4-FFF2-40B4-BE49-F238E27FC236}">
                  <a16:creationId xmlns:a16="http://schemas.microsoft.com/office/drawing/2014/main" id="{00000000-0008-0000-1100-000013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6" name="Group 16">
            <a:extLst>
              <a:ext uri="{FF2B5EF4-FFF2-40B4-BE49-F238E27FC236}">
                <a16:creationId xmlns:a16="http://schemas.microsoft.com/office/drawing/2014/main" id="{00000000-0008-0000-1100-000006000000}"/>
              </a:ext>
            </a:extLst>
          </xdr:cNvPr>
          <xdr:cNvGrpSpPr/>
        </xdr:nvGrpSpPr>
        <xdr:grpSpPr>
          <a:xfrm>
            <a:off x="21901189" y="500110545"/>
            <a:ext cx="3933782" cy="4465398"/>
            <a:chOff x="12845141" y="334286678"/>
            <a:chExt cx="2558145" cy="2707823"/>
          </a:xfrm>
        </xdr:grpSpPr>
        <xdr:sp macro="" textlink="">
          <xdr:nvSpPr>
            <xdr:cNvPr id="12" name="Rectangle 5">
              <a:extLst>
                <a:ext uri="{FF2B5EF4-FFF2-40B4-BE49-F238E27FC236}">
                  <a16:creationId xmlns:a16="http://schemas.microsoft.com/office/drawing/2014/main" id="{00000000-0008-0000-1100-00000C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macro="" textlink="">
          <xdr:nvSpPr>
            <xdr:cNvPr id="13" name="Rectangle 12">
              <a:extLst>
                <a:ext uri="{FF2B5EF4-FFF2-40B4-BE49-F238E27FC236}">
                  <a16:creationId xmlns:a16="http://schemas.microsoft.com/office/drawing/2014/main" id="{00000000-0008-0000-1100-00000D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4" name="Rectangle 13">
              <a:extLst>
                <a:ext uri="{FF2B5EF4-FFF2-40B4-BE49-F238E27FC236}">
                  <a16:creationId xmlns:a16="http://schemas.microsoft.com/office/drawing/2014/main" id="{00000000-0008-0000-1100-00000E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5" name="Rectangle 14">
              <a:extLst>
                <a:ext uri="{FF2B5EF4-FFF2-40B4-BE49-F238E27FC236}">
                  <a16:creationId xmlns:a16="http://schemas.microsoft.com/office/drawing/2014/main" id="{00000000-0008-0000-1100-00000F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7" name="Group 20">
            <a:extLst>
              <a:ext uri="{FF2B5EF4-FFF2-40B4-BE49-F238E27FC236}">
                <a16:creationId xmlns:a16="http://schemas.microsoft.com/office/drawing/2014/main" id="{00000000-0008-0000-1100-000007000000}"/>
              </a:ext>
            </a:extLst>
          </xdr:cNvPr>
          <xdr:cNvGrpSpPr/>
        </xdr:nvGrpSpPr>
        <xdr:grpSpPr>
          <a:xfrm>
            <a:off x="10064754" y="500110499"/>
            <a:ext cx="3949779" cy="4465375"/>
            <a:chOff x="12845142" y="334286692"/>
            <a:chExt cx="2558146" cy="2707809"/>
          </a:xfrm>
        </xdr:grpSpPr>
        <xdr:sp macro="" textlink="">
          <xdr:nvSpPr>
            <xdr:cNvPr id="8" name="Rectangle 7">
              <a:extLst>
                <a:ext uri="{FF2B5EF4-FFF2-40B4-BE49-F238E27FC236}">
                  <a16:creationId xmlns:a16="http://schemas.microsoft.com/office/drawing/2014/main" id="{00000000-0008-0000-1100-000008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macro="" textlink="">
          <xdr:nvSpPr>
            <xdr:cNvPr id="9" name="Rectangle 8">
              <a:extLst>
                <a:ext uri="{FF2B5EF4-FFF2-40B4-BE49-F238E27FC236}">
                  <a16:creationId xmlns:a16="http://schemas.microsoft.com/office/drawing/2014/main" id="{00000000-0008-0000-1100-000009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0" name="Rectangle 9">
              <a:extLst>
                <a:ext uri="{FF2B5EF4-FFF2-40B4-BE49-F238E27FC236}">
                  <a16:creationId xmlns:a16="http://schemas.microsoft.com/office/drawing/2014/main" id="{00000000-0008-0000-1100-00000A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1" name="Rectangle 10">
              <a:extLst>
                <a:ext uri="{FF2B5EF4-FFF2-40B4-BE49-F238E27FC236}">
                  <a16:creationId xmlns:a16="http://schemas.microsoft.com/office/drawing/2014/main" id="{00000000-0008-0000-1100-00000B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398318</xdr:colOff>
      <xdr:row>207</xdr:row>
      <xdr:rowOff>190500</xdr:rowOff>
    </xdr:from>
    <xdr:to>
      <xdr:col>17</xdr:col>
      <xdr:colOff>2881</xdr:colOff>
      <xdr:row>218</xdr:row>
      <xdr:rowOff>239937</xdr:rowOff>
    </xdr:to>
    <xdr:grpSp>
      <xdr:nvGrpSpPr>
        <xdr:cNvPr id="3" name="Group 2">
          <a:extLst>
            <a:ext uri="{FF2B5EF4-FFF2-40B4-BE49-F238E27FC236}">
              <a16:creationId xmlns:a16="http://schemas.microsoft.com/office/drawing/2014/main" id="{00000000-0008-0000-1200-000003000000}"/>
            </a:ext>
          </a:extLst>
        </xdr:cNvPr>
        <xdr:cNvGrpSpPr/>
      </xdr:nvGrpSpPr>
      <xdr:grpSpPr>
        <a:xfrm>
          <a:off x="13047518" y="49155350"/>
          <a:ext cx="11758463" cy="2951387"/>
          <a:chOff x="10064750" y="500110125"/>
          <a:chExt cx="15770221" cy="4465573"/>
        </a:xfrm>
      </xdr:grpSpPr>
      <xdr:grpSp>
        <xdr:nvGrpSpPr>
          <xdr:cNvPr id="4" name="Group 9">
            <a:extLst>
              <a:ext uri="{FF2B5EF4-FFF2-40B4-BE49-F238E27FC236}">
                <a16:creationId xmlns:a16="http://schemas.microsoft.com/office/drawing/2014/main" id="{00000000-0008-0000-1200-000004000000}"/>
              </a:ext>
            </a:extLst>
          </xdr:cNvPr>
          <xdr:cNvGrpSpPr/>
        </xdr:nvGrpSpPr>
        <xdr:grpSpPr>
          <a:xfrm>
            <a:off x="14017629" y="500110580"/>
            <a:ext cx="3949779" cy="4465375"/>
            <a:chOff x="12845142" y="334286692"/>
            <a:chExt cx="2558146" cy="2707809"/>
          </a:xfrm>
        </xdr:grpSpPr>
        <xdr:sp macro="" textlink="">
          <xdr:nvSpPr>
            <xdr:cNvPr id="20" name="Rectangle 19">
              <a:extLst>
                <a:ext uri="{FF2B5EF4-FFF2-40B4-BE49-F238E27FC236}">
                  <a16:creationId xmlns:a16="http://schemas.microsoft.com/office/drawing/2014/main" id="{00000000-0008-0000-1200-000014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400">
                  <a:solidFill>
                    <a:schemeClr val="tx1"/>
                  </a:solidFill>
                </a:rPr>
                <a:t>DIPERIKSA</a:t>
              </a:r>
              <a:r>
                <a:rPr lang="en-US" sz="1400" baseline="0">
                  <a:solidFill>
                    <a:schemeClr val="tx1"/>
                  </a:solidFill>
                </a:rPr>
                <a:t> OLEH:</a:t>
              </a:r>
              <a:endParaRPr lang="en-US" sz="1400">
                <a:solidFill>
                  <a:schemeClr val="tx1"/>
                </a:solidFill>
              </a:endParaRPr>
            </a:p>
          </xdr:txBody>
        </xdr:sp>
        <xdr:sp macro="" textlink="">
          <xdr:nvSpPr>
            <xdr:cNvPr id="21" name="Rectangle 20">
              <a:extLst>
                <a:ext uri="{FF2B5EF4-FFF2-40B4-BE49-F238E27FC236}">
                  <a16:creationId xmlns:a16="http://schemas.microsoft.com/office/drawing/2014/main" id="{00000000-0008-0000-1200-000015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400" baseline="0">
                <a:solidFill>
                  <a:schemeClr val="tx1"/>
                </a:solidFill>
              </a:endParaRPr>
            </a:p>
          </xdr:txBody>
        </xdr:sp>
        <xdr:sp macro="" textlink="">
          <xdr:nvSpPr>
            <xdr:cNvPr id="22" name="Rectangle 21">
              <a:extLst>
                <a:ext uri="{FF2B5EF4-FFF2-40B4-BE49-F238E27FC236}">
                  <a16:creationId xmlns:a16="http://schemas.microsoft.com/office/drawing/2014/main" id="{00000000-0008-0000-1200-000016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400" b="1">
                <a:solidFill>
                  <a:schemeClr val="tx1"/>
                </a:solidFill>
              </a:endParaRPr>
            </a:p>
          </xdr:txBody>
        </xdr:sp>
        <xdr:sp macro="" textlink="">
          <xdr:nvSpPr>
            <xdr:cNvPr id="23" name="Rectangle 22">
              <a:extLst>
                <a:ext uri="{FF2B5EF4-FFF2-40B4-BE49-F238E27FC236}">
                  <a16:creationId xmlns:a16="http://schemas.microsoft.com/office/drawing/2014/main" id="{00000000-0008-0000-1200-000017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400">
                  <a:solidFill>
                    <a:schemeClr val="tx1"/>
                  </a:solidFill>
                </a:rPr>
                <a:t>    TANGGAL :</a:t>
              </a:r>
            </a:p>
          </xdr:txBody>
        </xdr:sp>
      </xdr:grpSp>
      <xdr:grpSp>
        <xdr:nvGrpSpPr>
          <xdr:cNvPr id="5" name="Group 11">
            <a:extLst>
              <a:ext uri="{FF2B5EF4-FFF2-40B4-BE49-F238E27FC236}">
                <a16:creationId xmlns:a16="http://schemas.microsoft.com/office/drawing/2014/main" id="{00000000-0008-0000-1200-000005000000}"/>
              </a:ext>
            </a:extLst>
          </xdr:cNvPr>
          <xdr:cNvGrpSpPr/>
        </xdr:nvGrpSpPr>
        <xdr:grpSpPr>
          <a:xfrm>
            <a:off x="17967408" y="500110544"/>
            <a:ext cx="3933781" cy="4465398"/>
            <a:chOff x="12845141" y="334286678"/>
            <a:chExt cx="2558145" cy="2707823"/>
          </a:xfrm>
        </xdr:grpSpPr>
        <xdr:sp macro="" textlink="">
          <xdr:nvSpPr>
            <xdr:cNvPr id="16" name="Rectangle 15">
              <a:extLst>
                <a:ext uri="{FF2B5EF4-FFF2-40B4-BE49-F238E27FC236}">
                  <a16:creationId xmlns:a16="http://schemas.microsoft.com/office/drawing/2014/main" id="{00000000-0008-0000-1200-000010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400">
                  <a:solidFill>
                    <a:schemeClr val="tx1"/>
                  </a:solidFill>
                </a:rPr>
                <a:t>DISETUJUI</a:t>
              </a:r>
              <a:r>
                <a:rPr lang="en-US" sz="1400" baseline="0">
                  <a:solidFill>
                    <a:schemeClr val="tx1"/>
                  </a:solidFill>
                </a:rPr>
                <a:t> OLEH:</a:t>
              </a:r>
              <a:endParaRPr lang="en-US" sz="1400">
                <a:solidFill>
                  <a:schemeClr val="tx1"/>
                </a:solidFill>
              </a:endParaRPr>
            </a:p>
          </xdr:txBody>
        </xdr:sp>
        <xdr:sp macro="" textlink="">
          <xdr:nvSpPr>
            <xdr:cNvPr id="17" name="Rectangle 16">
              <a:extLst>
                <a:ext uri="{FF2B5EF4-FFF2-40B4-BE49-F238E27FC236}">
                  <a16:creationId xmlns:a16="http://schemas.microsoft.com/office/drawing/2014/main" id="{00000000-0008-0000-1200-000011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400">
                <a:solidFill>
                  <a:schemeClr val="tx1"/>
                </a:solidFill>
              </a:endParaRPr>
            </a:p>
          </xdr:txBody>
        </xdr:sp>
        <xdr:sp macro="" textlink="">
          <xdr:nvSpPr>
            <xdr:cNvPr id="18" name="Rectangle 17">
              <a:extLst>
                <a:ext uri="{FF2B5EF4-FFF2-40B4-BE49-F238E27FC236}">
                  <a16:creationId xmlns:a16="http://schemas.microsoft.com/office/drawing/2014/main" id="{00000000-0008-0000-1200-000012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400" b="1">
                <a:solidFill>
                  <a:schemeClr val="tx1"/>
                </a:solidFill>
              </a:endParaRPr>
            </a:p>
          </xdr:txBody>
        </xdr:sp>
        <xdr:sp macro="" textlink="">
          <xdr:nvSpPr>
            <xdr:cNvPr id="19" name="Rectangle 18">
              <a:extLst>
                <a:ext uri="{FF2B5EF4-FFF2-40B4-BE49-F238E27FC236}">
                  <a16:creationId xmlns:a16="http://schemas.microsoft.com/office/drawing/2014/main" id="{00000000-0008-0000-1200-000013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400">
                  <a:solidFill>
                    <a:schemeClr val="tx1"/>
                  </a:solidFill>
                </a:rPr>
                <a:t>    TANGGAL :</a:t>
              </a:r>
            </a:p>
          </xdr:txBody>
        </xdr:sp>
      </xdr:grpSp>
      <xdr:grpSp>
        <xdr:nvGrpSpPr>
          <xdr:cNvPr id="6" name="Group 16">
            <a:extLst>
              <a:ext uri="{FF2B5EF4-FFF2-40B4-BE49-F238E27FC236}">
                <a16:creationId xmlns:a16="http://schemas.microsoft.com/office/drawing/2014/main" id="{00000000-0008-0000-1200-000006000000}"/>
              </a:ext>
            </a:extLst>
          </xdr:cNvPr>
          <xdr:cNvGrpSpPr/>
        </xdr:nvGrpSpPr>
        <xdr:grpSpPr>
          <a:xfrm>
            <a:off x="21901189" y="500110545"/>
            <a:ext cx="3933782" cy="4465398"/>
            <a:chOff x="12845141" y="334286678"/>
            <a:chExt cx="2558145" cy="2707823"/>
          </a:xfrm>
        </xdr:grpSpPr>
        <xdr:sp macro="" textlink="">
          <xdr:nvSpPr>
            <xdr:cNvPr id="12" name="Rectangle 5">
              <a:extLst>
                <a:ext uri="{FF2B5EF4-FFF2-40B4-BE49-F238E27FC236}">
                  <a16:creationId xmlns:a16="http://schemas.microsoft.com/office/drawing/2014/main" id="{00000000-0008-0000-1200-00000C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400">
                  <a:solidFill>
                    <a:schemeClr val="tx1"/>
                  </a:solidFill>
                </a:rPr>
                <a:t>DISETUJUI </a:t>
              </a:r>
              <a:r>
                <a:rPr lang="en-US" sz="1400" baseline="0">
                  <a:solidFill>
                    <a:schemeClr val="tx1"/>
                  </a:solidFill>
                </a:rPr>
                <a:t>OLEH:</a:t>
              </a:r>
              <a:endParaRPr lang="en-US" sz="1400">
                <a:solidFill>
                  <a:schemeClr val="tx1"/>
                </a:solidFill>
              </a:endParaRPr>
            </a:p>
          </xdr:txBody>
        </xdr:sp>
        <xdr:sp macro="" textlink="">
          <xdr:nvSpPr>
            <xdr:cNvPr id="13" name="Rectangle 12">
              <a:extLst>
                <a:ext uri="{FF2B5EF4-FFF2-40B4-BE49-F238E27FC236}">
                  <a16:creationId xmlns:a16="http://schemas.microsoft.com/office/drawing/2014/main" id="{00000000-0008-0000-1200-00000D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400">
                <a:solidFill>
                  <a:schemeClr val="tx1"/>
                </a:solidFill>
              </a:endParaRPr>
            </a:p>
          </xdr:txBody>
        </xdr:sp>
        <xdr:sp macro="" textlink="">
          <xdr:nvSpPr>
            <xdr:cNvPr id="14" name="Rectangle 13">
              <a:extLst>
                <a:ext uri="{FF2B5EF4-FFF2-40B4-BE49-F238E27FC236}">
                  <a16:creationId xmlns:a16="http://schemas.microsoft.com/office/drawing/2014/main" id="{00000000-0008-0000-1200-00000E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400" b="1">
                <a:solidFill>
                  <a:schemeClr val="tx1"/>
                </a:solidFill>
              </a:endParaRPr>
            </a:p>
          </xdr:txBody>
        </xdr:sp>
        <xdr:sp macro="" textlink="">
          <xdr:nvSpPr>
            <xdr:cNvPr id="15" name="Rectangle 14">
              <a:extLst>
                <a:ext uri="{FF2B5EF4-FFF2-40B4-BE49-F238E27FC236}">
                  <a16:creationId xmlns:a16="http://schemas.microsoft.com/office/drawing/2014/main" id="{00000000-0008-0000-1200-00000F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400">
                  <a:solidFill>
                    <a:schemeClr val="tx1"/>
                  </a:solidFill>
                </a:rPr>
                <a:t>    TANGGAL :</a:t>
              </a:r>
            </a:p>
          </xdr:txBody>
        </xdr:sp>
      </xdr:grpSp>
      <xdr:grpSp>
        <xdr:nvGrpSpPr>
          <xdr:cNvPr id="7" name="Group 20">
            <a:extLst>
              <a:ext uri="{FF2B5EF4-FFF2-40B4-BE49-F238E27FC236}">
                <a16:creationId xmlns:a16="http://schemas.microsoft.com/office/drawing/2014/main" id="{00000000-0008-0000-1200-000007000000}"/>
              </a:ext>
            </a:extLst>
          </xdr:cNvPr>
          <xdr:cNvGrpSpPr/>
        </xdr:nvGrpSpPr>
        <xdr:grpSpPr>
          <a:xfrm>
            <a:off x="10064754" y="500110499"/>
            <a:ext cx="3949779" cy="4465375"/>
            <a:chOff x="12845142" y="334286692"/>
            <a:chExt cx="2558146" cy="2707809"/>
          </a:xfrm>
        </xdr:grpSpPr>
        <xdr:sp macro="" textlink="">
          <xdr:nvSpPr>
            <xdr:cNvPr id="8" name="Rectangle 7">
              <a:extLst>
                <a:ext uri="{FF2B5EF4-FFF2-40B4-BE49-F238E27FC236}">
                  <a16:creationId xmlns:a16="http://schemas.microsoft.com/office/drawing/2014/main" id="{00000000-0008-0000-1200-000008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400">
                  <a:solidFill>
                    <a:schemeClr val="tx1"/>
                  </a:solidFill>
                </a:rPr>
                <a:t>DISIAPKAN</a:t>
              </a:r>
              <a:r>
                <a:rPr lang="en-US" sz="1400" baseline="0">
                  <a:solidFill>
                    <a:schemeClr val="tx1"/>
                  </a:solidFill>
                </a:rPr>
                <a:t> OLEH:</a:t>
              </a:r>
              <a:endParaRPr lang="en-US" sz="1400">
                <a:solidFill>
                  <a:schemeClr val="tx1"/>
                </a:solidFill>
              </a:endParaRPr>
            </a:p>
          </xdr:txBody>
        </xdr:sp>
        <xdr:sp macro="" textlink="">
          <xdr:nvSpPr>
            <xdr:cNvPr id="9" name="Rectangle 8">
              <a:extLst>
                <a:ext uri="{FF2B5EF4-FFF2-40B4-BE49-F238E27FC236}">
                  <a16:creationId xmlns:a16="http://schemas.microsoft.com/office/drawing/2014/main" id="{00000000-0008-0000-1200-000009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400">
                <a:solidFill>
                  <a:schemeClr val="tx1"/>
                </a:solidFill>
              </a:endParaRPr>
            </a:p>
          </xdr:txBody>
        </xdr:sp>
        <xdr:sp macro="" textlink="">
          <xdr:nvSpPr>
            <xdr:cNvPr id="10" name="Rectangle 9">
              <a:extLst>
                <a:ext uri="{FF2B5EF4-FFF2-40B4-BE49-F238E27FC236}">
                  <a16:creationId xmlns:a16="http://schemas.microsoft.com/office/drawing/2014/main" id="{00000000-0008-0000-1200-00000A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400" b="1">
                <a:solidFill>
                  <a:schemeClr val="tx1"/>
                </a:solidFill>
              </a:endParaRPr>
            </a:p>
          </xdr:txBody>
        </xdr:sp>
        <xdr:sp macro="" textlink="">
          <xdr:nvSpPr>
            <xdr:cNvPr id="11" name="Rectangle 10">
              <a:extLst>
                <a:ext uri="{FF2B5EF4-FFF2-40B4-BE49-F238E27FC236}">
                  <a16:creationId xmlns:a16="http://schemas.microsoft.com/office/drawing/2014/main" id="{00000000-0008-0000-1200-00000B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400">
                  <a:solidFill>
                    <a:schemeClr val="tx1"/>
                  </a:solidFill>
                </a:rPr>
                <a:t>    TANGGAL :</a:t>
              </a: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497</xdr:row>
      <xdr:rowOff>212912</xdr:rowOff>
    </xdr:from>
    <xdr:to>
      <xdr:col>9</xdr:col>
      <xdr:colOff>11205</xdr:colOff>
      <xdr:row>506</xdr:row>
      <xdr:rowOff>117692</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3145118" y="107518574"/>
          <a:ext cx="8744322" cy="1617412"/>
          <a:chOff x="10064750" y="500110125"/>
          <a:chExt cx="15770221" cy="4465573"/>
        </a:xfrm>
      </xdr:grpSpPr>
      <xdr:grpSp>
        <xdr:nvGrpSpPr>
          <xdr:cNvPr id="4" name="Group 9">
            <a:extLst>
              <a:ext uri="{FF2B5EF4-FFF2-40B4-BE49-F238E27FC236}">
                <a16:creationId xmlns:a16="http://schemas.microsoft.com/office/drawing/2014/main" id="{00000000-0008-0000-1300-000004000000}"/>
              </a:ext>
            </a:extLst>
          </xdr:cNvPr>
          <xdr:cNvGrpSpPr/>
        </xdr:nvGrpSpPr>
        <xdr:grpSpPr>
          <a:xfrm>
            <a:off x="14017629" y="500110580"/>
            <a:ext cx="3949779" cy="4465375"/>
            <a:chOff x="12845142" y="334286692"/>
            <a:chExt cx="2558146" cy="2707809"/>
          </a:xfrm>
        </xdr:grpSpPr>
        <xdr:sp macro="" textlink="">
          <xdr:nvSpPr>
            <xdr:cNvPr id="20" name="Rectangle 19">
              <a:extLst>
                <a:ext uri="{FF2B5EF4-FFF2-40B4-BE49-F238E27FC236}">
                  <a16:creationId xmlns:a16="http://schemas.microsoft.com/office/drawing/2014/main" id="{00000000-0008-0000-1300-000014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macro="" textlink="">
          <xdr:nvSpPr>
            <xdr:cNvPr id="21" name="Rectangle 20">
              <a:extLst>
                <a:ext uri="{FF2B5EF4-FFF2-40B4-BE49-F238E27FC236}">
                  <a16:creationId xmlns:a16="http://schemas.microsoft.com/office/drawing/2014/main" id="{00000000-0008-0000-1300-000015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r>
                <a:rPr lang="en-US" sz="1200">
                  <a:solidFill>
                    <a:schemeClr val="tx1"/>
                  </a:solidFill>
                </a:rPr>
                <a:t>FUNGSI </a:t>
              </a:r>
              <a:r>
                <a:rPr lang="en-US" sz="1200" baseline="0">
                  <a:solidFill>
                    <a:schemeClr val="tx1"/>
                  </a:solidFill>
                </a:rPr>
                <a:t>RISK MANAGEMENT</a:t>
              </a:r>
            </a:p>
            <a:p>
              <a:pPr algn="ctr"/>
              <a:r>
                <a:rPr lang="en-US" sz="1200" baseline="0">
                  <a:solidFill>
                    <a:schemeClr val="tx1"/>
                  </a:solidFill>
                </a:rPr>
                <a:t>PT PERTAMINA GEOTHERMAL ENERGY</a:t>
              </a:r>
            </a:p>
          </xdr:txBody>
        </xdr:sp>
        <xdr:sp macro="" textlink="">
          <xdr:nvSpPr>
            <xdr:cNvPr id="22" name="Rectangle 21">
              <a:extLst>
                <a:ext uri="{FF2B5EF4-FFF2-40B4-BE49-F238E27FC236}">
                  <a16:creationId xmlns:a16="http://schemas.microsoft.com/office/drawing/2014/main" id="{00000000-0008-0000-1300-000016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23" name="Rectangle 22">
              <a:extLst>
                <a:ext uri="{FF2B5EF4-FFF2-40B4-BE49-F238E27FC236}">
                  <a16:creationId xmlns:a16="http://schemas.microsoft.com/office/drawing/2014/main" id="{00000000-0008-0000-1300-000017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5" name="Group 11">
            <a:extLst>
              <a:ext uri="{FF2B5EF4-FFF2-40B4-BE49-F238E27FC236}">
                <a16:creationId xmlns:a16="http://schemas.microsoft.com/office/drawing/2014/main" id="{00000000-0008-0000-1300-000005000000}"/>
              </a:ext>
            </a:extLst>
          </xdr:cNvPr>
          <xdr:cNvGrpSpPr/>
        </xdr:nvGrpSpPr>
        <xdr:grpSpPr>
          <a:xfrm>
            <a:off x="17967408" y="500110544"/>
            <a:ext cx="3933781" cy="4465398"/>
            <a:chOff x="12845141" y="334286678"/>
            <a:chExt cx="2558145" cy="2707823"/>
          </a:xfrm>
        </xdr:grpSpPr>
        <xdr:sp macro="" textlink="">
          <xdr:nvSpPr>
            <xdr:cNvPr id="16" name="Rectangle 15">
              <a:extLst>
                <a:ext uri="{FF2B5EF4-FFF2-40B4-BE49-F238E27FC236}">
                  <a16:creationId xmlns:a16="http://schemas.microsoft.com/office/drawing/2014/main" id="{00000000-0008-0000-1300-000010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macro="" textlink="">
          <xdr:nvSpPr>
            <xdr:cNvPr id="17" name="Rectangle 16">
              <a:extLst>
                <a:ext uri="{FF2B5EF4-FFF2-40B4-BE49-F238E27FC236}">
                  <a16:creationId xmlns:a16="http://schemas.microsoft.com/office/drawing/2014/main" id="{00000000-0008-0000-1300-000011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r>
                <a:rPr lang="en-US" sz="1200">
                  <a:solidFill>
                    <a:schemeClr val="tx1"/>
                  </a:solidFill>
                </a:rPr>
                <a:t>DIREKTUR UTAMA </a:t>
              </a:r>
            </a:p>
            <a:p>
              <a:pPr algn="ctr"/>
              <a:r>
                <a:rPr lang="en-US" sz="1200">
                  <a:solidFill>
                    <a:schemeClr val="tx1"/>
                  </a:solidFill>
                </a:rPr>
                <a:t>PT PERTAMINA GEOTHERMAL ENERGY</a:t>
              </a:r>
            </a:p>
          </xdr:txBody>
        </xdr:sp>
        <xdr:sp macro="" textlink="">
          <xdr:nvSpPr>
            <xdr:cNvPr id="18" name="Rectangle 17">
              <a:extLst>
                <a:ext uri="{FF2B5EF4-FFF2-40B4-BE49-F238E27FC236}">
                  <a16:creationId xmlns:a16="http://schemas.microsoft.com/office/drawing/2014/main" id="{00000000-0008-0000-1300-000012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9" name="Rectangle 18">
              <a:extLst>
                <a:ext uri="{FF2B5EF4-FFF2-40B4-BE49-F238E27FC236}">
                  <a16:creationId xmlns:a16="http://schemas.microsoft.com/office/drawing/2014/main" id="{00000000-0008-0000-1300-000013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6" name="Group 16">
            <a:extLst>
              <a:ext uri="{FF2B5EF4-FFF2-40B4-BE49-F238E27FC236}">
                <a16:creationId xmlns:a16="http://schemas.microsoft.com/office/drawing/2014/main" id="{00000000-0008-0000-1300-000006000000}"/>
              </a:ext>
            </a:extLst>
          </xdr:cNvPr>
          <xdr:cNvGrpSpPr/>
        </xdr:nvGrpSpPr>
        <xdr:grpSpPr>
          <a:xfrm>
            <a:off x="21901189" y="500110545"/>
            <a:ext cx="3933782" cy="4465398"/>
            <a:chOff x="12845141" y="334286678"/>
            <a:chExt cx="2558145" cy="2707823"/>
          </a:xfrm>
        </xdr:grpSpPr>
        <xdr:sp macro="" textlink="">
          <xdr:nvSpPr>
            <xdr:cNvPr id="12" name="Rectangle 5">
              <a:extLst>
                <a:ext uri="{FF2B5EF4-FFF2-40B4-BE49-F238E27FC236}">
                  <a16:creationId xmlns:a16="http://schemas.microsoft.com/office/drawing/2014/main" id="{00000000-0008-0000-1300-00000C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macro="" textlink="">
          <xdr:nvSpPr>
            <xdr:cNvPr id="13" name="Rectangle 12">
              <a:extLst>
                <a:ext uri="{FF2B5EF4-FFF2-40B4-BE49-F238E27FC236}">
                  <a16:creationId xmlns:a16="http://schemas.microsoft.com/office/drawing/2014/main" id="{00000000-0008-0000-1300-00000D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r>
                <a:rPr lang="en-US" sz="1200">
                  <a:solidFill>
                    <a:schemeClr val="tx1"/>
                  </a:solidFill>
                </a:rPr>
                <a:t>SVP UPSTREAM RISK MANAGEMENT</a:t>
              </a:r>
            </a:p>
          </xdr:txBody>
        </xdr:sp>
        <xdr:sp macro="" textlink="">
          <xdr:nvSpPr>
            <xdr:cNvPr id="14" name="Rectangle 13">
              <a:extLst>
                <a:ext uri="{FF2B5EF4-FFF2-40B4-BE49-F238E27FC236}">
                  <a16:creationId xmlns:a16="http://schemas.microsoft.com/office/drawing/2014/main" id="{00000000-0008-0000-1300-00000E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5" name="Rectangle 14">
              <a:extLst>
                <a:ext uri="{FF2B5EF4-FFF2-40B4-BE49-F238E27FC236}">
                  <a16:creationId xmlns:a16="http://schemas.microsoft.com/office/drawing/2014/main" id="{00000000-0008-0000-1300-00000F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7" name="Group 20">
            <a:extLst>
              <a:ext uri="{FF2B5EF4-FFF2-40B4-BE49-F238E27FC236}">
                <a16:creationId xmlns:a16="http://schemas.microsoft.com/office/drawing/2014/main" id="{00000000-0008-0000-1300-000007000000}"/>
              </a:ext>
            </a:extLst>
          </xdr:cNvPr>
          <xdr:cNvGrpSpPr/>
        </xdr:nvGrpSpPr>
        <xdr:grpSpPr>
          <a:xfrm>
            <a:off x="10064754" y="500110499"/>
            <a:ext cx="3949779" cy="4465375"/>
            <a:chOff x="12845142" y="334286692"/>
            <a:chExt cx="2558146" cy="2707809"/>
          </a:xfrm>
        </xdr:grpSpPr>
        <xdr:sp macro="" textlink="">
          <xdr:nvSpPr>
            <xdr:cNvPr id="8" name="Rectangle 7">
              <a:extLst>
                <a:ext uri="{FF2B5EF4-FFF2-40B4-BE49-F238E27FC236}">
                  <a16:creationId xmlns:a16="http://schemas.microsoft.com/office/drawing/2014/main" id="{00000000-0008-0000-1300-000008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macro="" textlink="">
          <xdr:nvSpPr>
            <xdr:cNvPr id="9" name="Rectangle 8">
              <a:extLst>
                <a:ext uri="{FF2B5EF4-FFF2-40B4-BE49-F238E27FC236}">
                  <a16:creationId xmlns:a16="http://schemas.microsoft.com/office/drawing/2014/main" id="{00000000-0008-0000-1300-000009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r>
                <a:rPr lang="en-US" sz="1200">
                  <a:solidFill>
                    <a:schemeClr val="tx1"/>
                  </a:solidFill>
                </a:rPr>
                <a:t>PIMPINAN PROYEK</a:t>
              </a:r>
            </a:p>
          </xdr:txBody>
        </xdr:sp>
        <xdr:sp macro="" textlink="">
          <xdr:nvSpPr>
            <xdr:cNvPr id="10" name="Rectangle 9">
              <a:extLst>
                <a:ext uri="{FF2B5EF4-FFF2-40B4-BE49-F238E27FC236}">
                  <a16:creationId xmlns:a16="http://schemas.microsoft.com/office/drawing/2014/main" id="{00000000-0008-0000-1300-00000A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1" name="Rectangle 10">
              <a:extLst>
                <a:ext uri="{FF2B5EF4-FFF2-40B4-BE49-F238E27FC236}">
                  <a16:creationId xmlns:a16="http://schemas.microsoft.com/office/drawing/2014/main" id="{00000000-0008-0000-1300-00000B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xdr:from>
      <xdr:col>10</xdr:col>
      <xdr:colOff>108853</xdr:colOff>
      <xdr:row>213</xdr:row>
      <xdr:rowOff>13607</xdr:rowOff>
    </xdr:from>
    <xdr:to>
      <xdr:col>55</xdr:col>
      <xdr:colOff>185955</xdr:colOff>
      <xdr:row>221</xdr:row>
      <xdr:rowOff>247359</xdr:rowOff>
    </xdr:to>
    <xdr:grpSp>
      <xdr:nvGrpSpPr>
        <xdr:cNvPr id="3" name="Group 2">
          <a:extLst>
            <a:ext uri="{FF2B5EF4-FFF2-40B4-BE49-F238E27FC236}">
              <a16:creationId xmlns:a16="http://schemas.microsoft.com/office/drawing/2014/main" id="{00000000-0008-0000-1400-000003000000}"/>
            </a:ext>
          </a:extLst>
        </xdr:cNvPr>
        <xdr:cNvGrpSpPr/>
      </xdr:nvGrpSpPr>
      <xdr:grpSpPr>
        <a:xfrm>
          <a:off x="12246424" y="41470036"/>
          <a:ext cx="10282460" cy="2701180"/>
          <a:chOff x="10064750" y="500110125"/>
          <a:chExt cx="15770221" cy="4465573"/>
        </a:xfrm>
      </xdr:grpSpPr>
      <xdr:grpSp>
        <xdr:nvGrpSpPr>
          <xdr:cNvPr id="4" name="Group 9">
            <a:extLst>
              <a:ext uri="{FF2B5EF4-FFF2-40B4-BE49-F238E27FC236}">
                <a16:creationId xmlns:a16="http://schemas.microsoft.com/office/drawing/2014/main" id="{00000000-0008-0000-1400-000004000000}"/>
              </a:ext>
            </a:extLst>
          </xdr:cNvPr>
          <xdr:cNvGrpSpPr/>
        </xdr:nvGrpSpPr>
        <xdr:grpSpPr>
          <a:xfrm>
            <a:off x="14017629" y="500110580"/>
            <a:ext cx="3949779" cy="4465375"/>
            <a:chOff x="12845142" y="334286692"/>
            <a:chExt cx="2558146" cy="2707809"/>
          </a:xfrm>
        </xdr:grpSpPr>
        <xdr:sp macro="" textlink="">
          <xdr:nvSpPr>
            <xdr:cNvPr id="20" name="Rectangle 19">
              <a:extLst>
                <a:ext uri="{FF2B5EF4-FFF2-40B4-BE49-F238E27FC236}">
                  <a16:creationId xmlns:a16="http://schemas.microsoft.com/office/drawing/2014/main" id="{00000000-0008-0000-1400-000014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DIPERIKSA</a:t>
              </a:r>
              <a:r>
                <a:rPr lang="en-US" sz="1200" baseline="0">
                  <a:solidFill>
                    <a:schemeClr val="tx1"/>
                  </a:solidFill>
                </a:rPr>
                <a:t> OLEH:</a:t>
              </a:r>
              <a:endParaRPr lang="en-US" sz="1200">
                <a:solidFill>
                  <a:schemeClr val="tx1"/>
                </a:solidFill>
              </a:endParaRPr>
            </a:p>
          </xdr:txBody>
        </xdr:sp>
        <xdr:sp macro="" textlink="">
          <xdr:nvSpPr>
            <xdr:cNvPr id="21" name="Rectangle 20">
              <a:extLst>
                <a:ext uri="{FF2B5EF4-FFF2-40B4-BE49-F238E27FC236}">
                  <a16:creationId xmlns:a16="http://schemas.microsoft.com/office/drawing/2014/main" id="{00000000-0008-0000-1400-000015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baseline="0">
                <a:solidFill>
                  <a:schemeClr val="tx1"/>
                </a:solidFill>
              </a:endParaRPr>
            </a:p>
          </xdr:txBody>
        </xdr:sp>
        <xdr:sp macro="" textlink="">
          <xdr:nvSpPr>
            <xdr:cNvPr id="22" name="Rectangle 21">
              <a:extLst>
                <a:ext uri="{FF2B5EF4-FFF2-40B4-BE49-F238E27FC236}">
                  <a16:creationId xmlns:a16="http://schemas.microsoft.com/office/drawing/2014/main" id="{00000000-0008-0000-1400-000016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23" name="Rectangle 22">
              <a:extLst>
                <a:ext uri="{FF2B5EF4-FFF2-40B4-BE49-F238E27FC236}">
                  <a16:creationId xmlns:a16="http://schemas.microsoft.com/office/drawing/2014/main" id="{00000000-0008-0000-1400-000017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5" name="Group 11">
            <a:extLst>
              <a:ext uri="{FF2B5EF4-FFF2-40B4-BE49-F238E27FC236}">
                <a16:creationId xmlns:a16="http://schemas.microsoft.com/office/drawing/2014/main" id="{00000000-0008-0000-1400-000005000000}"/>
              </a:ext>
            </a:extLst>
          </xdr:cNvPr>
          <xdr:cNvGrpSpPr/>
        </xdr:nvGrpSpPr>
        <xdr:grpSpPr>
          <a:xfrm>
            <a:off x="17967408" y="500110544"/>
            <a:ext cx="3933781" cy="4465398"/>
            <a:chOff x="12845141" y="334286678"/>
            <a:chExt cx="2558145" cy="2707823"/>
          </a:xfrm>
        </xdr:grpSpPr>
        <xdr:sp macro="" textlink="">
          <xdr:nvSpPr>
            <xdr:cNvPr id="16" name="Rectangle 15">
              <a:extLst>
                <a:ext uri="{FF2B5EF4-FFF2-40B4-BE49-F238E27FC236}">
                  <a16:creationId xmlns:a16="http://schemas.microsoft.com/office/drawing/2014/main" id="{00000000-0008-0000-1400-000010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a:t>
              </a:r>
              <a:r>
                <a:rPr lang="en-US" sz="1200" baseline="0">
                  <a:solidFill>
                    <a:schemeClr val="tx1"/>
                  </a:solidFill>
                </a:rPr>
                <a:t> OLEH:</a:t>
              </a:r>
              <a:endParaRPr lang="en-US" sz="1200">
                <a:solidFill>
                  <a:schemeClr val="tx1"/>
                </a:solidFill>
              </a:endParaRPr>
            </a:p>
          </xdr:txBody>
        </xdr:sp>
        <xdr:sp macro="" textlink="">
          <xdr:nvSpPr>
            <xdr:cNvPr id="17" name="Rectangle 16">
              <a:extLst>
                <a:ext uri="{FF2B5EF4-FFF2-40B4-BE49-F238E27FC236}">
                  <a16:creationId xmlns:a16="http://schemas.microsoft.com/office/drawing/2014/main" id="{00000000-0008-0000-1400-000011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8" name="Rectangle 17">
              <a:extLst>
                <a:ext uri="{FF2B5EF4-FFF2-40B4-BE49-F238E27FC236}">
                  <a16:creationId xmlns:a16="http://schemas.microsoft.com/office/drawing/2014/main" id="{00000000-0008-0000-1400-000012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9" name="Rectangle 18">
              <a:extLst>
                <a:ext uri="{FF2B5EF4-FFF2-40B4-BE49-F238E27FC236}">
                  <a16:creationId xmlns:a16="http://schemas.microsoft.com/office/drawing/2014/main" id="{00000000-0008-0000-1400-000013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6" name="Group 16">
            <a:extLst>
              <a:ext uri="{FF2B5EF4-FFF2-40B4-BE49-F238E27FC236}">
                <a16:creationId xmlns:a16="http://schemas.microsoft.com/office/drawing/2014/main" id="{00000000-0008-0000-1400-000006000000}"/>
              </a:ext>
            </a:extLst>
          </xdr:cNvPr>
          <xdr:cNvGrpSpPr/>
        </xdr:nvGrpSpPr>
        <xdr:grpSpPr>
          <a:xfrm>
            <a:off x="21901189" y="500110545"/>
            <a:ext cx="3933782" cy="4465398"/>
            <a:chOff x="12845141" y="334286678"/>
            <a:chExt cx="2558145" cy="2707823"/>
          </a:xfrm>
        </xdr:grpSpPr>
        <xdr:sp macro="" textlink="">
          <xdr:nvSpPr>
            <xdr:cNvPr id="12" name="Rectangle 5">
              <a:extLst>
                <a:ext uri="{FF2B5EF4-FFF2-40B4-BE49-F238E27FC236}">
                  <a16:creationId xmlns:a16="http://schemas.microsoft.com/office/drawing/2014/main" id="{00000000-0008-0000-1400-00000C000000}"/>
                </a:ext>
              </a:extLst>
            </xdr:cNvPr>
            <xdr:cNvSpPr/>
          </xdr:nvSpPr>
          <xdr:spPr>
            <a:xfrm>
              <a:off x="12845141" y="334286678"/>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DISETUJUI </a:t>
              </a:r>
              <a:r>
                <a:rPr lang="en-US" sz="1200" baseline="0">
                  <a:solidFill>
                    <a:schemeClr val="tx1"/>
                  </a:solidFill>
                </a:rPr>
                <a:t>OLEH:</a:t>
              </a:r>
              <a:endParaRPr lang="en-US" sz="1200">
                <a:solidFill>
                  <a:schemeClr val="tx1"/>
                </a:solidFill>
              </a:endParaRPr>
            </a:p>
          </xdr:txBody>
        </xdr:sp>
        <xdr:sp macro="" textlink="">
          <xdr:nvSpPr>
            <xdr:cNvPr id="13" name="Rectangle 12">
              <a:extLst>
                <a:ext uri="{FF2B5EF4-FFF2-40B4-BE49-F238E27FC236}">
                  <a16:creationId xmlns:a16="http://schemas.microsoft.com/office/drawing/2014/main" id="{00000000-0008-0000-1400-00000D000000}"/>
                </a:ext>
              </a:extLst>
            </xdr:cNvPr>
            <xdr:cNvSpPr/>
          </xdr:nvSpPr>
          <xdr:spPr>
            <a:xfrm>
              <a:off x="12845143" y="334640465"/>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4" name="Rectangle 13">
              <a:extLst>
                <a:ext uri="{FF2B5EF4-FFF2-40B4-BE49-F238E27FC236}">
                  <a16:creationId xmlns:a16="http://schemas.microsoft.com/office/drawing/2014/main" id="{00000000-0008-0000-1400-00000E000000}"/>
                </a:ext>
              </a:extLst>
            </xdr:cNvPr>
            <xdr:cNvSpPr/>
          </xdr:nvSpPr>
          <xdr:spPr>
            <a:xfrm>
              <a:off x="12845143" y="33628692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5" name="Rectangle 14">
              <a:extLst>
                <a:ext uri="{FF2B5EF4-FFF2-40B4-BE49-F238E27FC236}">
                  <a16:creationId xmlns:a16="http://schemas.microsoft.com/office/drawing/2014/main" id="{00000000-0008-0000-1400-00000F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nvGrpSpPr>
          <xdr:cNvPr id="7" name="Group 20">
            <a:extLst>
              <a:ext uri="{FF2B5EF4-FFF2-40B4-BE49-F238E27FC236}">
                <a16:creationId xmlns:a16="http://schemas.microsoft.com/office/drawing/2014/main" id="{00000000-0008-0000-1400-000007000000}"/>
              </a:ext>
            </a:extLst>
          </xdr:cNvPr>
          <xdr:cNvGrpSpPr/>
        </xdr:nvGrpSpPr>
        <xdr:grpSpPr>
          <a:xfrm>
            <a:off x="10064754" y="500110499"/>
            <a:ext cx="3949779" cy="4465375"/>
            <a:chOff x="12845142" y="334286692"/>
            <a:chExt cx="2558146" cy="2707809"/>
          </a:xfrm>
        </xdr:grpSpPr>
        <xdr:sp macro="" textlink="">
          <xdr:nvSpPr>
            <xdr:cNvPr id="8" name="Rectangle 7">
              <a:extLst>
                <a:ext uri="{FF2B5EF4-FFF2-40B4-BE49-F238E27FC236}">
                  <a16:creationId xmlns:a16="http://schemas.microsoft.com/office/drawing/2014/main" id="{00000000-0008-0000-1400-000008000000}"/>
                </a:ext>
              </a:extLst>
            </xdr:cNvPr>
            <xdr:cNvSpPr/>
          </xdr:nvSpPr>
          <xdr:spPr>
            <a:xfrm>
              <a:off x="12845143" y="334286692"/>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r>
                <a:rPr lang="en-US" sz="1200">
                  <a:solidFill>
                    <a:schemeClr val="tx1"/>
                  </a:solidFill>
                </a:rPr>
                <a:t>DISIAPKAN</a:t>
              </a:r>
              <a:r>
                <a:rPr lang="en-US" sz="1200" baseline="0">
                  <a:solidFill>
                    <a:schemeClr val="tx1"/>
                  </a:solidFill>
                </a:rPr>
                <a:t> OLEH:</a:t>
              </a:r>
              <a:endParaRPr lang="en-US" sz="1200">
                <a:solidFill>
                  <a:schemeClr val="tx1"/>
                </a:solidFill>
              </a:endParaRPr>
            </a:p>
          </xdr:txBody>
        </xdr:sp>
        <xdr:sp macro="" textlink="">
          <xdr:nvSpPr>
            <xdr:cNvPr id="9" name="Rectangle 8">
              <a:extLst>
                <a:ext uri="{FF2B5EF4-FFF2-40B4-BE49-F238E27FC236}">
                  <a16:creationId xmlns:a16="http://schemas.microsoft.com/office/drawing/2014/main" id="{00000000-0008-0000-1400-000009000000}"/>
                </a:ext>
              </a:extLst>
            </xdr:cNvPr>
            <xdr:cNvSpPr/>
          </xdr:nvSpPr>
          <xdr:spPr>
            <a:xfrm>
              <a:off x="12845145" y="334640494"/>
              <a:ext cx="2558143" cy="1646464"/>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t"/>
            <a:lstStyle/>
            <a:p>
              <a:pPr algn="ctr"/>
              <a:endParaRPr lang="en-US" sz="1200">
                <a:solidFill>
                  <a:schemeClr val="tx1"/>
                </a:solidFill>
              </a:endParaRPr>
            </a:p>
          </xdr:txBody>
        </xdr:sp>
        <xdr:sp macro="" textlink="">
          <xdr:nvSpPr>
            <xdr:cNvPr id="10" name="Rectangle 9">
              <a:extLst>
                <a:ext uri="{FF2B5EF4-FFF2-40B4-BE49-F238E27FC236}">
                  <a16:creationId xmlns:a16="http://schemas.microsoft.com/office/drawing/2014/main" id="{00000000-0008-0000-1400-00000A000000}"/>
                </a:ext>
              </a:extLst>
            </xdr:cNvPr>
            <xdr:cNvSpPr/>
          </xdr:nvSpPr>
          <xdr:spPr>
            <a:xfrm>
              <a:off x="12845145" y="336286849"/>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ctr"/>
              <a:endParaRPr lang="en-US" sz="1200" b="1">
                <a:solidFill>
                  <a:schemeClr val="tx1"/>
                </a:solidFill>
              </a:endParaRPr>
            </a:p>
          </xdr:txBody>
        </xdr:sp>
        <xdr:sp macro="" textlink="">
          <xdr:nvSpPr>
            <xdr:cNvPr id="11" name="Rectangle 10">
              <a:extLst>
                <a:ext uri="{FF2B5EF4-FFF2-40B4-BE49-F238E27FC236}">
                  <a16:creationId xmlns:a16="http://schemas.microsoft.com/office/drawing/2014/main" id="{00000000-0008-0000-1400-00000B000000}"/>
                </a:ext>
              </a:extLst>
            </xdr:cNvPr>
            <xdr:cNvSpPr/>
          </xdr:nvSpPr>
          <xdr:spPr>
            <a:xfrm>
              <a:off x="12845142" y="336640715"/>
              <a:ext cx="2558143" cy="353786"/>
            </a:xfrm>
            <a:prstGeom prst="rect">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lstStyle/>
            <a:p>
              <a:pPr algn="l"/>
              <a:r>
                <a:rPr lang="en-US" sz="1200">
                  <a:solidFill>
                    <a:schemeClr val="tx1"/>
                  </a:solidFill>
                </a:rPr>
                <a:t>    TANGGAL :</a:t>
              </a:r>
            </a:p>
          </xdr:txBody>
        </xdr:sp>
      </xdr:grpSp>
    </xdr:grpSp>
    <xdr:clientData/>
  </xdr:twoCellAnchor>
  <xdr:twoCellAnchor editAs="oneCell">
    <xdr:from>
      <xdr:col>6</xdr:col>
      <xdr:colOff>244928</xdr:colOff>
      <xdr:row>2</xdr:row>
      <xdr:rowOff>163285</xdr:rowOff>
    </xdr:from>
    <xdr:to>
      <xdr:col>14</xdr:col>
      <xdr:colOff>75355</xdr:colOff>
      <xdr:row>7</xdr:row>
      <xdr:rowOff>35639</xdr:rowOff>
    </xdr:to>
    <xdr:pic>
      <xdr:nvPicPr>
        <xdr:cNvPr id="24" name="Picture 23" descr="Logo AP 1 (2).png">
          <a:extLst>
            <a:ext uri="{FF2B5EF4-FFF2-40B4-BE49-F238E27FC236}">
              <a16:creationId xmlns:a16="http://schemas.microsoft.com/office/drawing/2014/main" id="{00000000-0008-0000-1400-000018000000}"/>
            </a:ext>
          </a:extLst>
        </xdr:cNvPr>
        <xdr:cNvPicPr>
          <a:picLocks noChangeAspect="1"/>
        </xdr:cNvPicPr>
      </xdr:nvPicPr>
      <xdr:blipFill>
        <a:blip xmlns:r="http://schemas.openxmlformats.org/officeDocument/2006/relationships" r:embed="rId1"/>
        <a:stretch>
          <a:fillRect/>
        </a:stretch>
      </xdr:blipFill>
      <xdr:spPr>
        <a:xfrm>
          <a:off x="9089571" y="625928"/>
          <a:ext cx="3368284" cy="8656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C\D-A-T-A\Abk-2005\BOD-25\TLJ-INF.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C\D-A-T-A\Abk-2005\BOD-25\TLJ-INF.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SUS\Downloads\Copy%20of%20PETA_RISIKO_TORUT_202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7"/>
      <sheetName val="Sheet6"/>
      <sheetName val="Sheet5"/>
      <sheetName val="Sheet4"/>
      <sheetName val="Sheet3"/>
      <sheetName val="Sheet2"/>
      <sheetName val="PERHITUNGAN  KEEKONOMIAN"/>
      <sheetName val="SENSITIVITAS"/>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9">
          <cell r="E9" t="e">
            <v>#DIV/0!</v>
          </cell>
          <cell r="F9">
            <v>-6.7631981288091296</v>
          </cell>
        </row>
        <row r="10">
          <cell r="F10">
            <v>-0.63827521423159772</v>
          </cell>
        </row>
        <row r="11">
          <cell r="F11">
            <v>3.6572390906291554</v>
          </cell>
        </row>
        <row r="12">
          <cell r="F12">
            <v>21.456293016253657</v>
          </cell>
        </row>
        <row r="13">
          <cell r="F13">
            <v>10.355252317296802</v>
          </cell>
        </row>
        <row r="14">
          <cell r="F14">
            <v>13.35879276476996</v>
          </cell>
        </row>
        <row r="15">
          <cell r="F15">
            <v>16.311813025390652</v>
          </cell>
        </row>
      </sheetData>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7"/>
      <sheetName val="Sheet6"/>
      <sheetName val="Sheet5"/>
      <sheetName val="Sheet4"/>
      <sheetName val="Sheet3"/>
      <sheetName val="Sheet2"/>
      <sheetName val="PERHITUNGAN  KEEKONOMIAN"/>
      <sheetName val="SENSITIVITAS"/>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9">
          <cell r="E9" t="e">
            <v>#DIV/0!</v>
          </cell>
          <cell r="F9">
            <v>-6.7631981288091296</v>
          </cell>
        </row>
        <row r="10">
          <cell r="F10">
            <v>-0.63827521423159772</v>
          </cell>
        </row>
        <row r="11">
          <cell r="F11">
            <v>3.6572390906291554</v>
          </cell>
        </row>
        <row r="12">
          <cell r="F12">
            <v>21.456293016253657</v>
          </cell>
        </row>
        <row r="13">
          <cell r="F13">
            <v>10.355252317296802</v>
          </cell>
        </row>
        <row r="14">
          <cell r="F14">
            <v>13.35879276476996</v>
          </cell>
        </row>
        <row r="15">
          <cell r="F15">
            <v>16.311813025390652</v>
          </cell>
        </row>
      </sheetData>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nual"/>
      <sheetName val="Organisasi"/>
      <sheetName val="Rekap"/>
      <sheetName val="Database"/>
      <sheetName val="Kriteria Risiko"/>
      <sheetName val="Risk Input"/>
      <sheetName val="BTR &amp; Kertas kerja"/>
      <sheetName val="Risk Profile"/>
      <sheetName val="Residual Risk"/>
      <sheetName val="Risk Appetite"/>
      <sheetName val="Risk Register Table"/>
      <sheetName val="Rincian Tindakan Penanganan"/>
      <sheetName val="PROFIL RISIKO"/>
      <sheetName val="PROFIL RISIKO KATEGORI"/>
      <sheetName val="DESKRIPSI &amp; PENANGANAN"/>
      <sheetName val="LAP UPDATE RISK REG"/>
      <sheetName val="PERUBAHAN PERINGKAT"/>
      <sheetName val="PERUBAHAN PENANGANAN RISIKO"/>
      <sheetName val="LAPORAN PEMANTAUAN"/>
      <sheetName val="TOP RISK EVENTS"/>
      <sheetName val="LAMP. RENCANA PENANGANAN"/>
      <sheetName val="RISK APPETITE REPORT"/>
      <sheetName val="Sheet1"/>
    </sheetNames>
    <sheetDataSet>
      <sheetData sheetId="0" refreshError="1"/>
      <sheetData sheetId="1" refreshError="1"/>
      <sheetData sheetId="2" refreshError="1"/>
      <sheetData sheetId="3">
        <row r="2">
          <cell r="K2">
            <v>3</v>
          </cell>
          <cell r="L2" t="str">
            <v>LOW RISK</v>
          </cell>
        </row>
        <row r="3">
          <cell r="I3">
            <v>4</v>
          </cell>
          <cell r="K3">
            <v>6</v>
          </cell>
          <cell r="L3" t="str">
            <v>MEDIUM RISK</v>
          </cell>
        </row>
        <row r="4">
          <cell r="I4">
            <v>8</v>
          </cell>
          <cell r="K4">
            <v>12</v>
          </cell>
          <cell r="L4" t="str">
            <v>HIGH RISK</v>
          </cell>
        </row>
        <row r="5">
          <cell r="I5">
            <v>15</v>
          </cell>
          <cell r="L5" t="str">
            <v>EXTREME HIGH</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w="19050">
          <a:solidFill>
            <a:schemeClr val="tx1"/>
          </a:solidFill>
        </a:ln>
      </a:spPr>
      <a:bodyPr lIns="0" tIns="0" rIns="0" bIns="0" rtlCol="0" anchor="ctr"/>
      <a:lstStyle>
        <a:defPPr algn="ctr">
          <a:defRPr sz="110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omments" Target="../comments1.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8:A16"/>
  <sheetViews>
    <sheetView showGridLines="0" workbookViewId="0">
      <selection activeCell="C18" sqref="C18"/>
    </sheetView>
  </sheetViews>
  <sheetFormatPr defaultColWidth="8.81640625" defaultRowHeight="14.5"/>
  <sheetData>
    <row r="8" spans="1:1">
      <c r="A8" t="s">
        <v>187</v>
      </c>
    </row>
    <row r="9" spans="1:1">
      <c r="A9" t="s">
        <v>188</v>
      </c>
    </row>
    <row r="10" spans="1:1">
      <c r="A10" t="s">
        <v>189</v>
      </c>
    </row>
    <row r="11" spans="1:1">
      <c r="A11" t="s">
        <v>190</v>
      </c>
    </row>
    <row r="12" spans="1:1">
      <c r="A12" t="s">
        <v>191</v>
      </c>
    </row>
    <row r="13" spans="1:1">
      <c r="A13" t="s">
        <v>192</v>
      </c>
    </row>
    <row r="14" spans="1:1">
      <c r="A14" t="s">
        <v>193</v>
      </c>
    </row>
    <row r="15" spans="1:1">
      <c r="A15" t="s">
        <v>194</v>
      </c>
    </row>
    <row r="16" spans="1:1">
      <c r="A16" t="s">
        <v>195</v>
      </c>
    </row>
  </sheetData>
  <phoneticPr fontId="15" type="noConversion"/>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B4:J41"/>
  <sheetViews>
    <sheetView workbookViewId="0">
      <pane ySplit="8" topLeftCell="A9" activePane="bottomLeft" state="frozen"/>
      <selection pane="bottomLeft" activeCell="C9" sqref="C9:D12"/>
    </sheetView>
  </sheetViews>
  <sheetFormatPr defaultColWidth="9.1796875" defaultRowHeight="14.5"/>
  <cols>
    <col min="1" max="1" width="9.1796875" style="325"/>
    <col min="2" max="2" width="14.7265625" style="379" customWidth="1"/>
    <col min="3" max="3" width="34.453125" style="325" customWidth="1"/>
    <col min="4" max="4" width="50" style="325" bestFit="1" customWidth="1"/>
    <col min="5" max="5" width="34.453125" style="325" customWidth="1"/>
    <col min="6" max="16384" width="9.1796875" style="325"/>
  </cols>
  <sheetData>
    <row r="4" spans="2:10" ht="15" thickBot="1"/>
    <row r="5" spans="2:10" ht="15" thickBot="1">
      <c r="B5" s="447" t="s">
        <v>348</v>
      </c>
      <c r="C5" s="448"/>
      <c r="D5" s="449"/>
      <c r="E5" s="450"/>
      <c r="F5" s="451"/>
      <c r="G5" s="451"/>
      <c r="H5" s="451"/>
      <c r="I5" s="451"/>
      <c r="J5" s="452"/>
    </row>
    <row r="8" spans="2:10">
      <c r="B8" s="345" t="s">
        <v>69</v>
      </c>
      <c r="C8" s="345" t="s">
        <v>314</v>
      </c>
      <c r="D8" s="345" t="s">
        <v>315</v>
      </c>
    </row>
    <row r="9" spans="2:10">
      <c r="B9" s="380">
        <v>1</v>
      </c>
      <c r="C9" s="326" t="s">
        <v>500</v>
      </c>
      <c r="D9" s="326" t="s">
        <v>501</v>
      </c>
    </row>
    <row r="10" spans="2:10">
      <c r="B10" s="380"/>
      <c r="C10" s="326"/>
      <c r="D10" s="326" t="s">
        <v>502</v>
      </c>
    </row>
    <row r="11" spans="2:10">
      <c r="B11" s="380"/>
      <c r="C11" s="326"/>
      <c r="D11" s="326" t="s">
        <v>503</v>
      </c>
    </row>
    <row r="12" spans="2:10">
      <c r="B12" s="380"/>
      <c r="C12" s="326"/>
      <c r="D12" s="326" t="s">
        <v>504</v>
      </c>
    </row>
    <row r="13" spans="2:10">
      <c r="B13" s="325"/>
    </row>
    <row r="14" spans="2:10">
      <c r="B14" s="325"/>
    </row>
    <row r="15" spans="2:10">
      <c r="B15" s="325"/>
    </row>
    <row r="16" spans="2:10">
      <c r="B16" s="325"/>
    </row>
    <row r="17" spans="2:4">
      <c r="B17" s="325"/>
    </row>
    <row r="18" spans="2:4">
      <c r="B18" s="325"/>
    </row>
    <row r="19" spans="2:4">
      <c r="B19" s="325"/>
    </row>
    <row r="20" spans="2:4">
      <c r="B20" s="325"/>
    </row>
    <row r="21" spans="2:4">
      <c r="B21" s="325"/>
    </row>
    <row r="22" spans="2:4">
      <c r="B22" s="325"/>
    </row>
    <row r="23" spans="2:4">
      <c r="B23" s="325"/>
    </row>
    <row r="24" spans="2:4">
      <c r="B24" s="325"/>
    </row>
    <row r="25" spans="2:4">
      <c r="B25" s="325"/>
    </row>
    <row r="26" spans="2:4">
      <c r="B26" s="325"/>
    </row>
    <row r="27" spans="2:4">
      <c r="B27" s="325"/>
    </row>
    <row r="28" spans="2:4">
      <c r="B28" s="380"/>
      <c r="C28" s="326"/>
      <c r="D28" s="326"/>
    </row>
    <row r="29" spans="2:4">
      <c r="B29" s="380"/>
      <c r="C29" s="326"/>
      <c r="D29" s="326"/>
    </row>
    <row r="30" spans="2:4">
      <c r="B30" s="380"/>
      <c r="C30" s="326"/>
      <c r="D30" s="326"/>
    </row>
    <row r="31" spans="2:4">
      <c r="B31" s="380"/>
      <c r="C31" s="326"/>
      <c r="D31" s="326"/>
    </row>
    <row r="32" spans="2:4">
      <c r="B32" s="380"/>
      <c r="C32" s="326"/>
      <c r="D32" s="326"/>
    </row>
    <row r="33" spans="2:4">
      <c r="B33" s="380"/>
      <c r="C33" s="326"/>
      <c r="D33" s="326"/>
    </row>
    <row r="34" spans="2:4">
      <c r="B34" s="380"/>
      <c r="C34" s="326"/>
      <c r="D34" s="326"/>
    </row>
    <row r="35" spans="2:4">
      <c r="B35" s="380"/>
      <c r="C35" s="326"/>
      <c r="D35" s="326"/>
    </row>
    <row r="36" spans="2:4">
      <c r="B36" s="380"/>
      <c r="C36" s="326"/>
      <c r="D36" s="326"/>
    </row>
    <row r="37" spans="2:4">
      <c r="B37" s="380"/>
      <c r="C37" s="326"/>
      <c r="D37" s="326"/>
    </row>
    <row r="38" spans="2:4">
      <c r="B38" s="380"/>
      <c r="C38" s="326"/>
      <c r="D38" s="326"/>
    </row>
    <row r="39" spans="2:4">
      <c r="B39" s="380"/>
      <c r="C39" s="326"/>
      <c r="D39" s="326"/>
    </row>
    <row r="40" spans="2:4">
      <c r="B40" s="380"/>
      <c r="C40" s="326"/>
      <c r="D40" s="326"/>
    </row>
    <row r="41" spans="2:4">
      <c r="B41" s="380"/>
      <c r="C41" s="326"/>
      <c r="D41" s="326"/>
    </row>
  </sheetData>
  <mergeCells count="2">
    <mergeCell ref="B5:D5"/>
    <mergeCell ref="E5:J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Sheet19.generateOrganization">
                <anchor moveWithCells="1" sizeWithCells="1">
                  <from>
                    <xdr:col>0</xdr:col>
                    <xdr:colOff>590550</xdr:colOff>
                    <xdr:row>5</xdr:row>
                    <xdr:rowOff>69850</xdr:rowOff>
                  </from>
                  <to>
                    <xdr:col>2</xdr:col>
                    <xdr:colOff>831850</xdr:colOff>
                    <xdr:row>6</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B1:T78"/>
  <sheetViews>
    <sheetView workbookViewId="0">
      <selection activeCell="C6" sqref="C6"/>
    </sheetView>
  </sheetViews>
  <sheetFormatPr defaultRowHeight="14.5"/>
  <cols>
    <col min="3" max="3" width="15.1796875" customWidth="1"/>
    <col min="4" max="4" width="14.26953125" customWidth="1"/>
  </cols>
  <sheetData>
    <row r="1" spans="2:4" ht="15" thickBot="1"/>
    <row r="2" spans="2:4">
      <c r="B2" s="335" t="s">
        <v>317</v>
      </c>
      <c r="C2" s="336" t="s">
        <v>316</v>
      </c>
      <c r="D2" s="337" t="s">
        <v>318</v>
      </c>
    </row>
    <row r="3" spans="2:4">
      <c r="B3" s="328">
        <v>1</v>
      </c>
      <c r="C3" s="160" t="s">
        <v>384</v>
      </c>
      <c r="D3" s="316">
        <f>COUNTIF('Risk Input'!$F$7:$F$172,"=Finance")</f>
        <v>0</v>
      </c>
    </row>
    <row r="4" spans="2:4">
      <c r="B4" s="328">
        <v>2</v>
      </c>
      <c r="C4" s="160" t="s">
        <v>349</v>
      </c>
      <c r="D4" s="316">
        <f>COUNTIF('Risk Input'!$F$7:$F$172,"=Department B")</f>
        <v>0</v>
      </c>
    </row>
    <row r="5" spans="2:4">
      <c r="B5" s="328">
        <v>3</v>
      </c>
      <c r="C5" s="160" t="s">
        <v>350</v>
      </c>
      <c r="D5" s="316">
        <f>COUNTIF('Risk Input'!$F$7:$F$172,"=Department C")</f>
        <v>0</v>
      </c>
    </row>
    <row r="6" spans="2:4">
      <c r="B6" s="328">
        <v>4</v>
      </c>
      <c r="C6" s="160" t="s">
        <v>351</v>
      </c>
      <c r="D6" s="316">
        <f>COUNTIF('Risk Input'!$F$7:$F$172,"=Department D")</f>
        <v>0</v>
      </c>
    </row>
    <row r="7" spans="2:4">
      <c r="B7" s="328">
        <v>5</v>
      </c>
      <c r="C7" s="160" t="s">
        <v>352</v>
      </c>
      <c r="D7" s="316">
        <f>COUNTIF('Risk Input'!$F$7:$F$172,"=Department E")</f>
        <v>0</v>
      </c>
    </row>
    <row r="8" spans="2:4">
      <c r="B8" s="328">
        <v>6</v>
      </c>
      <c r="C8" s="160" t="s">
        <v>353</v>
      </c>
      <c r="D8" s="316">
        <f>COUNTIF('Risk Input'!$F$7:$F$172,"=Department F")</f>
        <v>0</v>
      </c>
    </row>
    <row r="9" spans="2:4">
      <c r="B9" s="328">
        <v>7</v>
      </c>
      <c r="C9" s="160" t="s">
        <v>354</v>
      </c>
      <c r="D9" s="316">
        <f>COUNTIF('Risk Input'!$F$7:$F$172,"=Department G")</f>
        <v>0</v>
      </c>
    </row>
    <row r="10" spans="2:4">
      <c r="B10" s="328">
        <v>8</v>
      </c>
      <c r="C10" s="160" t="s">
        <v>355</v>
      </c>
      <c r="D10" s="316">
        <f>COUNTIF('Risk Input'!$F$7:$F$172,"=Department H")</f>
        <v>0</v>
      </c>
    </row>
    <row r="11" spans="2:4">
      <c r="B11" s="328">
        <v>9</v>
      </c>
      <c r="C11" s="160" t="s">
        <v>356</v>
      </c>
      <c r="D11" s="316">
        <f>COUNTIF('Risk Input'!$F$7:$F$172,"=Department I")</f>
        <v>0</v>
      </c>
    </row>
    <row r="12" spans="2:4">
      <c r="B12" s="328">
        <v>10</v>
      </c>
      <c r="C12" s="160" t="s">
        <v>357</v>
      </c>
      <c r="D12" s="316">
        <f>COUNTIF('Risk Input'!$F$7:$F$172,"=Department J")</f>
        <v>0</v>
      </c>
    </row>
    <row r="13" spans="2:4">
      <c r="B13" s="328">
        <v>11</v>
      </c>
      <c r="C13" s="160" t="s">
        <v>358</v>
      </c>
      <c r="D13" s="316">
        <f>COUNTIF('Risk Input'!$F$7:$F$172,"=Department K ")</f>
        <v>0</v>
      </c>
    </row>
    <row r="14" spans="2:4">
      <c r="B14" s="328">
        <v>12</v>
      </c>
      <c r="C14" s="160" t="s">
        <v>359</v>
      </c>
      <c r="D14" s="316">
        <f>COUNTIF('Risk Input'!$F$7:$F$172,"=Department L")</f>
        <v>0</v>
      </c>
    </row>
    <row r="15" spans="2:4">
      <c r="B15" s="328">
        <v>13</v>
      </c>
      <c r="C15" s="160" t="s">
        <v>360</v>
      </c>
      <c r="D15" s="316">
        <f>COUNTIF('Risk Input'!$F$7:$F$172,"=Department M")</f>
        <v>0</v>
      </c>
    </row>
    <row r="16" spans="2:4">
      <c r="B16" s="328">
        <v>14</v>
      </c>
      <c r="C16" s="160" t="s">
        <v>361</v>
      </c>
      <c r="D16" s="316">
        <f>COUNTIF('Risk Input'!$F$7:$F$172,"=Department N")</f>
        <v>0</v>
      </c>
    </row>
    <row r="17" spans="2:4">
      <c r="B17" s="328">
        <v>15</v>
      </c>
      <c r="C17" s="160" t="s">
        <v>362</v>
      </c>
      <c r="D17" s="316">
        <f>COUNTIF('Risk Input'!$F$7:$F$172,"=Department O")</f>
        <v>0</v>
      </c>
    </row>
    <row r="18" spans="2:4">
      <c r="B18" s="328">
        <v>16</v>
      </c>
      <c r="C18" s="160" t="s">
        <v>363</v>
      </c>
      <c r="D18" s="316">
        <f>COUNTIF('Risk Input'!$F$7:$F$172,"=Department P")</f>
        <v>0</v>
      </c>
    </row>
    <row r="19" spans="2:4" ht="15" thickBot="1">
      <c r="B19" s="329">
        <v>17</v>
      </c>
      <c r="C19" s="318" t="s">
        <v>364</v>
      </c>
      <c r="D19" s="317">
        <f>COUNTIF('Risk Input'!$F$7:$F$172,"=Department Q")</f>
        <v>0</v>
      </c>
    </row>
    <row r="43" spans="2:20" ht="15" thickBot="1"/>
    <row r="44" spans="2:20">
      <c r="B44" s="335" t="s">
        <v>319</v>
      </c>
      <c r="C44" s="336" t="s">
        <v>384</v>
      </c>
      <c r="D44" s="336" t="s">
        <v>349</v>
      </c>
      <c r="E44" s="336" t="s">
        <v>350</v>
      </c>
      <c r="F44" s="336" t="s">
        <v>351</v>
      </c>
      <c r="G44" s="336" t="s">
        <v>352</v>
      </c>
      <c r="H44" s="336" t="s">
        <v>353</v>
      </c>
      <c r="I44" s="336" t="s">
        <v>354</v>
      </c>
      <c r="J44" s="336" t="s">
        <v>355</v>
      </c>
      <c r="K44" s="336" t="s">
        <v>356</v>
      </c>
      <c r="L44" s="336" t="s">
        <v>357</v>
      </c>
      <c r="M44" s="336" t="s">
        <v>358</v>
      </c>
      <c r="N44" s="336" t="s">
        <v>359</v>
      </c>
      <c r="O44" s="336" t="s">
        <v>360</v>
      </c>
      <c r="P44" s="336" t="s">
        <v>361</v>
      </c>
      <c r="Q44" s="336" t="s">
        <v>362</v>
      </c>
      <c r="R44" s="336" t="s">
        <v>363</v>
      </c>
      <c r="S44" s="336" t="s">
        <v>364</v>
      </c>
      <c r="T44" s="337" t="s">
        <v>320</v>
      </c>
    </row>
    <row r="45" spans="2:20">
      <c r="B45" s="328" t="s">
        <v>321</v>
      </c>
      <c r="C45" s="160">
        <f>COUNTIFS('Risk Input'!$F$7:$F$172,C$44,'Risk Input'!$Q$7:$Q$172,$B45)</f>
        <v>0</v>
      </c>
      <c r="D45" s="160">
        <f>COUNTIFS('Risk Input'!$F$7:$F$172,D$44,'Risk Input'!$Q$7:$Q$172,$B45)</f>
        <v>0</v>
      </c>
      <c r="E45" s="160">
        <f>COUNTIFS('Risk Input'!$F$7:$F$172,E$44,'Risk Input'!$Q$7:$Q$172,$B45)</f>
        <v>0</v>
      </c>
      <c r="F45" s="160">
        <f>COUNTIFS('Risk Input'!$F$7:$F$172,F$44,'Risk Input'!$Q$7:$Q$172,$B45)</f>
        <v>0</v>
      </c>
      <c r="G45" s="160">
        <f>COUNTIFS('Risk Input'!$F$7:$F$172,G$44,'Risk Input'!$Q$7:$Q$172,$B45)</f>
        <v>0</v>
      </c>
      <c r="H45" s="160">
        <f>COUNTIFS('Risk Input'!$F$7:$F$172,H$44,'Risk Input'!$Q$7:$Q$172,$B45)</f>
        <v>0</v>
      </c>
      <c r="I45" s="160">
        <f>COUNTIFS('Risk Input'!$F$7:$F$172,I$44,'Risk Input'!$Q$7:$Q$172,$B45)</f>
        <v>0</v>
      </c>
      <c r="J45" s="160">
        <f>COUNTIFS('Risk Input'!$F$7:$F$172,J$44,'Risk Input'!$Q$7:$Q$172,$B45)</f>
        <v>0</v>
      </c>
      <c r="K45" s="160">
        <f>COUNTIFS('Risk Input'!$F$7:$F$172,K$44,'Risk Input'!$Q$7:$Q$172,$B45)</f>
        <v>0</v>
      </c>
      <c r="L45" s="160">
        <f>COUNTIFS('Risk Input'!$F$7:$F$172,L$44,'Risk Input'!$Q$7:$Q$172,$B45)</f>
        <v>0</v>
      </c>
      <c r="M45" s="160">
        <f>COUNTIFS('Risk Input'!$F$7:$F$172,M$44,'Risk Input'!$Q$7:$Q$172,$B45)</f>
        <v>0</v>
      </c>
      <c r="N45" s="160">
        <f>COUNTIFS('Risk Input'!$F$7:$F$172,N$44,'Risk Input'!$Q$7:$Q$172,$B45)</f>
        <v>0</v>
      </c>
      <c r="O45" s="160">
        <f>COUNTIFS('Risk Input'!$F$7:$F$172,O$44,'Risk Input'!$Q$7:$Q$172,$B45)</f>
        <v>0</v>
      </c>
      <c r="P45" s="160">
        <f>COUNTIFS('Risk Input'!$F$7:$F$172,P$44,'Risk Input'!$Q$7:$Q$172,$B45)</f>
        <v>0</v>
      </c>
      <c r="Q45" s="160">
        <f>COUNTIFS('Risk Input'!$F$7:$F$172,Q$44,'Risk Input'!$Q$7:$Q$172,$B45)</f>
        <v>0</v>
      </c>
      <c r="R45" s="160">
        <f>COUNTIFS('Risk Input'!$F$7:$F$172,R$44,'Risk Input'!$Q$7:$Q$172,$B45)</f>
        <v>0</v>
      </c>
      <c r="S45" s="160">
        <f>COUNTIFS('Risk Input'!$F$7:$F$172,S$44,'Risk Input'!$Q$7:$Q$172,$B45)</f>
        <v>0</v>
      </c>
      <c r="T45" s="316">
        <f>SUM(C45:S45)</f>
        <v>0</v>
      </c>
    </row>
    <row r="46" spans="2:20">
      <c r="B46" s="328" t="s">
        <v>322</v>
      </c>
      <c r="C46" s="160">
        <f>COUNTIFS('Risk Input'!$F$7:$F$172,C$44,'Risk Input'!$Q$7:$Q$172,$B46)</f>
        <v>0</v>
      </c>
      <c r="D46" s="160">
        <f>COUNTIFS('Risk Input'!$F$7:$F$172,D$44,'Risk Input'!$Q$7:$Q$172,$B46)</f>
        <v>0</v>
      </c>
      <c r="E46" s="160">
        <f>COUNTIFS('Risk Input'!$F$7:$F$172,E$44,'Risk Input'!$Q$7:$Q$172,$B46)</f>
        <v>0</v>
      </c>
      <c r="F46" s="160">
        <f>COUNTIFS('Risk Input'!$F$7:$F$172,F$44,'Risk Input'!$Q$7:$Q$172,$B46)</f>
        <v>0</v>
      </c>
      <c r="G46" s="160">
        <f>COUNTIFS('Risk Input'!$F$7:$F$172,G$44,'Risk Input'!$Q$7:$Q$172,$B46)</f>
        <v>0</v>
      </c>
      <c r="H46" s="160">
        <f>COUNTIFS('Risk Input'!$F$7:$F$172,H$44,'Risk Input'!$Q$7:$Q$172,$B46)</f>
        <v>0</v>
      </c>
      <c r="I46" s="160">
        <f>COUNTIFS('Risk Input'!$F$7:$F$172,I$44,'Risk Input'!$Q$7:$Q$172,$B46)</f>
        <v>0</v>
      </c>
      <c r="J46" s="160">
        <f>COUNTIFS('Risk Input'!$F$7:$F$172,J$44,'Risk Input'!$Q$7:$Q$172,$B46)</f>
        <v>0</v>
      </c>
      <c r="K46" s="160">
        <f>COUNTIFS('Risk Input'!$F$7:$F$172,K$44,'Risk Input'!$Q$7:$Q$172,$B46)</f>
        <v>0</v>
      </c>
      <c r="L46" s="160">
        <f>COUNTIFS('Risk Input'!$F$7:$F$172,L$44,'Risk Input'!$Q$7:$Q$172,$B46)</f>
        <v>0</v>
      </c>
      <c r="M46" s="160">
        <f>COUNTIFS('Risk Input'!$F$7:$F$172,M$44,'Risk Input'!$Q$7:$Q$172,$B46)</f>
        <v>0</v>
      </c>
      <c r="N46" s="160">
        <f>COUNTIFS('Risk Input'!$F$7:$F$172,N$44,'Risk Input'!$Q$7:$Q$172,$B46)</f>
        <v>0</v>
      </c>
      <c r="O46" s="160">
        <f>COUNTIFS('Risk Input'!$F$7:$F$172,O$44,'Risk Input'!$Q$7:$Q$172,$B46)</f>
        <v>0</v>
      </c>
      <c r="P46" s="160">
        <f>COUNTIFS('Risk Input'!$F$7:$F$172,P$44,'Risk Input'!$Q$7:$Q$172,$B46)</f>
        <v>0</v>
      </c>
      <c r="Q46" s="160">
        <f>COUNTIFS('Risk Input'!$F$7:$F$172,Q$44,'Risk Input'!$Q$7:$Q$172,$B46)</f>
        <v>0</v>
      </c>
      <c r="R46" s="160">
        <f>COUNTIFS('Risk Input'!$F$7:$F$172,R$44,'Risk Input'!$Q$7:$Q$172,$B46)</f>
        <v>0</v>
      </c>
      <c r="S46" s="160">
        <f>COUNTIFS('Risk Input'!$F$7:$F$172,S$44,'Risk Input'!$Q$7:$Q$172,$B46)</f>
        <v>0</v>
      </c>
      <c r="T46" s="316">
        <f>SUM(C46:S46)</f>
        <v>0</v>
      </c>
    </row>
    <row r="47" spans="2:20">
      <c r="B47" s="328" t="s">
        <v>323</v>
      </c>
      <c r="C47" s="160">
        <f>COUNTIFS('Risk Input'!$F$7:$F$172,C$44,'Risk Input'!$Q$7:$Q$172,$B47)</f>
        <v>0</v>
      </c>
      <c r="D47" s="160">
        <f>COUNTIFS('Risk Input'!$F$7:$F$172,D$44,'Risk Input'!$Q$7:$Q$172,$B47)</f>
        <v>0</v>
      </c>
      <c r="E47" s="160">
        <f>COUNTIFS('Risk Input'!$F$7:$F$172,E$44,'Risk Input'!$Q$7:$Q$172,$B47)</f>
        <v>0</v>
      </c>
      <c r="F47" s="160">
        <f>COUNTIFS('Risk Input'!$F$7:$F$172,F$44,'Risk Input'!$Q$7:$Q$172,$B47)</f>
        <v>0</v>
      </c>
      <c r="G47" s="160">
        <f>COUNTIFS('Risk Input'!$F$7:$F$172,G$44,'Risk Input'!$Q$7:$Q$172,$B47)</f>
        <v>0</v>
      </c>
      <c r="H47" s="160">
        <f>COUNTIFS('Risk Input'!$F$7:$F$172,H$44,'Risk Input'!$Q$7:$Q$172,$B47)</f>
        <v>0</v>
      </c>
      <c r="I47" s="160">
        <f>COUNTIFS('Risk Input'!$F$7:$F$172,I$44,'Risk Input'!$Q$7:$Q$172,$B47)</f>
        <v>0</v>
      </c>
      <c r="J47" s="160">
        <f>COUNTIFS('Risk Input'!$F$7:$F$172,J$44,'Risk Input'!$Q$7:$Q$172,$B47)</f>
        <v>0</v>
      </c>
      <c r="K47" s="160">
        <f>COUNTIFS('Risk Input'!$F$7:$F$172,K$44,'Risk Input'!$Q$7:$Q$172,$B47)</f>
        <v>0</v>
      </c>
      <c r="L47" s="160">
        <f>COUNTIFS('Risk Input'!$F$7:$F$172,L$44,'Risk Input'!$Q$7:$Q$172,$B47)</f>
        <v>0</v>
      </c>
      <c r="M47" s="160">
        <f>COUNTIFS('Risk Input'!$F$7:$F$172,M$44,'Risk Input'!$Q$7:$Q$172,$B47)</f>
        <v>0</v>
      </c>
      <c r="N47" s="160">
        <f>COUNTIFS('Risk Input'!$F$7:$F$172,N$44,'Risk Input'!$Q$7:$Q$172,$B47)</f>
        <v>0</v>
      </c>
      <c r="O47" s="160">
        <f>COUNTIFS('Risk Input'!$F$7:$F$172,O$44,'Risk Input'!$Q$7:$Q$172,$B47)</f>
        <v>0</v>
      </c>
      <c r="P47" s="160">
        <f>COUNTIFS('Risk Input'!$F$7:$F$172,P$44,'Risk Input'!$Q$7:$Q$172,$B47)</f>
        <v>0</v>
      </c>
      <c r="Q47" s="160">
        <f>COUNTIFS('Risk Input'!$F$7:$F$172,Q$44,'Risk Input'!$Q$7:$Q$172,$B47)</f>
        <v>0</v>
      </c>
      <c r="R47" s="160">
        <f>COUNTIFS('Risk Input'!$F$7:$F$172,R$44,'Risk Input'!$Q$7:$Q$172,$B47)</f>
        <v>0</v>
      </c>
      <c r="S47" s="160">
        <f>COUNTIFS('Risk Input'!$F$7:$F$172,S$44,'Risk Input'!$Q$7:$Q$172,$B47)</f>
        <v>0</v>
      </c>
      <c r="T47" s="316">
        <f>SUM(C47:S47)</f>
        <v>0</v>
      </c>
    </row>
    <row r="48" spans="2:20" ht="15" thickBot="1">
      <c r="B48" s="329" t="s">
        <v>324</v>
      </c>
      <c r="C48" s="318">
        <f>COUNTIFS('Risk Input'!$F$7:$F$172,C$44,'Risk Input'!$Q$7:$Q$172,$B48)</f>
        <v>0</v>
      </c>
      <c r="D48" s="318">
        <f>COUNTIFS('Risk Input'!$F$7:$F$172,D$44,'Risk Input'!$Q$7:$Q$172,$B48)</f>
        <v>0</v>
      </c>
      <c r="E48" s="318">
        <f>COUNTIFS('Risk Input'!$F$7:$F$172,E$44,'Risk Input'!$Q$7:$Q$172,$B48)</f>
        <v>0</v>
      </c>
      <c r="F48" s="318">
        <f>COUNTIFS('Risk Input'!$F$7:$F$172,F$44,'Risk Input'!$Q$7:$Q$172,$B48)</f>
        <v>0</v>
      </c>
      <c r="G48" s="318">
        <f>COUNTIFS('Risk Input'!$F$7:$F$172,G$44,'Risk Input'!$Q$7:$Q$172,$B48)</f>
        <v>0</v>
      </c>
      <c r="H48" s="318">
        <f>COUNTIFS('Risk Input'!$F$7:$F$172,H$44,'Risk Input'!$Q$7:$Q$172,$B48)</f>
        <v>0</v>
      </c>
      <c r="I48" s="318">
        <f>COUNTIFS('Risk Input'!$F$7:$F$172,I$44,'Risk Input'!$Q$7:$Q$172,$B48)</f>
        <v>0</v>
      </c>
      <c r="J48" s="318">
        <f>COUNTIFS('Risk Input'!$F$7:$F$172,J$44,'Risk Input'!$Q$7:$Q$172,$B48)</f>
        <v>0</v>
      </c>
      <c r="K48" s="318">
        <f>COUNTIFS('Risk Input'!$F$7:$F$172,K$44,'Risk Input'!$Q$7:$Q$172,$B48)</f>
        <v>0</v>
      </c>
      <c r="L48" s="318">
        <f>COUNTIFS('Risk Input'!$F$7:$F$172,L$44,'Risk Input'!$Q$7:$Q$172,$B48)</f>
        <v>0</v>
      </c>
      <c r="M48" s="318">
        <f>COUNTIFS('Risk Input'!$F$7:$F$172,M$44,'Risk Input'!$Q$7:$Q$172,$B48)</f>
        <v>0</v>
      </c>
      <c r="N48" s="318">
        <f>COUNTIFS('Risk Input'!$F$7:$F$172,N$44,'Risk Input'!$Q$7:$Q$172,$B48)</f>
        <v>0</v>
      </c>
      <c r="O48" s="318">
        <f>COUNTIFS('Risk Input'!$F$7:$F$172,O$44,'Risk Input'!$Q$7:$Q$172,$B48)</f>
        <v>0</v>
      </c>
      <c r="P48" s="318">
        <f>COUNTIFS('Risk Input'!$F$7:$F$172,P$44,'Risk Input'!$Q$7:$Q$172,$B48)</f>
        <v>0</v>
      </c>
      <c r="Q48" s="318">
        <f>COUNTIFS('Risk Input'!$F$7:$F$172,Q$44,'Risk Input'!$Q$7:$Q$172,$B48)</f>
        <v>0</v>
      </c>
      <c r="R48" s="318">
        <f>COUNTIFS('Risk Input'!$F$7:$F$172,R$44,'Risk Input'!$Q$7:$Q$172,$B48)</f>
        <v>0</v>
      </c>
      <c r="S48" s="318">
        <f>COUNTIFS('Risk Input'!$F$7:$F$172,S$44,'Risk Input'!$Q$7:$Q$172,$B48)</f>
        <v>0</v>
      </c>
      <c r="T48" s="317">
        <f>SUM(C48:S48)</f>
        <v>0</v>
      </c>
    </row>
    <row r="73" spans="2:20" ht="15" thickBot="1"/>
    <row r="74" spans="2:20">
      <c r="B74" s="335" t="s">
        <v>325</v>
      </c>
      <c r="C74" s="336" t="s">
        <v>384</v>
      </c>
      <c r="D74" s="336" t="s">
        <v>349</v>
      </c>
      <c r="E74" s="336" t="s">
        <v>350</v>
      </c>
      <c r="F74" s="336" t="s">
        <v>351</v>
      </c>
      <c r="G74" s="336" t="s">
        <v>352</v>
      </c>
      <c r="H74" s="336" t="s">
        <v>353</v>
      </c>
      <c r="I74" s="336" t="s">
        <v>354</v>
      </c>
      <c r="J74" s="336" t="s">
        <v>355</v>
      </c>
      <c r="K74" s="336" t="s">
        <v>356</v>
      </c>
      <c r="L74" s="336" t="s">
        <v>357</v>
      </c>
      <c r="M74" s="336" t="s">
        <v>358</v>
      </c>
      <c r="N74" s="336" t="s">
        <v>359</v>
      </c>
      <c r="O74" s="336" t="s">
        <v>360</v>
      </c>
      <c r="P74" s="336" t="s">
        <v>361</v>
      </c>
      <c r="Q74" s="336" t="s">
        <v>362</v>
      </c>
      <c r="R74" s="336" t="s">
        <v>363</v>
      </c>
      <c r="S74" s="336" t="s">
        <v>364</v>
      </c>
      <c r="T74" s="337" t="s">
        <v>320</v>
      </c>
    </row>
    <row r="75" spans="2:20">
      <c r="B75" s="328" t="s">
        <v>321</v>
      </c>
      <c r="C75" s="160">
        <f>COUNTIFS('Risk Input'!$F$7:$F$172,C$74,'Risk Input'!$AF$7:$AF$172,$B75)</f>
        <v>0</v>
      </c>
      <c r="D75" s="160">
        <f>COUNTIFS('Risk Input'!$F$7:$F$172,D$74,'Risk Input'!$AF$7:$AF$172,$B75)</f>
        <v>0</v>
      </c>
      <c r="E75" s="160">
        <f>COUNTIFS('Risk Input'!$F$7:$F$172,E$74,'Risk Input'!$AF$7:$AF$172,$B75)</f>
        <v>0</v>
      </c>
      <c r="F75" s="160">
        <f>COUNTIFS('Risk Input'!$F$7:$F$172,F$74,'Risk Input'!$AF$7:$AF$172,$B75)</f>
        <v>0</v>
      </c>
      <c r="G75" s="160">
        <f>COUNTIFS('Risk Input'!$F$7:$F$172,G$74,'Risk Input'!$AF$7:$AF$172,$B75)</f>
        <v>0</v>
      </c>
      <c r="H75" s="160">
        <f>COUNTIFS('Risk Input'!$F$7:$F$172,H$74,'Risk Input'!$AF$7:$AF$172,$B75)</f>
        <v>0</v>
      </c>
      <c r="I75" s="160">
        <f>COUNTIFS('Risk Input'!$F$7:$F$172,I$74,'Risk Input'!$AF$7:$AF$172,$B75)</f>
        <v>0</v>
      </c>
      <c r="J75" s="160">
        <f>COUNTIFS('Risk Input'!$F$7:$F$172,J$74,'Risk Input'!$AF$7:$AF$172,$B75)</f>
        <v>0</v>
      </c>
      <c r="K75" s="160">
        <f>COUNTIFS('Risk Input'!$F$7:$F$172,K$74,'Risk Input'!$AF$7:$AF$172,$B75)</f>
        <v>0</v>
      </c>
      <c r="L75" s="160">
        <f>COUNTIFS('Risk Input'!$F$7:$F$172,L$74,'Risk Input'!$AF$7:$AF$172,$B75)</f>
        <v>0</v>
      </c>
      <c r="M75" s="160">
        <f>COUNTIFS('Risk Input'!$F$7:$F$172,M$74,'Risk Input'!$AF$7:$AF$172,$B75)</f>
        <v>0</v>
      </c>
      <c r="N75" s="160">
        <f>COUNTIFS('Risk Input'!$F$7:$F$172,N$74,'Risk Input'!$AF$7:$AF$172,$B75)</f>
        <v>0</v>
      </c>
      <c r="O75" s="160">
        <f>COUNTIFS('Risk Input'!$F$7:$F$172,O$74,'Risk Input'!$AF$7:$AF$172,$B75)</f>
        <v>0</v>
      </c>
      <c r="P75" s="160">
        <f>COUNTIFS('Risk Input'!$F$7:$F$172,P$74,'Risk Input'!$AF$7:$AF$172,$B75)</f>
        <v>0</v>
      </c>
      <c r="Q75" s="160">
        <f>COUNTIFS('Risk Input'!$F$7:$F$172,Q$74,'Risk Input'!$AF$7:$AF$172,$B75)</f>
        <v>0</v>
      </c>
      <c r="R75" s="160">
        <f>COUNTIFS('Risk Input'!$F$7:$F$172,R$74,'Risk Input'!$AF$7:$AF$172,$B75)</f>
        <v>0</v>
      </c>
      <c r="S75" s="160">
        <f>COUNTIFS('Risk Input'!$F$7:$F$172,S$74,'Risk Input'!$AF$7:$AF$172,$B75)</f>
        <v>0</v>
      </c>
      <c r="T75" s="316">
        <f>SUM(C75:S75)</f>
        <v>0</v>
      </c>
    </row>
    <row r="76" spans="2:20">
      <c r="B76" s="328" t="s">
        <v>322</v>
      </c>
      <c r="C76" s="160">
        <f>COUNTIFS('Risk Input'!$F$7:$F$172,C$74,'Risk Input'!$AF$7:$AF$172,$B76)</f>
        <v>0</v>
      </c>
      <c r="D76" s="160">
        <f>COUNTIFS('Risk Input'!$F$7:$F$172,D$74,'Risk Input'!$AF$7:$AF$172,$B76)</f>
        <v>0</v>
      </c>
      <c r="E76" s="160">
        <f>COUNTIFS('Risk Input'!$F$7:$F$172,E$74,'Risk Input'!$AF$7:$AF$172,$B76)</f>
        <v>0</v>
      </c>
      <c r="F76" s="160">
        <f>COUNTIFS('Risk Input'!$F$7:$F$172,F$74,'Risk Input'!$AF$7:$AF$172,$B76)</f>
        <v>0</v>
      </c>
      <c r="G76" s="160">
        <f>COUNTIFS('Risk Input'!$F$7:$F$172,G$74,'Risk Input'!$AF$7:$AF$172,$B76)</f>
        <v>0</v>
      </c>
      <c r="H76" s="160">
        <f>COUNTIFS('Risk Input'!$F$7:$F$172,H$74,'Risk Input'!$AF$7:$AF$172,$B76)</f>
        <v>0</v>
      </c>
      <c r="I76" s="160">
        <f>COUNTIFS('Risk Input'!$F$7:$F$172,I$74,'Risk Input'!$AF$7:$AF$172,$B76)</f>
        <v>0</v>
      </c>
      <c r="J76" s="160">
        <f>COUNTIFS('Risk Input'!$F$7:$F$172,J$74,'Risk Input'!$AF$7:$AF$172,$B76)</f>
        <v>0</v>
      </c>
      <c r="K76" s="160">
        <f>COUNTIFS('Risk Input'!$F$7:$F$172,K$74,'Risk Input'!$AF$7:$AF$172,$B76)</f>
        <v>0</v>
      </c>
      <c r="L76" s="160">
        <f>COUNTIFS('Risk Input'!$F$7:$F$172,L$74,'Risk Input'!$AF$7:$AF$172,$B76)</f>
        <v>0</v>
      </c>
      <c r="M76" s="160">
        <f>COUNTIFS('Risk Input'!$F$7:$F$172,M$74,'Risk Input'!$AF$7:$AF$172,$B76)</f>
        <v>0</v>
      </c>
      <c r="N76" s="160">
        <f>COUNTIFS('Risk Input'!$F$7:$F$172,N$74,'Risk Input'!$AF$7:$AF$172,$B76)</f>
        <v>0</v>
      </c>
      <c r="O76" s="160">
        <f>COUNTIFS('Risk Input'!$F$7:$F$172,O$74,'Risk Input'!$AF$7:$AF$172,$B76)</f>
        <v>0</v>
      </c>
      <c r="P76" s="160">
        <f>COUNTIFS('Risk Input'!$F$7:$F$172,P$74,'Risk Input'!$AF$7:$AF$172,$B76)</f>
        <v>0</v>
      </c>
      <c r="Q76" s="160">
        <f>COUNTIFS('Risk Input'!$F$7:$F$172,Q$74,'Risk Input'!$AF$7:$AF$172,$B76)</f>
        <v>0</v>
      </c>
      <c r="R76" s="160">
        <f>COUNTIFS('Risk Input'!$F$7:$F$172,R$74,'Risk Input'!$AF$7:$AF$172,$B76)</f>
        <v>0</v>
      </c>
      <c r="S76" s="160">
        <f>COUNTIFS('Risk Input'!$F$7:$F$172,S$74,'Risk Input'!$AF$7:$AF$172,$B76)</f>
        <v>0</v>
      </c>
      <c r="T76" s="316">
        <f>SUM(C76:S76)</f>
        <v>0</v>
      </c>
    </row>
    <row r="77" spans="2:20">
      <c r="B77" s="328" t="s">
        <v>323</v>
      </c>
      <c r="C77" s="160">
        <f>COUNTIFS('Risk Input'!$F$7:$F$172,C$74,'Risk Input'!$AF$7:$AF$172,$B77)</f>
        <v>0</v>
      </c>
      <c r="D77" s="160">
        <f>COUNTIFS('Risk Input'!$F$7:$F$172,D$74,'Risk Input'!$AF$7:$AF$172,$B77)</f>
        <v>0</v>
      </c>
      <c r="E77" s="160">
        <f>COUNTIFS('Risk Input'!$F$7:$F$172,E$74,'Risk Input'!$AF$7:$AF$172,$B77)</f>
        <v>0</v>
      </c>
      <c r="F77" s="160">
        <f>COUNTIFS('Risk Input'!$F$7:$F$172,F$74,'Risk Input'!$AF$7:$AF$172,$B77)</f>
        <v>0</v>
      </c>
      <c r="G77" s="160">
        <f>COUNTIFS('Risk Input'!$F$7:$F$172,G$74,'Risk Input'!$AF$7:$AF$172,$B77)</f>
        <v>0</v>
      </c>
      <c r="H77" s="160">
        <f>COUNTIFS('Risk Input'!$F$7:$F$172,H$74,'Risk Input'!$AF$7:$AF$172,$B77)</f>
        <v>0</v>
      </c>
      <c r="I77" s="160">
        <f>COUNTIFS('Risk Input'!$F$7:$F$172,I$74,'Risk Input'!$AF$7:$AF$172,$B77)</f>
        <v>0</v>
      </c>
      <c r="J77" s="160">
        <f>COUNTIFS('Risk Input'!$F$7:$F$172,J$74,'Risk Input'!$AF$7:$AF$172,$B77)</f>
        <v>0</v>
      </c>
      <c r="K77" s="160">
        <f>COUNTIFS('Risk Input'!$F$7:$F$172,K$74,'Risk Input'!$AF$7:$AF$172,$B77)</f>
        <v>0</v>
      </c>
      <c r="L77" s="160">
        <f>COUNTIFS('Risk Input'!$F$7:$F$172,L$74,'Risk Input'!$AF$7:$AF$172,$B77)</f>
        <v>0</v>
      </c>
      <c r="M77" s="160">
        <f>COUNTIFS('Risk Input'!$F$7:$F$172,M$74,'Risk Input'!$AF$7:$AF$172,$B77)</f>
        <v>0</v>
      </c>
      <c r="N77" s="160">
        <f>COUNTIFS('Risk Input'!$F$7:$F$172,N$74,'Risk Input'!$AF$7:$AF$172,$B77)</f>
        <v>0</v>
      </c>
      <c r="O77" s="160">
        <f>COUNTIFS('Risk Input'!$F$7:$F$172,O$74,'Risk Input'!$AF$7:$AF$172,$B77)</f>
        <v>0</v>
      </c>
      <c r="P77" s="160">
        <f>COUNTIFS('Risk Input'!$F$7:$F$172,P$74,'Risk Input'!$AF$7:$AF$172,$B77)</f>
        <v>0</v>
      </c>
      <c r="Q77" s="160">
        <f>COUNTIFS('Risk Input'!$F$7:$F$172,Q$74,'Risk Input'!$AF$7:$AF$172,$B77)</f>
        <v>0</v>
      </c>
      <c r="R77" s="160">
        <f>COUNTIFS('Risk Input'!$F$7:$F$172,R$74,'Risk Input'!$AF$7:$AF$172,$B77)</f>
        <v>0</v>
      </c>
      <c r="S77" s="160">
        <f>COUNTIFS('Risk Input'!$F$7:$F$172,S$74,'Risk Input'!$AF$7:$AF$172,$B77)</f>
        <v>0</v>
      </c>
      <c r="T77" s="316">
        <f>SUM(C77:S77)</f>
        <v>0</v>
      </c>
    </row>
    <row r="78" spans="2:20" ht="15" thickBot="1">
      <c r="B78" s="329" t="s">
        <v>324</v>
      </c>
      <c r="C78" s="318">
        <f>COUNTIFS('Risk Input'!$F$7:$F$172,C$74,'Risk Input'!$AF$7:$AF$172,$B78)</f>
        <v>0</v>
      </c>
      <c r="D78" s="318">
        <f>COUNTIFS('Risk Input'!$F$7:$F$172,D$74,'Risk Input'!$AF$7:$AF$172,$B78)</f>
        <v>0</v>
      </c>
      <c r="E78" s="318">
        <f>COUNTIFS('Risk Input'!$F$7:$F$172,E$74,'Risk Input'!$AF$7:$AF$172,$B78)</f>
        <v>0</v>
      </c>
      <c r="F78" s="318">
        <f>COUNTIFS('Risk Input'!$F$7:$F$172,F$74,'Risk Input'!$AF$7:$AF$172,$B78)</f>
        <v>0</v>
      </c>
      <c r="G78" s="318">
        <f>COUNTIFS('Risk Input'!$F$7:$F$172,G$74,'Risk Input'!$AF$7:$AF$172,$B78)</f>
        <v>0</v>
      </c>
      <c r="H78" s="318">
        <f>COUNTIFS('Risk Input'!$F$7:$F$172,H$74,'Risk Input'!$AF$7:$AF$172,$B78)</f>
        <v>0</v>
      </c>
      <c r="I78" s="318">
        <f>COUNTIFS('Risk Input'!$F$7:$F$172,I$74,'Risk Input'!$AF$7:$AF$172,$B78)</f>
        <v>0</v>
      </c>
      <c r="J78" s="318">
        <f>COUNTIFS('Risk Input'!$F$7:$F$172,J$74,'Risk Input'!$AF$7:$AF$172,$B78)</f>
        <v>0</v>
      </c>
      <c r="K78" s="318">
        <f>COUNTIFS('Risk Input'!$F$7:$F$172,K$74,'Risk Input'!$AF$7:$AF$172,$B78)</f>
        <v>0</v>
      </c>
      <c r="L78" s="318">
        <f>COUNTIFS('Risk Input'!$F$7:$F$172,L$74,'Risk Input'!$AF$7:$AF$172,$B78)</f>
        <v>0</v>
      </c>
      <c r="M78" s="318">
        <f>COUNTIFS('Risk Input'!$F$7:$F$172,M$74,'Risk Input'!$AF$7:$AF$172,$B78)</f>
        <v>0</v>
      </c>
      <c r="N78" s="318">
        <f>COUNTIFS('Risk Input'!$F$7:$F$172,N$74,'Risk Input'!$AF$7:$AF$172,$B78)</f>
        <v>0</v>
      </c>
      <c r="O78" s="318">
        <f>COUNTIFS('Risk Input'!$F$7:$F$172,O$74,'Risk Input'!$AF$7:$AF$172,$B78)</f>
        <v>0</v>
      </c>
      <c r="P78" s="318">
        <f>COUNTIFS('Risk Input'!$F$7:$F$172,P$74,'Risk Input'!$AF$7:$AF$172,$B78)</f>
        <v>0</v>
      </c>
      <c r="Q78" s="318">
        <f>COUNTIFS('Risk Input'!$F$7:$F$172,Q$74,'Risk Input'!$AF$7:$AF$172,$B78)</f>
        <v>0</v>
      </c>
      <c r="R78" s="318">
        <f>COUNTIFS('Risk Input'!$F$7:$F$172,R$74,'Risk Input'!$AF$7:$AF$172,$B78)</f>
        <v>0</v>
      </c>
      <c r="S78" s="318">
        <f>COUNTIFS('Risk Input'!$F$7:$F$172,S$74,'Risk Input'!$AF$7:$AF$172,$B78)</f>
        <v>0</v>
      </c>
      <c r="T78" s="317">
        <f>SUM(C78:S78)</f>
        <v>0</v>
      </c>
    </row>
  </sheetData>
  <sheetProtection password="9965" sheet="1" formatCells="0" formatColumns="0" formatRows="0" insertColumns="0" insertRows="0" insertHyperlinks="0" deleteColumns="0" deleteRows="0" sort="0" autoFilter="0" pivotTable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Q87"/>
  <sheetViews>
    <sheetView topLeftCell="AR30" zoomScale="80" zoomScaleNormal="80" workbookViewId="0">
      <selection activeCell="C50" sqref="C50:C54"/>
    </sheetView>
  </sheetViews>
  <sheetFormatPr defaultColWidth="9.1796875" defaultRowHeight="10.5"/>
  <cols>
    <col min="1" max="1" width="9.1796875" style="151" hidden="1" customWidth="1"/>
    <col min="2" max="2" width="10.453125" style="151" hidden="1" customWidth="1"/>
    <col min="3" max="3" width="12" style="151" hidden="1" customWidth="1"/>
    <col min="4" max="4" width="11.453125" style="151" hidden="1" customWidth="1"/>
    <col min="5" max="5" width="9.1796875" style="156" hidden="1" customWidth="1"/>
    <col min="6" max="6" width="9.1796875" style="151" hidden="1" customWidth="1"/>
    <col min="7" max="7" width="12.7265625" style="151" hidden="1" customWidth="1"/>
    <col min="8" max="15" width="9.1796875" style="151" hidden="1" customWidth="1"/>
    <col min="16" max="16" width="10.81640625" style="151" hidden="1" customWidth="1"/>
    <col min="17" max="43" width="9.1796875" style="151" hidden="1" customWidth="1"/>
    <col min="44" max="16384" width="9.1796875" style="151"/>
  </cols>
  <sheetData>
    <row r="1" spans="1:22" ht="11" thickBot="1">
      <c r="A1" s="150"/>
      <c r="B1" s="3"/>
      <c r="D1" s="2"/>
      <c r="E1" s="2"/>
      <c r="F1" s="2"/>
      <c r="H1" s="2"/>
      <c r="I1" s="2"/>
      <c r="J1" s="2"/>
      <c r="K1" s="2"/>
      <c r="L1" s="2"/>
      <c r="M1" s="2"/>
      <c r="N1" s="2"/>
      <c r="O1" s="244"/>
      <c r="P1" s="244"/>
      <c r="Q1" s="244"/>
      <c r="R1" s="244"/>
      <c r="S1" s="339"/>
      <c r="T1" s="338" t="s">
        <v>341</v>
      </c>
      <c r="U1" s="338" t="s">
        <v>340</v>
      </c>
    </row>
    <row r="2" spans="1:22" ht="40.5" thickBot="1">
      <c r="A2" s="4" t="s">
        <v>0</v>
      </c>
      <c r="B2" s="5" t="s">
        <v>1</v>
      </c>
      <c r="C2" s="159" t="s">
        <v>169</v>
      </c>
      <c r="D2" s="152" t="s">
        <v>11</v>
      </c>
      <c r="E2" s="153" t="s">
        <v>254</v>
      </c>
      <c r="F2" s="153" t="s">
        <v>245</v>
      </c>
      <c r="G2" s="1" t="s">
        <v>4</v>
      </c>
      <c r="H2" s="1"/>
      <c r="I2" s="8">
        <v>1</v>
      </c>
      <c r="J2" s="9" t="s">
        <v>16</v>
      </c>
      <c r="K2" s="8">
        <v>3</v>
      </c>
      <c r="L2" s="21" t="s">
        <v>63</v>
      </c>
      <c r="M2" s="10">
        <v>1</v>
      </c>
      <c r="N2" s="327"/>
      <c r="O2" s="205" t="s">
        <v>268</v>
      </c>
      <c r="P2" s="151" t="s">
        <v>163</v>
      </c>
      <c r="Q2" s="151" t="s">
        <v>500</v>
      </c>
      <c r="R2" s="151" t="s">
        <v>500</v>
      </c>
      <c r="S2" s="338" t="s">
        <v>501</v>
      </c>
      <c r="T2" s="340" t="s">
        <v>169</v>
      </c>
      <c r="U2" s="342" t="s">
        <v>342</v>
      </c>
      <c r="V2"/>
    </row>
    <row r="3" spans="1:22" ht="60.5" thickBot="1">
      <c r="A3" s="4" t="s">
        <v>2</v>
      </c>
      <c r="B3" s="5" t="s">
        <v>3</v>
      </c>
      <c r="C3" s="159" t="s">
        <v>170</v>
      </c>
      <c r="D3" s="152" t="s">
        <v>12</v>
      </c>
      <c r="E3" s="153" t="s">
        <v>253</v>
      </c>
      <c r="F3" s="153" t="s">
        <v>244</v>
      </c>
      <c r="G3" s="1" t="s">
        <v>5</v>
      </c>
      <c r="H3" s="1"/>
      <c r="I3" s="8">
        <v>4</v>
      </c>
      <c r="J3" s="8" t="s">
        <v>16</v>
      </c>
      <c r="K3" s="8">
        <v>6</v>
      </c>
      <c r="L3" s="17" t="s">
        <v>64</v>
      </c>
      <c r="M3" s="11">
        <v>2</v>
      </c>
      <c r="N3" s="1"/>
      <c r="O3" s="205" t="s">
        <v>269</v>
      </c>
      <c r="P3" s="151" t="s">
        <v>27</v>
      </c>
      <c r="R3" s="151" t="s">
        <v>500</v>
      </c>
      <c r="S3" s="338" t="s">
        <v>502</v>
      </c>
      <c r="T3" s="340" t="s">
        <v>170</v>
      </c>
      <c r="U3" s="342" t="s">
        <v>343</v>
      </c>
      <c r="V3"/>
    </row>
    <row r="4" spans="1:22" ht="40.5" thickBot="1">
      <c r="A4" s="154"/>
      <c r="B4" s="155"/>
      <c r="C4" s="159" t="s">
        <v>171</v>
      </c>
      <c r="D4" s="152" t="s">
        <v>13</v>
      </c>
      <c r="E4" s="153" t="s">
        <v>243</v>
      </c>
      <c r="F4" s="153" t="s">
        <v>243</v>
      </c>
      <c r="G4" s="1" t="s">
        <v>6</v>
      </c>
      <c r="H4" s="1"/>
      <c r="I4" s="8">
        <v>8</v>
      </c>
      <c r="J4" s="8" t="s">
        <v>16</v>
      </c>
      <c r="K4" s="8">
        <v>12</v>
      </c>
      <c r="L4" s="198" t="s">
        <v>65</v>
      </c>
      <c r="M4" s="11">
        <v>3</v>
      </c>
      <c r="N4" s="1"/>
      <c r="O4" s="205" t="s">
        <v>270</v>
      </c>
      <c r="P4" s="151" t="s">
        <v>30</v>
      </c>
      <c r="R4" s="151" t="s">
        <v>500</v>
      </c>
      <c r="S4" s="338" t="s">
        <v>503</v>
      </c>
      <c r="T4" s="340" t="s">
        <v>171</v>
      </c>
      <c r="U4" s="342" t="s">
        <v>344</v>
      </c>
      <c r="V4"/>
    </row>
    <row r="5" spans="1:22" ht="60.5" thickBot="1">
      <c r="A5" s="2"/>
      <c r="B5" s="3"/>
      <c r="C5" s="159" t="s">
        <v>172</v>
      </c>
      <c r="D5" s="152" t="s">
        <v>14</v>
      </c>
      <c r="E5" s="153" t="s">
        <v>252</v>
      </c>
      <c r="F5" s="153" t="s">
        <v>242</v>
      </c>
      <c r="G5" s="1" t="s">
        <v>7</v>
      </c>
      <c r="H5" s="1"/>
      <c r="I5" s="8">
        <v>15</v>
      </c>
      <c r="J5" s="8" t="s">
        <v>16</v>
      </c>
      <c r="K5" s="8">
        <v>25</v>
      </c>
      <c r="L5" s="22" t="s">
        <v>66</v>
      </c>
      <c r="M5" s="11">
        <v>4</v>
      </c>
      <c r="N5" s="1"/>
      <c r="O5" s="205" t="s">
        <v>271</v>
      </c>
      <c r="P5" s="151" t="s">
        <v>31</v>
      </c>
      <c r="R5" s="151" t="s">
        <v>500</v>
      </c>
      <c r="S5" s="338" t="s">
        <v>504</v>
      </c>
      <c r="T5" s="340" t="s">
        <v>172</v>
      </c>
      <c r="U5" s="342" t="s">
        <v>345</v>
      </c>
      <c r="V5"/>
    </row>
    <row r="6" spans="1:22" ht="15.5">
      <c r="A6" s="2"/>
      <c r="B6" s="3"/>
      <c r="C6" s="2"/>
      <c r="D6" s="152" t="s">
        <v>46</v>
      </c>
      <c r="E6" s="153" t="s">
        <v>251</v>
      </c>
      <c r="F6" s="153" t="s">
        <v>241</v>
      </c>
      <c r="G6" s="1" t="s">
        <v>8</v>
      </c>
      <c r="H6" s="1"/>
      <c r="I6" s="1"/>
      <c r="O6" s="205" t="s">
        <v>272</v>
      </c>
      <c r="P6" s="151" t="s">
        <v>162</v>
      </c>
      <c r="S6" s="338"/>
      <c r="T6" s="338"/>
      <c r="U6" s="341" t="s">
        <v>346</v>
      </c>
      <c r="V6"/>
    </row>
    <row r="7" spans="1:22" ht="14.5">
      <c r="A7" s="2"/>
      <c r="B7" s="3"/>
      <c r="C7" s="2"/>
      <c r="D7" s="152" t="s">
        <v>47</v>
      </c>
      <c r="E7" s="153"/>
      <c r="F7" s="153"/>
      <c r="G7" s="1" t="s">
        <v>9</v>
      </c>
      <c r="H7" s="1"/>
      <c r="I7" s="1"/>
      <c r="O7" s="151" t="s">
        <v>273</v>
      </c>
      <c r="P7" s="151" t="s">
        <v>213</v>
      </c>
      <c r="S7" s="338"/>
      <c r="T7" s="338"/>
      <c r="U7" s="338"/>
      <c r="V7"/>
    </row>
    <row r="8" spans="1:22" ht="14.5">
      <c r="A8" s="2"/>
      <c r="B8" s="3"/>
      <c r="C8" s="2"/>
      <c r="D8" s="152" t="s">
        <v>48</v>
      </c>
      <c r="E8" s="1"/>
      <c r="F8" s="1"/>
      <c r="G8" s="1" t="s">
        <v>10</v>
      </c>
      <c r="H8" s="1"/>
      <c r="I8" s="1"/>
      <c r="J8" s="1"/>
      <c r="K8" s="1"/>
      <c r="L8" s="1"/>
      <c r="M8" s="1"/>
      <c r="N8" s="1"/>
      <c r="O8" s="151" t="s">
        <v>274</v>
      </c>
      <c r="P8" s="151" t="s">
        <v>214</v>
      </c>
      <c r="S8" s="338"/>
      <c r="T8" s="338"/>
      <c r="U8" s="338"/>
      <c r="V8"/>
    </row>
    <row r="9" spans="1:22" ht="14.5">
      <c r="A9" s="2"/>
      <c r="B9" s="3"/>
      <c r="C9" s="2"/>
      <c r="D9" s="152" t="s">
        <v>49</v>
      </c>
      <c r="E9" s="1"/>
      <c r="F9" s="1"/>
      <c r="G9" s="2"/>
      <c r="H9" s="1"/>
      <c r="I9" s="1"/>
      <c r="J9" s="1"/>
      <c r="K9" s="1"/>
      <c r="L9" s="1"/>
      <c r="M9" s="1"/>
      <c r="N9" s="1"/>
      <c r="O9" s="151" t="s">
        <v>275</v>
      </c>
      <c r="P9" s="151" t="s">
        <v>32</v>
      </c>
      <c r="S9" s="338"/>
      <c r="T9" s="338"/>
      <c r="U9" s="338"/>
      <c r="V9"/>
    </row>
    <row r="10" spans="1:22" ht="14.5">
      <c r="A10" s="2"/>
      <c r="B10" s="3"/>
      <c r="C10" s="2"/>
      <c r="D10" s="152" t="s">
        <v>50</v>
      </c>
      <c r="E10" s="1"/>
      <c r="F10" s="1"/>
      <c r="G10" s="2"/>
      <c r="H10" s="1"/>
      <c r="I10" s="1"/>
      <c r="J10" s="1"/>
      <c r="K10" s="1"/>
      <c r="L10" s="1"/>
      <c r="M10" s="1"/>
      <c r="N10" s="1"/>
      <c r="O10" s="151" t="s">
        <v>276</v>
      </c>
      <c r="P10" s="151" t="s">
        <v>33</v>
      </c>
      <c r="V10"/>
    </row>
    <row r="11" spans="1:22" ht="20">
      <c r="A11" s="2"/>
      <c r="B11" s="3"/>
      <c r="C11" s="2"/>
      <c r="D11" s="152" t="s">
        <v>51</v>
      </c>
      <c r="E11" s="1"/>
      <c r="F11" s="1"/>
      <c r="G11" s="2"/>
      <c r="H11" s="1"/>
      <c r="I11" s="1"/>
      <c r="J11" s="1"/>
      <c r="K11" s="1"/>
      <c r="L11" s="1"/>
      <c r="M11" s="1"/>
      <c r="N11" s="1"/>
      <c r="O11" s="151" t="s">
        <v>277</v>
      </c>
      <c r="P11" s="151" t="s">
        <v>34</v>
      </c>
      <c r="V11"/>
    </row>
    <row r="12" spans="1:22" ht="20">
      <c r="A12" s="2"/>
      <c r="B12" s="3"/>
      <c r="C12" s="2"/>
      <c r="D12" s="152" t="s">
        <v>52</v>
      </c>
      <c r="E12" s="1"/>
      <c r="F12" s="1"/>
      <c r="G12" s="2"/>
      <c r="H12" s="1"/>
      <c r="I12" s="1"/>
      <c r="J12" s="1"/>
      <c r="K12" s="1"/>
      <c r="L12" s="1"/>
      <c r="M12" s="1"/>
      <c r="N12" s="1"/>
      <c r="O12" s="151" t="s">
        <v>278</v>
      </c>
      <c r="P12" s="151" t="s">
        <v>262</v>
      </c>
      <c r="V12"/>
    </row>
    <row r="13" spans="1:22" ht="20">
      <c r="A13" s="2"/>
      <c r="B13" s="3"/>
      <c r="C13" s="2"/>
      <c r="D13" s="152" t="s">
        <v>53</v>
      </c>
      <c r="E13" s="1"/>
      <c r="F13" s="1"/>
      <c r="G13" s="2"/>
      <c r="H13" s="1"/>
      <c r="I13" s="1"/>
      <c r="J13" s="1"/>
      <c r="K13" s="1"/>
      <c r="L13" s="1"/>
      <c r="M13" s="1"/>
      <c r="N13" s="1"/>
      <c r="O13" s="151" t="s">
        <v>279</v>
      </c>
      <c r="P13" s="151" t="s">
        <v>266</v>
      </c>
      <c r="V13"/>
    </row>
    <row r="14" spans="1:22" ht="20">
      <c r="A14" s="2"/>
      <c r="B14" s="3"/>
      <c r="C14" s="2"/>
      <c r="D14" s="152" t="s">
        <v>54</v>
      </c>
      <c r="E14" s="1"/>
      <c r="F14" s="1"/>
      <c r="G14" s="2"/>
      <c r="H14" s="1"/>
      <c r="I14" s="1"/>
      <c r="J14" s="1"/>
      <c r="K14" s="1"/>
      <c r="L14" s="1"/>
      <c r="M14" s="1"/>
      <c r="N14" s="1"/>
      <c r="O14" s="151" t="s">
        <v>280</v>
      </c>
      <c r="P14" s="151" t="s">
        <v>57</v>
      </c>
      <c r="V14"/>
    </row>
    <row r="15" spans="1:22" ht="30">
      <c r="A15" s="2"/>
      <c r="B15" s="3"/>
      <c r="C15" s="2"/>
      <c r="D15" s="152" t="s">
        <v>55</v>
      </c>
      <c r="E15" s="1"/>
      <c r="F15" s="1"/>
      <c r="G15" s="2"/>
      <c r="H15" s="1"/>
      <c r="I15" s="1"/>
      <c r="J15" s="1"/>
      <c r="K15" s="1"/>
      <c r="L15" s="1"/>
      <c r="M15" s="1"/>
      <c r="N15" s="1"/>
      <c r="O15" s="151" t="s">
        <v>281</v>
      </c>
      <c r="P15" s="151" t="s">
        <v>35</v>
      </c>
      <c r="V15"/>
    </row>
    <row r="16" spans="1:22" ht="14.5">
      <c r="A16" s="1"/>
      <c r="B16" s="6"/>
      <c r="C16" s="2"/>
      <c r="D16" s="1"/>
      <c r="E16" s="1"/>
      <c r="F16" s="1"/>
      <c r="G16" s="1"/>
      <c r="H16" s="1"/>
      <c r="I16" s="1"/>
      <c r="J16" s="1"/>
      <c r="K16" s="1"/>
      <c r="L16" s="1"/>
      <c r="M16" s="1"/>
      <c r="N16" s="1"/>
      <c r="O16" s="151" t="s">
        <v>282</v>
      </c>
      <c r="P16" s="151" t="s">
        <v>36</v>
      </c>
      <c r="V16"/>
    </row>
    <row r="17" spans="3:22" ht="14.5">
      <c r="C17" s="154"/>
      <c r="G17" s="154"/>
      <c r="O17" s="151" t="s">
        <v>283</v>
      </c>
      <c r="P17" s="151" t="s">
        <v>215</v>
      </c>
      <c r="V17"/>
    </row>
    <row r="18" spans="3:22" ht="14.5">
      <c r="O18" s="151" t="s">
        <v>284</v>
      </c>
      <c r="P18" s="151" t="s">
        <v>265</v>
      </c>
      <c r="V18"/>
    </row>
    <row r="19" spans="3:22" ht="14.5">
      <c r="O19" s="151" t="s">
        <v>285</v>
      </c>
      <c r="P19" s="151" t="s">
        <v>216</v>
      </c>
      <c r="V19"/>
    </row>
    <row r="20" spans="3:22" ht="14.5">
      <c r="O20" s="151" t="s">
        <v>286</v>
      </c>
      <c r="P20" s="151" t="s">
        <v>313</v>
      </c>
      <c r="V20"/>
    </row>
    <row r="21" spans="3:22" ht="14.5">
      <c r="O21" s="151" t="s">
        <v>287</v>
      </c>
      <c r="P21" s="151" t="s">
        <v>217</v>
      </c>
      <c r="V21"/>
    </row>
    <row r="22" spans="3:22" ht="14.5">
      <c r="O22" s="151" t="s">
        <v>288</v>
      </c>
      <c r="P22" s="151" t="s">
        <v>37</v>
      </c>
      <c r="V22"/>
    </row>
    <row r="23" spans="3:22" ht="14.5">
      <c r="O23" s="151" t="s">
        <v>289</v>
      </c>
      <c r="P23" s="151" t="s">
        <v>218</v>
      </c>
      <c r="V23"/>
    </row>
    <row r="24" spans="3:22" ht="14.5">
      <c r="O24" s="151" t="s">
        <v>290</v>
      </c>
      <c r="P24" s="151" t="s">
        <v>38</v>
      </c>
      <c r="V24"/>
    </row>
    <row r="25" spans="3:22" ht="14.5">
      <c r="O25" s="151" t="s">
        <v>291</v>
      </c>
      <c r="P25" s="151" t="s">
        <v>39</v>
      </c>
      <c r="V25"/>
    </row>
    <row r="26" spans="3:22" ht="14.5">
      <c r="O26" s="151" t="s">
        <v>292</v>
      </c>
      <c r="P26" s="151" t="s">
        <v>40</v>
      </c>
      <c r="V26"/>
    </row>
    <row r="27" spans="3:22" ht="14.5">
      <c r="O27" s="151" t="s">
        <v>293</v>
      </c>
      <c r="P27" s="151" t="s">
        <v>267</v>
      </c>
      <c r="V27"/>
    </row>
    <row r="28" spans="3:22" ht="14.5">
      <c r="O28" s="151" t="s">
        <v>294</v>
      </c>
      <c r="P28" s="151" t="s">
        <v>186</v>
      </c>
      <c r="V28"/>
    </row>
    <row r="29" spans="3:22" ht="14.5">
      <c r="O29" s="151" t="s">
        <v>295</v>
      </c>
      <c r="P29" s="151" t="s">
        <v>263</v>
      </c>
      <c r="V29"/>
    </row>
    <row r="30" spans="3:22" ht="14.5">
      <c r="O30" s="151" t="s">
        <v>296</v>
      </c>
      <c r="P30" s="151" t="s">
        <v>42</v>
      </c>
      <c r="V30"/>
    </row>
    <row r="31" spans="3:22" ht="14.5">
      <c r="O31" s="151" t="s">
        <v>297</v>
      </c>
      <c r="P31" s="151" t="s">
        <v>43</v>
      </c>
      <c r="V31"/>
    </row>
    <row r="32" spans="3:22" ht="14.5">
      <c r="O32" s="151" t="s">
        <v>298</v>
      </c>
      <c r="P32" s="151" t="s">
        <v>219</v>
      </c>
      <c r="V32"/>
    </row>
    <row r="33" spans="15:22" ht="14.5">
      <c r="O33" s="151" t="s">
        <v>299</v>
      </c>
      <c r="P33" s="151" t="s">
        <v>264</v>
      </c>
      <c r="V33"/>
    </row>
    <row r="34" spans="15:22" ht="14.5">
      <c r="O34" s="151" t="s">
        <v>300</v>
      </c>
      <c r="P34" s="151" t="s">
        <v>220</v>
      </c>
      <c r="V34"/>
    </row>
    <row r="35" spans="15:22" ht="14.5">
      <c r="O35" s="151" t="s">
        <v>301</v>
      </c>
      <c r="P35" s="151" t="s">
        <v>312</v>
      </c>
      <c r="V35"/>
    </row>
    <row r="36" spans="15:22" ht="14.5">
      <c r="O36" s="151" t="s">
        <v>302</v>
      </c>
      <c r="P36" s="151" t="s">
        <v>221</v>
      </c>
      <c r="V36"/>
    </row>
    <row r="37" spans="15:22" ht="14.5">
      <c r="O37" s="151" t="s">
        <v>303</v>
      </c>
      <c r="P37" s="151" t="s">
        <v>58</v>
      </c>
      <c r="V37"/>
    </row>
    <row r="38" spans="15:22" ht="14.5">
      <c r="O38" s="151" t="s">
        <v>304</v>
      </c>
      <c r="P38" s="151" t="s">
        <v>45</v>
      </c>
      <c r="V38"/>
    </row>
    <row r="39" spans="15:22" ht="14.5">
      <c r="O39" s="151" t="s">
        <v>305</v>
      </c>
      <c r="P39" s="151" t="s">
        <v>44</v>
      </c>
      <c r="V39"/>
    </row>
    <row r="40" spans="15:22" ht="14.5">
      <c r="V40"/>
    </row>
    <row r="41" spans="15:22" ht="14.5">
      <c r="V41"/>
    </row>
    <row r="42" spans="15:22" ht="14.5">
      <c r="V42"/>
    </row>
    <row r="43" spans="15:22" ht="14.5">
      <c r="V43"/>
    </row>
    <row r="44" spans="15:22" ht="14.5">
      <c r="V44"/>
    </row>
    <row r="45" spans="15:22" ht="14.5">
      <c r="V45"/>
    </row>
    <row r="46" spans="15:22" ht="14.5">
      <c r="V46"/>
    </row>
    <row r="47" spans="15:22" ht="14.5">
      <c r="V47"/>
    </row>
    <row r="48" spans="15:22" ht="14.5">
      <c r="V48"/>
    </row>
    <row r="49" spans="5:22" ht="14.5">
      <c r="V49"/>
    </row>
    <row r="50" spans="5:22">
      <c r="E50" s="151"/>
    </row>
    <row r="51" spans="5:22">
      <c r="E51" s="151"/>
    </row>
    <row r="52" spans="5:22">
      <c r="E52" s="151"/>
    </row>
    <row r="53" spans="5:22">
      <c r="E53" s="151"/>
    </row>
    <row r="54" spans="5:22">
      <c r="E54" s="151"/>
    </row>
    <row r="55" spans="5:22">
      <c r="E55" s="151"/>
    </row>
    <row r="56" spans="5:22">
      <c r="E56" s="151"/>
    </row>
    <row r="57" spans="5:22">
      <c r="E57" s="151"/>
    </row>
    <row r="58" spans="5:22">
      <c r="E58" s="151"/>
    </row>
    <row r="59" spans="5:22">
      <c r="E59" s="151"/>
    </row>
    <row r="60" spans="5:22">
      <c r="E60" s="151"/>
    </row>
    <row r="61" spans="5:22">
      <c r="E61" s="151"/>
    </row>
    <row r="62" spans="5:22">
      <c r="E62" s="151"/>
    </row>
    <row r="63" spans="5:22">
      <c r="E63" s="151"/>
    </row>
    <row r="64" spans="5:22">
      <c r="E64" s="151"/>
    </row>
    <row r="65" spans="5:5">
      <c r="E65" s="151"/>
    </row>
    <row r="66" spans="5:5">
      <c r="E66" s="151"/>
    </row>
    <row r="67" spans="5:5">
      <c r="E67" s="151"/>
    </row>
    <row r="68" spans="5:5">
      <c r="E68" s="151"/>
    </row>
    <row r="69" spans="5:5">
      <c r="E69" s="151"/>
    </row>
    <row r="70" spans="5:5">
      <c r="E70" s="151"/>
    </row>
    <row r="71" spans="5:5">
      <c r="E71" s="151"/>
    </row>
    <row r="72" spans="5:5">
      <c r="E72" s="151"/>
    </row>
    <row r="73" spans="5:5">
      <c r="E73" s="151"/>
    </row>
    <row r="74" spans="5:5">
      <c r="E74" s="151"/>
    </row>
    <row r="75" spans="5:5">
      <c r="E75" s="151"/>
    </row>
    <row r="76" spans="5:5">
      <c r="E76" s="151"/>
    </row>
    <row r="77" spans="5:5">
      <c r="E77" s="151"/>
    </row>
    <row r="78" spans="5:5">
      <c r="E78" s="151"/>
    </row>
    <row r="79" spans="5:5">
      <c r="E79" s="151"/>
    </row>
    <row r="80" spans="5:5">
      <c r="E80" s="151"/>
    </row>
    <row r="81" spans="5:5">
      <c r="E81" s="151"/>
    </row>
    <row r="82" spans="5:5">
      <c r="E82" s="151"/>
    </row>
    <row r="83" spans="5:5">
      <c r="E83" s="151"/>
    </row>
    <row r="84" spans="5:5">
      <c r="E84" s="151"/>
    </row>
    <row r="85" spans="5:5">
      <c r="E85" s="151"/>
    </row>
    <row r="86" spans="5:5">
      <c r="E86" s="151"/>
    </row>
    <row r="87" spans="5:5">
      <c r="E87" s="151"/>
    </row>
  </sheetData>
  <sheetProtection algorithmName="SHA-512" hashValue="aDcbTNqsXq5qUCFs7mTKLhaE+rKACmvuW7/1ZWoO6y7gJqT5cIRsw4A4qVs/o4+tUMM2WRflt9FnRUgzVEhxAg==" saltValue="JiT5ATFcteB7+vF07taG6w==" spinCount="100000" sheet="1" objects="1" scenarios="1"/>
  <sortState xmlns:xlrd2="http://schemas.microsoft.com/office/spreadsheetml/2017/richdata2" ref="A50:H54">
    <sortCondition descending="1" ref="H50:H54"/>
    <sortCondition ref="B50:B54"/>
  </sortState>
  <phoneticPr fontId="1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9" r:id="rId3" name="Button 5">
              <controlPr defaultSize="0" print="0" autoFill="0" autoPict="0" macro="[0]!Sheet2.generateProyek">
                <anchor moveWithCells="1" sizeWithCells="1">
                  <from>
                    <xdr:col>0</xdr:col>
                    <xdr:colOff>0</xdr:colOff>
                    <xdr:row>2</xdr:row>
                    <xdr:rowOff>171450</xdr:rowOff>
                  </from>
                  <to>
                    <xdr:col>0</xdr:col>
                    <xdr:colOff>0</xdr:colOff>
                    <xdr:row>2</xdr:row>
                    <xdr:rowOff>647700</xdr:rowOff>
                  </to>
                </anchor>
              </controlPr>
            </control>
          </mc:Choice>
        </mc:AlternateContent>
        <mc:AlternateContent xmlns:mc="http://schemas.openxmlformats.org/markup-compatibility/2006">
          <mc:Choice Requires="x14">
            <control shapeId="36870" r:id="rId4" name="Button 6">
              <controlPr defaultSize="0" print="0" autoFill="0" autoPict="0" macro="[0]!Sheet2.generatePusatCabang">
                <anchor moveWithCells="1" sizeWithCells="1">
                  <from>
                    <xdr:col>0</xdr:col>
                    <xdr:colOff>0</xdr:colOff>
                    <xdr:row>1</xdr:row>
                    <xdr:rowOff>228600</xdr:rowOff>
                  </from>
                  <to>
                    <xdr:col>0</xdr:col>
                    <xdr:colOff>0</xdr:colOff>
                    <xdr:row>2</xdr:row>
                    <xdr:rowOff>127000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rgb="FF00B0F0"/>
  </sheetPr>
  <dimension ref="B4:M13"/>
  <sheetViews>
    <sheetView topLeftCell="A16" zoomScale="56" zoomScaleNormal="56" workbookViewId="0">
      <selection activeCell="A28" sqref="A28"/>
    </sheetView>
  </sheetViews>
  <sheetFormatPr defaultColWidth="8.81640625" defaultRowHeight="15.5"/>
  <cols>
    <col min="1" max="1" width="8.81640625" style="157"/>
    <col min="2" max="2" width="8.81640625" style="249" customWidth="1"/>
    <col min="3" max="3" width="17.7265625" style="249" customWidth="1"/>
    <col min="4" max="4" width="26" style="249" customWidth="1"/>
    <col min="5" max="6" width="25.7265625" style="249" customWidth="1"/>
    <col min="7" max="7" width="31.7265625" style="249" hidden="1" customWidth="1"/>
    <col min="8" max="8" width="30.7265625" style="249" hidden="1" customWidth="1"/>
    <col min="9" max="9" width="40.7265625" style="157" hidden="1" customWidth="1"/>
    <col min="10" max="11" width="40.7265625" style="249" hidden="1" customWidth="1"/>
    <col min="12" max="12" width="40.7265625" style="249" customWidth="1"/>
    <col min="13" max="13" width="40.7265625" style="249" hidden="1" customWidth="1"/>
    <col min="14" max="14" width="37.26953125" style="157" customWidth="1"/>
    <col min="15" max="16384" width="8.81640625" style="157"/>
  </cols>
  <sheetData>
    <row r="4" spans="2:13" ht="16" thickBot="1"/>
    <row r="5" spans="2:13" ht="16.5" customHeight="1" thickBot="1">
      <c r="B5" s="453" t="s">
        <v>496</v>
      </c>
      <c r="C5" s="454"/>
      <c r="D5" s="454"/>
      <c r="E5" s="454"/>
      <c r="F5" s="415"/>
      <c r="G5" s="415"/>
      <c r="H5" s="415"/>
      <c r="I5" s="415"/>
      <c r="J5" s="415"/>
      <c r="K5" s="415"/>
      <c r="L5" s="415"/>
      <c r="M5" s="416"/>
    </row>
    <row r="6" spans="2:13">
      <c r="B6" s="459" t="s">
        <v>443</v>
      </c>
      <c r="C6" s="455" t="s">
        <v>445</v>
      </c>
      <c r="D6" s="455" t="s">
        <v>444</v>
      </c>
      <c r="E6" s="461" t="s">
        <v>446</v>
      </c>
      <c r="F6" s="462"/>
      <c r="G6" s="461" t="s">
        <v>447</v>
      </c>
      <c r="H6" s="462"/>
      <c r="I6" s="455" t="s">
        <v>448</v>
      </c>
      <c r="J6" s="455" t="s">
        <v>449</v>
      </c>
      <c r="K6" s="455" t="s">
        <v>450</v>
      </c>
      <c r="L6" s="455" t="s">
        <v>451</v>
      </c>
      <c r="M6" s="457" t="s">
        <v>452</v>
      </c>
    </row>
    <row r="7" spans="2:13" ht="16" thickBot="1">
      <c r="B7" s="460"/>
      <c r="C7" s="456"/>
      <c r="D7" s="456"/>
      <c r="E7" s="393" t="s">
        <v>453</v>
      </c>
      <c r="F7" s="393" t="s">
        <v>454</v>
      </c>
      <c r="G7" s="393" t="s">
        <v>453</v>
      </c>
      <c r="H7" s="393" t="s">
        <v>455</v>
      </c>
      <c r="I7" s="456"/>
      <c r="J7" s="456"/>
      <c r="K7" s="456"/>
      <c r="L7" s="456"/>
      <c r="M7" s="458"/>
    </row>
    <row r="8" spans="2:13" ht="46.5">
      <c r="B8" s="394">
        <v>5</v>
      </c>
      <c r="C8" s="395" t="s">
        <v>456</v>
      </c>
      <c r="D8" s="396" t="s">
        <v>457</v>
      </c>
      <c r="E8" s="397" t="s">
        <v>458</v>
      </c>
      <c r="F8" s="397" t="str">
        <f>"&gt; "&amp;F3*80&amp;" %"</f>
        <v>&gt; 0 %</v>
      </c>
      <c r="G8" s="397" t="s">
        <v>458</v>
      </c>
      <c r="H8" s="397" t="str">
        <f>"&gt; Rp. "&amp;H3*0.8&amp;" Juta"</f>
        <v>&gt; Rp. 0 Juta</v>
      </c>
      <c r="I8" s="396" t="s">
        <v>459</v>
      </c>
      <c r="J8" s="395" t="s">
        <v>460</v>
      </c>
      <c r="K8" s="398" t="s">
        <v>461</v>
      </c>
      <c r="L8" s="399" t="s">
        <v>462</v>
      </c>
      <c r="M8" s="400" t="s">
        <v>463</v>
      </c>
    </row>
    <row r="9" spans="2:13" ht="62">
      <c r="B9" s="401">
        <v>4</v>
      </c>
      <c r="C9" s="402" t="s">
        <v>464</v>
      </c>
      <c r="D9" s="403" t="s">
        <v>465</v>
      </c>
      <c r="E9" s="404" t="s">
        <v>466</v>
      </c>
      <c r="F9" s="404" t="str">
        <f>F3*60&amp;" % &lt; x ≤ "&amp;F3*80&amp;" %"</f>
        <v>0 % &lt; x ≤ 0 %</v>
      </c>
      <c r="G9" s="404" t="s">
        <v>466</v>
      </c>
      <c r="H9" s="404" t="str">
        <f>"Rp. "&amp;H3*0.6&amp;" Juta &lt; x ≤ Rp. "&amp;H3*0.8&amp;" Juta"</f>
        <v>Rp. 0 Juta &lt; x ≤ Rp. 0 Juta</v>
      </c>
      <c r="I9" s="403" t="s">
        <v>467</v>
      </c>
      <c r="J9" s="402" t="s">
        <v>468</v>
      </c>
      <c r="K9" s="405" t="s">
        <v>469</v>
      </c>
      <c r="L9" s="406" t="s">
        <v>470</v>
      </c>
      <c r="M9" s="407" t="s">
        <v>471</v>
      </c>
    </row>
    <row r="10" spans="2:13" ht="31">
      <c r="B10" s="401">
        <v>3</v>
      </c>
      <c r="C10" s="402" t="s">
        <v>472</v>
      </c>
      <c r="D10" s="403" t="s">
        <v>473</v>
      </c>
      <c r="E10" s="404" t="s">
        <v>474</v>
      </c>
      <c r="F10" s="404" t="str">
        <f>F3*40&amp;" % &lt; x ≤ "&amp;F3*60&amp;" %"</f>
        <v>0 % &lt; x ≤ 0 %</v>
      </c>
      <c r="G10" s="404" t="s">
        <v>474</v>
      </c>
      <c r="H10" s="404" t="str">
        <f>"Rp. "&amp;H3*0.4&amp;" Juta &lt; x ≤ Rp. "&amp;H3*0.6&amp;" Juta"</f>
        <v>Rp. 0 Juta &lt; x ≤ Rp. 0 Juta</v>
      </c>
      <c r="I10" s="403" t="s">
        <v>475</v>
      </c>
      <c r="J10" s="402" t="s">
        <v>476</v>
      </c>
      <c r="K10" s="405" t="s">
        <v>477</v>
      </c>
      <c r="L10" s="406" t="s">
        <v>478</v>
      </c>
      <c r="M10" s="407" t="s">
        <v>479</v>
      </c>
    </row>
    <row r="11" spans="2:13" ht="46.5">
      <c r="B11" s="401">
        <v>2</v>
      </c>
      <c r="C11" s="402" t="s">
        <v>480</v>
      </c>
      <c r="D11" s="403" t="s">
        <v>481</v>
      </c>
      <c r="E11" s="404" t="s">
        <v>482</v>
      </c>
      <c r="F11" s="404" t="str">
        <f>F3*20&amp;" % &lt; x ≤ "&amp;F3*40&amp;" %"</f>
        <v>0 % &lt; x ≤ 0 %</v>
      </c>
      <c r="G11" s="404" t="s">
        <v>482</v>
      </c>
      <c r="H11" s="404" t="str">
        <f>"Rp. "&amp;H3*0.2&amp;" Juta &lt; x ≤ Rp. "&amp;H3*0.4&amp;" Juta"</f>
        <v>Rp. 0 Juta &lt; x ≤ Rp. 0 Juta</v>
      </c>
      <c r="I11" s="403" t="s">
        <v>483</v>
      </c>
      <c r="J11" s="402" t="s">
        <v>484</v>
      </c>
      <c r="K11" s="405" t="s">
        <v>485</v>
      </c>
      <c r="L11" s="406" t="s">
        <v>486</v>
      </c>
      <c r="M11" s="407" t="s">
        <v>487</v>
      </c>
    </row>
    <row r="12" spans="2:13" ht="47" thickBot="1">
      <c r="B12" s="408">
        <v>1</v>
      </c>
      <c r="C12" s="409" t="s">
        <v>488</v>
      </c>
      <c r="D12" s="410" t="s">
        <v>489</v>
      </c>
      <c r="E12" s="411" t="s">
        <v>490</v>
      </c>
      <c r="F12" s="411" t="str">
        <f>"&lt; "&amp;F3*20&amp;" %"</f>
        <v>&lt; 0 %</v>
      </c>
      <c r="G12" s="411" t="s">
        <v>490</v>
      </c>
      <c r="H12" s="411" t="str">
        <f>"&lt; Rp. "&amp;H3*0.2&amp;" Juta"</f>
        <v>&lt; Rp. 0 Juta</v>
      </c>
      <c r="I12" s="410" t="s">
        <v>491</v>
      </c>
      <c r="J12" s="409" t="s">
        <v>492</v>
      </c>
      <c r="K12" s="412" t="s">
        <v>493</v>
      </c>
      <c r="L12" s="413" t="s">
        <v>494</v>
      </c>
      <c r="M12" s="414" t="s">
        <v>495</v>
      </c>
    </row>
    <row r="13" spans="2:13">
      <c r="F13" s="319"/>
    </row>
  </sheetData>
  <sheetProtection insertColumns="0" insertRows="0" insertHyperlinks="0" deleteColumns="0"/>
  <mergeCells count="11">
    <mergeCell ref="M6:M7"/>
    <mergeCell ref="B6:B7"/>
    <mergeCell ref="C6:C7"/>
    <mergeCell ref="D6:D7"/>
    <mergeCell ref="E6:F6"/>
    <mergeCell ref="G6:H6"/>
    <mergeCell ref="B5:E5"/>
    <mergeCell ref="I6:I7"/>
    <mergeCell ref="J6:J7"/>
    <mergeCell ref="K6:K7"/>
    <mergeCell ref="L6:L7"/>
  </mergeCells>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0000"/>
  </sheetPr>
  <dimension ref="A1:XDH183"/>
  <sheetViews>
    <sheetView showGridLines="0" zoomScale="40" zoomScaleNormal="40" zoomScaleSheetLayoutView="70" zoomScalePageLayoutView="75" workbookViewId="0">
      <pane ySplit="6" topLeftCell="A7" activePane="bottomLeft" state="frozen"/>
      <selection pane="bottomLeft" activeCell="AK8" sqref="AK8"/>
    </sheetView>
  </sheetViews>
  <sheetFormatPr defaultColWidth="8.81640625" defaultRowHeight="14.5"/>
  <cols>
    <col min="1" max="1" width="16.7265625" customWidth="1"/>
    <col min="2" max="2" width="6" customWidth="1"/>
    <col min="3" max="4" width="16.81640625" customWidth="1"/>
    <col min="5" max="5" width="36.1796875" customWidth="1"/>
    <col min="6" max="6" width="22.1796875" customWidth="1"/>
    <col min="7" max="7" width="26.81640625" customWidth="1"/>
    <col min="8" max="8" width="15.453125" customWidth="1"/>
    <col min="9" max="9" width="50.7265625" customWidth="1"/>
    <col min="10" max="10" width="52.26953125" customWidth="1"/>
    <col min="11" max="11" width="50.81640625" customWidth="1"/>
    <col min="12" max="13" width="50.7265625" customWidth="1"/>
    <col min="14" max="14" width="16.7265625" customWidth="1"/>
    <col min="15" max="15" width="14.7265625" customWidth="1"/>
    <col min="16" max="16" width="14.26953125" customWidth="1"/>
    <col min="17" max="17" width="18.26953125" customWidth="1"/>
    <col min="18" max="18" width="20.7265625" customWidth="1"/>
    <col min="19" max="19" width="25.81640625" bestFit="1" customWidth="1"/>
    <col min="20" max="20" width="25.81640625" customWidth="1"/>
    <col min="21" max="21" width="14.453125" customWidth="1"/>
    <col min="22" max="22" width="19" customWidth="1"/>
    <col min="23" max="23" width="21.1796875" customWidth="1"/>
    <col min="24" max="24" width="20.81640625" customWidth="1"/>
    <col min="25" max="25" width="23.26953125" customWidth="1"/>
    <col min="26" max="26" width="105.26953125" customWidth="1"/>
    <col min="27" max="27" width="24.453125" customWidth="1"/>
    <col min="28" max="28" width="50.7265625" customWidth="1"/>
    <col min="29" max="30" width="18" customWidth="1"/>
    <col min="31" max="31" width="14.453125" customWidth="1"/>
    <col min="32" max="32" width="18.1796875" customWidth="1"/>
    <col min="33" max="33" width="20.7265625" customWidth="1"/>
    <col min="34" max="34" width="24.453125" customWidth="1"/>
    <col min="35" max="35" width="23.1796875" customWidth="1"/>
    <col min="36" max="38" width="30.54296875" customWidth="1"/>
  </cols>
  <sheetData>
    <row r="1" spans="1:16336" ht="23.25" customHeight="1"/>
    <row r="2" spans="1:16336" ht="23.25" customHeight="1"/>
    <row r="3" spans="1:16336" ht="23.25" customHeight="1" thickBot="1"/>
    <row r="4" spans="1:16336" ht="36" customHeight="1" thickBot="1">
      <c r="A4" s="313" t="s">
        <v>499</v>
      </c>
      <c r="B4" s="313" t="s">
        <v>499</v>
      </c>
      <c r="C4" s="313" t="s">
        <v>499</v>
      </c>
      <c r="D4" s="313" t="s">
        <v>499</v>
      </c>
      <c r="E4" s="313" t="s">
        <v>499</v>
      </c>
      <c r="F4" s="470" t="s">
        <v>222</v>
      </c>
      <c r="G4" s="471"/>
      <c r="H4" s="471"/>
      <c r="I4" s="471"/>
      <c r="J4" s="471"/>
      <c r="K4" s="471"/>
      <c r="L4" s="471"/>
      <c r="M4" s="472"/>
      <c r="N4" s="313" t="s">
        <v>499</v>
      </c>
      <c r="O4" s="313" t="s">
        <v>499</v>
      </c>
      <c r="P4" s="313" t="s">
        <v>499</v>
      </c>
      <c r="Q4" s="313" t="s">
        <v>499</v>
      </c>
      <c r="R4" s="313" t="s">
        <v>499</v>
      </c>
      <c r="S4" s="313" t="s">
        <v>499</v>
      </c>
      <c r="T4" s="313" t="s">
        <v>499</v>
      </c>
      <c r="U4" s="479" t="s">
        <v>73</v>
      </c>
      <c r="V4" s="480"/>
      <c r="W4" s="480"/>
      <c r="X4" s="481"/>
      <c r="Y4" s="485" t="s">
        <v>224</v>
      </c>
      <c r="Z4" s="486"/>
      <c r="AA4" s="486"/>
      <c r="AB4" s="313" t="s">
        <v>550</v>
      </c>
      <c r="AC4" s="313" t="s">
        <v>550</v>
      </c>
      <c r="AD4" s="313" t="s">
        <v>550</v>
      </c>
      <c r="AE4" s="313" t="s">
        <v>550</v>
      </c>
      <c r="AF4" s="313" t="s">
        <v>550</v>
      </c>
      <c r="AG4" s="313" t="s">
        <v>550</v>
      </c>
      <c r="AH4" s="313" t="s">
        <v>550</v>
      </c>
      <c r="AI4" s="313" t="s">
        <v>550</v>
      </c>
      <c r="AJ4" s="313" t="s">
        <v>550</v>
      </c>
      <c r="EJ4" s="313" t="s">
        <v>426</v>
      </c>
      <c r="EK4" s="313" t="s">
        <v>426</v>
      </c>
      <c r="EL4" s="313" t="s">
        <v>426</v>
      </c>
      <c r="EM4" s="313" t="s">
        <v>426</v>
      </c>
      <c r="EN4" s="313" t="s">
        <v>426</v>
      </c>
      <c r="EO4" s="313" t="s">
        <v>426</v>
      </c>
      <c r="EP4" s="313" t="s">
        <v>426</v>
      </c>
      <c r="EQ4" s="313" t="s">
        <v>426</v>
      </c>
      <c r="ER4" s="313" t="s">
        <v>426</v>
      </c>
      <c r="ES4" s="313" t="s">
        <v>426</v>
      </c>
      <c r="ET4" s="313" t="s">
        <v>426</v>
      </c>
      <c r="EU4" s="313" t="s">
        <v>426</v>
      </c>
      <c r="EV4" s="313" t="s">
        <v>426</v>
      </c>
      <c r="EW4" s="313" t="s">
        <v>426</v>
      </c>
      <c r="EX4" s="313" t="s">
        <v>426</v>
      </c>
      <c r="EY4" s="313" t="s">
        <v>426</v>
      </c>
      <c r="EZ4" s="313" t="s">
        <v>426</v>
      </c>
      <c r="FA4" s="313" t="s">
        <v>426</v>
      </c>
      <c r="FB4" s="313" t="s">
        <v>426</v>
      </c>
      <c r="FC4" s="313" t="s">
        <v>426</v>
      </c>
      <c r="FD4" s="313" t="s">
        <v>426</v>
      </c>
      <c r="FE4" s="313" t="s">
        <v>426</v>
      </c>
      <c r="FF4" s="313" t="s">
        <v>426</v>
      </c>
      <c r="FG4" s="313" t="s">
        <v>426</v>
      </c>
      <c r="FH4" s="313" t="s">
        <v>426</v>
      </c>
      <c r="FI4" s="313" t="s">
        <v>426</v>
      </c>
      <c r="FJ4" s="313" t="s">
        <v>426</v>
      </c>
      <c r="FK4" s="313" t="s">
        <v>426</v>
      </c>
      <c r="FL4" s="313" t="s">
        <v>426</v>
      </c>
      <c r="FM4" s="313" t="s">
        <v>426</v>
      </c>
      <c r="FN4" s="313" t="s">
        <v>426</v>
      </c>
      <c r="FO4" s="313" t="s">
        <v>426</v>
      </c>
      <c r="FP4" s="313" t="s">
        <v>426</v>
      </c>
      <c r="FQ4" s="313" t="s">
        <v>426</v>
      </c>
      <c r="FR4" s="313" t="s">
        <v>426</v>
      </c>
      <c r="FS4" s="313" t="s">
        <v>426</v>
      </c>
      <c r="FT4" s="313" t="s">
        <v>426</v>
      </c>
      <c r="FU4" s="313" t="s">
        <v>426</v>
      </c>
      <c r="FV4" s="313" t="s">
        <v>426</v>
      </c>
      <c r="FW4" s="313" t="s">
        <v>426</v>
      </c>
      <c r="FX4" s="313" t="s">
        <v>426</v>
      </c>
      <c r="FY4" s="313" t="s">
        <v>426</v>
      </c>
      <c r="FZ4" s="313" t="s">
        <v>426</v>
      </c>
      <c r="GA4" s="313" t="s">
        <v>426</v>
      </c>
      <c r="GB4" s="313" t="s">
        <v>426</v>
      </c>
      <c r="GC4" s="313" t="s">
        <v>426</v>
      </c>
      <c r="GD4" s="313" t="s">
        <v>426</v>
      </c>
      <c r="GE4" s="313" t="s">
        <v>426</v>
      </c>
      <c r="GF4" s="313" t="s">
        <v>426</v>
      </c>
      <c r="GG4" s="313" t="s">
        <v>426</v>
      </c>
      <c r="GH4" s="313" t="s">
        <v>426</v>
      </c>
      <c r="GI4" s="313" t="s">
        <v>426</v>
      </c>
      <c r="GJ4" s="313" t="s">
        <v>426</v>
      </c>
      <c r="GK4" s="313" t="s">
        <v>426</v>
      </c>
      <c r="GL4" s="313" t="s">
        <v>426</v>
      </c>
      <c r="GM4" s="313" t="s">
        <v>426</v>
      </c>
      <c r="GN4" s="313" t="s">
        <v>426</v>
      </c>
      <c r="GO4" s="313" t="s">
        <v>426</v>
      </c>
      <c r="GP4" s="313" t="s">
        <v>426</v>
      </c>
      <c r="GQ4" s="313" t="s">
        <v>426</v>
      </c>
      <c r="GR4" s="313" t="s">
        <v>426</v>
      </c>
      <c r="GS4" s="313" t="s">
        <v>426</v>
      </c>
      <c r="GT4" s="313" t="s">
        <v>426</v>
      </c>
      <c r="GU4" s="313" t="s">
        <v>426</v>
      </c>
      <c r="GV4" s="313" t="s">
        <v>426</v>
      </c>
      <c r="GW4" s="313" t="s">
        <v>426</v>
      </c>
      <c r="GX4" s="313" t="s">
        <v>426</v>
      </c>
      <c r="GY4" s="313" t="s">
        <v>426</v>
      </c>
      <c r="GZ4" s="313" t="s">
        <v>426</v>
      </c>
      <c r="HA4" s="313" t="s">
        <v>426</v>
      </c>
      <c r="HB4" s="313" t="s">
        <v>426</v>
      </c>
      <c r="HC4" s="313" t="s">
        <v>426</v>
      </c>
      <c r="HD4" s="313" t="s">
        <v>426</v>
      </c>
      <c r="HE4" s="313" t="s">
        <v>426</v>
      </c>
      <c r="HF4" s="313" t="s">
        <v>426</v>
      </c>
      <c r="HG4" s="313" t="s">
        <v>426</v>
      </c>
      <c r="HH4" s="313" t="s">
        <v>426</v>
      </c>
      <c r="HI4" s="313" t="s">
        <v>426</v>
      </c>
      <c r="HJ4" s="313" t="s">
        <v>426</v>
      </c>
      <c r="HK4" s="313" t="s">
        <v>426</v>
      </c>
      <c r="HL4" s="313" t="s">
        <v>426</v>
      </c>
      <c r="HM4" s="313" t="s">
        <v>426</v>
      </c>
      <c r="HN4" s="313" t="s">
        <v>426</v>
      </c>
      <c r="HO4" s="313" t="s">
        <v>426</v>
      </c>
      <c r="HP4" s="313" t="s">
        <v>426</v>
      </c>
      <c r="HQ4" s="313" t="s">
        <v>426</v>
      </c>
      <c r="HR4" s="313" t="s">
        <v>426</v>
      </c>
      <c r="HS4" s="313" t="s">
        <v>426</v>
      </c>
      <c r="HT4" s="313" t="s">
        <v>426</v>
      </c>
      <c r="HU4" s="313" t="s">
        <v>426</v>
      </c>
      <c r="HV4" s="313" t="s">
        <v>426</v>
      </c>
      <c r="HW4" s="313" t="s">
        <v>426</v>
      </c>
      <c r="HX4" s="313" t="s">
        <v>426</v>
      </c>
      <c r="HY4" s="313" t="s">
        <v>426</v>
      </c>
      <c r="HZ4" s="313" t="s">
        <v>426</v>
      </c>
      <c r="IA4" s="313" t="s">
        <v>426</v>
      </c>
      <c r="IB4" s="313" t="s">
        <v>426</v>
      </c>
      <c r="IC4" s="313" t="s">
        <v>426</v>
      </c>
      <c r="ID4" s="313" t="s">
        <v>426</v>
      </c>
      <c r="IE4" s="313" t="s">
        <v>426</v>
      </c>
      <c r="IF4" s="313" t="s">
        <v>426</v>
      </c>
      <c r="IG4" s="313" t="s">
        <v>426</v>
      </c>
      <c r="IH4" s="313" t="s">
        <v>426</v>
      </c>
      <c r="II4" s="313" t="s">
        <v>426</v>
      </c>
      <c r="IJ4" s="313" t="s">
        <v>426</v>
      </c>
      <c r="IK4" s="313" t="s">
        <v>426</v>
      </c>
      <c r="IL4" s="313" t="s">
        <v>426</v>
      </c>
      <c r="IM4" s="313" t="s">
        <v>426</v>
      </c>
      <c r="IN4" s="313" t="s">
        <v>426</v>
      </c>
      <c r="IO4" s="313" t="s">
        <v>426</v>
      </c>
      <c r="IP4" s="313" t="s">
        <v>426</v>
      </c>
      <c r="IQ4" s="313" t="s">
        <v>426</v>
      </c>
      <c r="IR4" s="313" t="s">
        <v>426</v>
      </c>
      <c r="IS4" s="313" t="s">
        <v>426</v>
      </c>
      <c r="IT4" s="313" t="s">
        <v>426</v>
      </c>
      <c r="IU4" s="313" t="s">
        <v>426</v>
      </c>
      <c r="IV4" s="313" t="s">
        <v>426</v>
      </c>
      <c r="IW4" s="313" t="s">
        <v>426</v>
      </c>
      <c r="IX4" s="313" t="s">
        <v>426</v>
      </c>
      <c r="IY4" s="313" t="s">
        <v>426</v>
      </c>
      <c r="IZ4" s="313" t="s">
        <v>426</v>
      </c>
      <c r="JA4" s="313" t="s">
        <v>426</v>
      </c>
      <c r="JB4" s="313" t="s">
        <v>426</v>
      </c>
      <c r="JC4" s="313" t="s">
        <v>426</v>
      </c>
      <c r="JD4" s="313" t="s">
        <v>426</v>
      </c>
      <c r="JE4" s="313" t="s">
        <v>426</v>
      </c>
      <c r="JF4" s="313" t="s">
        <v>426</v>
      </c>
      <c r="JG4" s="313" t="s">
        <v>426</v>
      </c>
      <c r="JH4" s="313" t="s">
        <v>426</v>
      </c>
      <c r="JI4" s="313" t="s">
        <v>426</v>
      </c>
      <c r="JJ4" s="313" t="s">
        <v>426</v>
      </c>
      <c r="JK4" s="313" t="s">
        <v>426</v>
      </c>
      <c r="JL4" s="313" t="s">
        <v>426</v>
      </c>
      <c r="JM4" s="313" t="s">
        <v>426</v>
      </c>
      <c r="JN4" s="313" t="s">
        <v>426</v>
      </c>
      <c r="JO4" s="313" t="s">
        <v>426</v>
      </c>
      <c r="JP4" s="313" t="s">
        <v>426</v>
      </c>
      <c r="JQ4" s="313" t="s">
        <v>426</v>
      </c>
      <c r="JR4" s="313" t="s">
        <v>426</v>
      </c>
      <c r="JS4" s="313" t="s">
        <v>426</v>
      </c>
      <c r="JT4" s="313" t="s">
        <v>426</v>
      </c>
      <c r="JU4" s="313" t="s">
        <v>426</v>
      </c>
      <c r="JV4" s="313" t="s">
        <v>426</v>
      </c>
      <c r="JW4" s="313" t="s">
        <v>426</v>
      </c>
      <c r="JX4" s="313" t="s">
        <v>426</v>
      </c>
      <c r="JY4" s="313" t="s">
        <v>426</v>
      </c>
      <c r="JZ4" s="313" t="s">
        <v>426</v>
      </c>
      <c r="KA4" s="313" t="s">
        <v>426</v>
      </c>
      <c r="KB4" s="313" t="s">
        <v>426</v>
      </c>
      <c r="KC4" s="313" t="s">
        <v>426</v>
      </c>
      <c r="KD4" s="313" t="s">
        <v>426</v>
      </c>
      <c r="KE4" s="313" t="s">
        <v>426</v>
      </c>
      <c r="KF4" s="313" t="s">
        <v>426</v>
      </c>
      <c r="KG4" s="313" t="s">
        <v>426</v>
      </c>
      <c r="KH4" s="313" t="s">
        <v>426</v>
      </c>
      <c r="KI4" s="313" t="s">
        <v>426</v>
      </c>
      <c r="KJ4" s="313" t="s">
        <v>426</v>
      </c>
      <c r="KK4" s="313" t="s">
        <v>426</v>
      </c>
      <c r="KL4" s="313" t="s">
        <v>426</v>
      </c>
      <c r="KM4" s="313" t="s">
        <v>426</v>
      </c>
      <c r="KN4" s="313" t="s">
        <v>426</v>
      </c>
      <c r="KO4" s="313" t="s">
        <v>426</v>
      </c>
      <c r="KP4" s="313" t="s">
        <v>426</v>
      </c>
      <c r="KQ4" s="313" t="s">
        <v>426</v>
      </c>
      <c r="KR4" s="313" t="s">
        <v>426</v>
      </c>
      <c r="KS4" s="313" t="s">
        <v>426</v>
      </c>
      <c r="KT4" s="313" t="s">
        <v>426</v>
      </c>
      <c r="KU4" s="313" t="s">
        <v>426</v>
      </c>
      <c r="KV4" s="313" t="s">
        <v>426</v>
      </c>
      <c r="KW4" s="313" t="s">
        <v>426</v>
      </c>
      <c r="KX4" s="313" t="s">
        <v>426</v>
      </c>
      <c r="KY4" s="313" t="s">
        <v>426</v>
      </c>
      <c r="KZ4" s="313" t="s">
        <v>426</v>
      </c>
      <c r="LA4" s="313" t="s">
        <v>426</v>
      </c>
      <c r="LB4" s="313" t="s">
        <v>426</v>
      </c>
      <c r="LC4" s="313" t="s">
        <v>426</v>
      </c>
      <c r="LD4" s="313" t="s">
        <v>426</v>
      </c>
      <c r="LE4" s="313" t="s">
        <v>426</v>
      </c>
      <c r="LF4" s="313" t="s">
        <v>426</v>
      </c>
      <c r="LG4" s="313" t="s">
        <v>426</v>
      </c>
      <c r="LH4" s="313" t="s">
        <v>426</v>
      </c>
      <c r="LI4" s="313" t="s">
        <v>426</v>
      </c>
      <c r="LJ4" s="313" t="s">
        <v>426</v>
      </c>
      <c r="LK4" s="313" t="s">
        <v>426</v>
      </c>
      <c r="LL4" s="313" t="s">
        <v>426</v>
      </c>
      <c r="LM4" s="313" t="s">
        <v>426</v>
      </c>
      <c r="LN4" s="313" t="s">
        <v>426</v>
      </c>
      <c r="LO4" s="313" t="s">
        <v>426</v>
      </c>
      <c r="LP4" s="313" t="s">
        <v>426</v>
      </c>
      <c r="LQ4" s="313" t="s">
        <v>426</v>
      </c>
      <c r="LR4" s="313" t="s">
        <v>426</v>
      </c>
      <c r="LS4" s="313" t="s">
        <v>426</v>
      </c>
      <c r="LT4" s="313" t="s">
        <v>426</v>
      </c>
      <c r="LU4" s="313" t="s">
        <v>426</v>
      </c>
      <c r="LV4" s="313" t="s">
        <v>426</v>
      </c>
      <c r="LW4" s="313" t="s">
        <v>426</v>
      </c>
      <c r="LX4" s="313" t="s">
        <v>426</v>
      </c>
      <c r="LY4" s="313" t="s">
        <v>426</v>
      </c>
      <c r="LZ4" s="313" t="s">
        <v>426</v>
      </c>
      <c r="MA4" s="313" t="s">
        <v>426</v>
      </c>
      <c r="MB4" s="313" t="s">
        <v>426</v>
      </c>
      <c r="MC4" s="313" t="s">
        <v>426</v>
      </c>
      <c r="MD4" s="313" t="s">
        <v>426</v>
      </c>
      <c r="ME4" s="313" t="s">
        <v>426</v>
      </c>
      <c r="MF4" s="313" t="s">
        <v>426</v>
      </c>
      <c r="MG4" s="313" t="s">
        <v>426</v>
      </c>
      <c r="MH4" s="313" t="s">
        <v>426</v>
      </c>
      <c r="MI4" s="313" t="s">
        <v>426</v>
      </c>
      <c r="MJ4" s="313" t="s">
        <v>426</v>
      </c>
      <c r="MK4" s="313" t="s">
        <v>426</v>
      </c>
      <c r="ML4" s="313" t="s">
        <v>426</v>
      </c>
      <c r="MM4" s="313" t="s">
        <v>426</v>
      </c>
      <c r="MN4" s="313" t="s">
        <v>426</v>
      </c>
      <c r="MO4" s="313" t="s">
        <v>426</v>
      </c>
      <c r="MP4" s="313" t="s">
        <v>426</v>
      </c>
      <c r="MQ4" s="313" t="s">
        <v>426</v>
      </c>
      <c r="MR4" s="313" t="s">
        <v>426</v>
      </c>
      <c r="MS4" s="313" t="s">
        <v>426</v>
      </c>
      <c r="MT4" s="313" t="s">
        <v>426</v>
      </c>
      <c r="MU4" s="313" t="s">
        <v>426</v>
      </c>
      <c r="MV4" s="313" t="s">
        <v>426</v>
      </c>
      <c r="MW4" s="313" t="s">
        <v>426</v>
      </c>
      <c r="MX4" s="313" t="s">
        <v>426</v>
      </c>
      <c r="MY4" s="313" t="s">
        <v>426</v>
      </c>
      <c r="MZ4" s="313" t="s">
        <v>426</v>
      </c>
      <c r="NA4" s="313" t="s">
        <v>426</v>
      </c>
      <c r="NB4" s="313" t="s">
        <v>426</v>
      </c>
      <c r="NC4" s="313" t="s">
        <v>426</v>
      </c>
      <c r="ND4" s="313" t="s">
        <v>426</v>
      </c>
      <c r="NE4" s="313" t="s">
        <v>426</v>
      </c>
      <c r="NF4" s="313" t="s">
        <v>426</v>
      </c>
      <c r="NG4" s="313" t="s">
        <v>426</v>
      </c>
      <c r="NH4" s="313" t="s">
        <v>426</v>
      </c>
      <c r="NI4" s="313" t="s">
        <v>426</v>
      </c>
      <c r="NJ4" s="313" t="s">
        <v>426</v>
      </c>
      <c r="NK4" s="313" t="s">
        <v>426</v>
      </c>
      <c r="NL4" s="313" t="s">
        <v>426</v>
      </c>
      <c r="NM4" s="313" t="s">
        <v>426</v>
      </c>
      <c r="NN4" s="313" t="s">
        <v>426</v>
      </c>
      <c r="NO4" s="313" t="s">
        <v>426</v>
      </c>
      <c r="NP4" s="313" t="s">
        <v>426</v>
      </c>
      <c r="NQ4" s="313" t="s">
        <v>426</v>
      </c>
      <c r="NR4" s="313" t="s">
        <v>426</v>
      </c>
      <c r="NS4" s="313" t="s">
        <v>426</v>
      </c>
      <c r="NT4" s="313" t="s">
        <v>426</v>
      </c>
      <c r="NU4" s="313" t="s">
        <v>426</v>
      </c>
      <c r="NV4" s="313" t="s">
        <v>426</v>
      </c>
      <c r="NW4" s="313" t="s">
        <v>426</v>
      </c>
      <c r="NX4" s="313" t="s">
        <v>426</v>
      </c>
      <c r="NY4" s="313" t="s">
        <v>426</v>
      </c>
      <c r="NZ4" s="313" t="s">
        <v>426</v>
      </c>
      <c r="OA4" s="313" t="s">
        <v>426</v>
      </c>
      <c r="OB4" s="313" t="s">
        <v>426</v>
      </c>
      <c r="OC4" s="313" t="s">
        <v>426</v>
      </c>
      <c r="OD4" s="313" t="s">
        <v>426</v>
      </c>
      <c r="OE4" s="313" t="s">
        <v>426</v>
      </c>
      <c r="OF4" s="313" t="s">
        <v>426</v>
      </c>
      <c r="OG4" s="313" t="s">
        <v>426</v>
      </c>
      <c r="OH4" s="313" t="s">
        <v>426</v>
      </c>
      <c r="OI4" s="313" t="s">
        <v>426</v>
      </c>
      <c r="OJ4" s="313" t="s">
        <v>426</v>
      </c>
      <c r="OK4" s="313" t="s">
        <v>426</v>
      </c>
      <c r="OL4" s="313" t="s">
        <v>426</v>
      </c>
      <c r="OM4" s="313" t="s">
        <v>426</v>
      </c>
      <c r="ON4" s="313" t="s">
        <v>426</v>
      </c>
      <c r="OO4" s="313" t="s">
        <v>426</v>
      </c>
      <c r="OP4" s="313" t="s">
        <v>426</v>
      </c>
      <c r="OQ4" s="313" t="s">
        <v>426</v>
      </c>
      <c r="OR4" s="313" t="s">
        <v>426</v>
      </c>
      <c r="OS4" s="313" t="s">
        <v>426</v>
      </c>
      <c r="OT4" s="313" t="s">
        <v>426</v>
      </c>
      <c r="OU4" s="313" t="s">
        <v>426</v>
      </c>
      <c r="OV4" s="313" t="s">
        <v>426</v>
      </c>
      <c r="OW4" s="313" t="s">
        <v>426</v>
      </c>
      <c r="OX4" s="313" t="s">
        <v>426</v>
      </c>
      <c r="OY4" s="313" t="s">
        <v>426</v>
      </c>
      <c r="OZ4" s="313" t="s">
        <v>426</v>
      </c>
      <c r="PA4" s="313" t="s">
        <v>426</v>
      </c>
      <c r="PB4" s="313" t="s">
        <v>426</v>
      </c>
      <c r="PC4" s="313" t="s">
        <v>426</v>
      </c>
      <c r="PD4" s="313" t="s">
        <v>426</v>
      </c>
      <c r="PE4" s="313" t="s">
        <v>426</v>
      </c>
      <c r="PF4" s="313" t="s">
        <v>426</v>
      </c>
      <c r="PG4" s="313" t="s">
        <v>426</v>
      </c>
      <c r="PH4" s="313" t="s">
        <v>426</v>
      </c>
      <c r="PI4" s="313" t="s">
        <v>426</v>
      </c>
      <c r="PJ4" s="313" t="s">
        <v>426</v>
      </c>
      <c r="PK4" s="313" t="s">
        <v>426</v>
      </c>
      <c r="PL4" s="313" t="s">
        <v>426</v>
      </c>
      <c r="PM4" s="313" t="s">
        <v>426</v>
      </c>
      <c r="PN4" s="313" t="s">
        <v>426</v>
      </c>
      <c r="PO4" s="313" t="s">
        <v>426</v>
      </c>
      <c r="PP4" s="313" t="s">
        <v>426</v>
      </c>
      <c r="PQ4" s="313" t="s">
        <v>426</v>
      </c>
      <c r="PR4" s="313" t="s">
        <v>426</v>
      </c>
      <c r="PS4" s="313" t="s">
        <v>426</v>
      </c>
      <c r="PT4" s="313" t="s">
        <v>426</v>
      </c>
      <c r="PU4" s="313" t="s">
        <v>426</v>
      </c>
      <c r="PV4" s="313" t="s">
        <v>426</v>
      </c>
      <c r="PW4" s="313" t="s">
        <v>426</v>
      </c>
      <c r="PX4" s="313" t="s">
        <v>426</v>
      </c>
      <c r="PY4" s="313" t="s">
        <v>426</v>
      </c>
      <c r="PZ4" s="313" t="s">
        <v>426</v>
      </c>
      <c r="QA4" s="313" t="s">
        <v>426</v>
      </c>
      <c r="QB4" s="313" t="s">
        <v>426</v>
      </c>
      <c r="QC4" s="313" t="s">
        <v>426</v>
      </c>
      <c r="QD4" s="313" t="s">
        <v>426</v>
      </c>
      <c r="QE4" s="313" t="s">
        <v>426</v>
      </c>
      <c r="QF4" s="313" t="s">
        <v>426</v>
      </c>
      <c r="QG4" s="313" t="s">
        <v>426</v>
      </c>
      <c r="QH4" s="313" t="s">
        <v>426</v>
      </c>
      <c r="QI4" s="313" t="s">
        <v>426</v>
      </c>
      <c r="QJ4" s="313" t="s">
        <v>426</v>
      </c>
      <c r="QK4" s="313" t="s">
        <v>426</v>
      </c>
      <c r="QL4" s="313" t="s">
        <v>426</v>
      </c>
      <c r="QM4" s="313" t="s">
        <v>426</v>
      </c>
      <c r="QN4" s="313" t="s">
        <v>426</v>
      </c>
      <c r="QO4" s="313" t="s">
        <v>426</v>
      </c>
      <c r="QP4" s="313" t="s">
        <v>426</v>
      </c>
      <c r="QQ4" s="313" t="s">
        <v>426</v>
      </c>
      <c r="QR4" s="313" t="s">
        <v>426</v>
      </c>
      <c r="QS4" s="313" t="s">
        <v>426</v>
      </c>
      <c r="QT4" s="313" t="s">
        <v>426</v>
      </c>
      <c r="QU4" s="313" t="s">
        <v>426</v>
      </c>
      <c r="QV4" s="313" t="s">
        <v>426</v>
      </c>
      <c r="QW4" s="313" t="s">
        <v>426</v>
      </c>
      <c r="QX4" s="313" t="s">
        <v>426</v>
      </c>
      <c r="QY4" s="313" t="s">
        <v>426</v>
      </c>
      <c r="QZ4" s="313" t="s">
        <v>426</v>
      </c>
      <c r="RA4" s="313" t="s">
        <v>426</v>
      </c>
      <c r="RB4" s="313" t="s">
        <v>426</v>
      </c>
      <c r="RC4" s="313" t="s">
        <v>426</v>
      </c>
      <c r="RD4" s="313" t="s">
        <v>426</v>
      </c>
      <c r="RE4" s="313" t="s">
        <v>426</v>
      </c>
      <c r="RF4" s="313" t="s">
        <v>426</v>
      </c>
      <c r="RG4" s="313" t="s">
        <v>426</v>
      </c>
      <c r="RH4" s="313" t="s">
        <v>426</v>
      </c>
      <c r="RI4" s="313" t="s">
        <v>426</v>
      </c>
      <c r="RJ4" s="313" t="s">
        <v>426</v>
      </c>
      <c r="RK4" s="313" t="s">
        <v>426</v>
      </c>
      <c r="RL4" s="313" t="s">
        <v>426</v>
      </c>
      <c r="RM4" s="313" t="s">
        <v>426</v>
      </c>
      <c r="RN4" s="313" t="s">
        <v>426</v>
      </c>
      <c r="RO4" s="313" t="s">
        <v>426</v>
      </c>
      <c r="RP4" s="313" t="s">
        <v>426</v>
      </c>
      <c r="RQ4" s="313" t="s">
        <v>426</v>
      </c>
      <c r="RR4" s="313" t="s">
        <v>426</v>
      </c>
      <c r="RS4" s="313" t="s">
        <v>426</v>
      </c>
      <c r="RT4" s="313" t="s">
        <v>426</v>
      </c>
      <c r="RU4" s="313" t="s">
        <v>426</v>
      </c>
      <c r="RV4" s="313" t="s">
        <v>426</v>
      </c>
      <c r="RW4" s="313" t="s">
        <v>426</v>
      </c>
      <c r="RX4" s="313" t="s">
        <v>426</v>
      </c>
      <c r="RY4" s="313" t="s">
        <v>426</v>
      </c>
      <c r="RZ4" s="313" t="s">
        <v>426</v>
      </c>
      <c r="SA4" s="313" t="s">
        <v>426</v>
      </c>
      <c r="SB4" s="313" t="s">
        <v>426</v>
      </c>
      <c r="SC4" s="313" t="s">
        <v>426</v>
      </c>
      <c r="SD4" s="313" t="s">
        <v>426</v>
      </c>
      <c r="SE4" s="313" t="s">
        <v>426</v>
      </c>
      <c r="SF4" s="313" t="s">
        <v>426</v>
      </c>
      <c r="SG4" s="313" t="s">
        <v>426</v>
      </c>
      <c r="SH4" s="313" t="s">
        <v>426</v>
      </c>
      <c r="SI4" s="313" t="s">
        <v>426</v>
      </c>
      <c r="SJ4" s="313" t="s">
        <v>426</v>
      </c>
      <c r="SK4" s="313" t="s">
        <v>426</v>
      </c>
      <c r="SL4" s="313" t="s">
        <v>426</v>
      </c>
      <c r="SM4" s="313" t="s">
        <v>426</v>
      </c>
      <c r="SN4" s="313" t="s">
        <v>426</v>
      </c>
      <c r="SO4" s="313" t="s">
        <v>426</v>
      </c>
      <c r="SP4" s="313" t="s">
        <v>426</v>
      </c>
      <c r="SQ4" s="313" t="s">
        <v>426</v>
      </c>
      <c r="SR4" s="313" t="s">
        <v>426</v>
      </c>
      <c r="SS4" s="313" t="s">
        <v>426</v>
      </c>
      <c r="ST4" s="313" t="s">
        <v>426</v>
      </c>
      <c r="SU4" s="313" t="s">
        <v>426</v>
      </c>
      <c r="SV4" s="313" t="s">
        <v>426</v>
      </c>
      <c r="SW4" s="313" t="s">
        <v>426</v>
      </c>
      <c r="SX4" s="313" t="s">
        <v>426</v>
      </c>
      <c r="SY4" s="313" t="s">
        <v>426</v>
      </c>
      <c r="SZ4" s="313" t="s">
        <v>426</v>
      </c>
      <c r="TA4" s="313" t="s">
        <v>426</v>
      </c>
      <c r="TB4" s="313" t="s">
        <v>426</v>
      </c>
      <c r="TC4" s="313" t="s">
        <v>426</v>
      </c>
      <c r="TD4" s="313" t="s">
        <v>426</v>
      </c>
      <c r="TE4" s="313" t="s">
        <v>426</v>
      </c>
      <c r="TF4" s="313" t="s">
        <v>426</v>
      </c>
      <c r="TG4" s="313" t="s">
        <v>426</v>
      </c>
      <c r="TH4" s="313" t="s">
        <v>426</v>
      </c>
      <c r="TI4" s="313" t="s">
        <v>426</v>
      </c>
      <c r="TJ4" s="313" t="s">
        <v>426</v>
      </c>
      <c r="TK4" s="313" t="s">
        <v>426</v>
      </c>
      <c r="TL4" s="313" t="s">
        <v>426</v>
      </c>
      <c r="TM4" s="313" t="s">
        <v>426</v>
      </c>
      <c r="TN4" s="313" t="s">
        <v>426</v>
      </c>
      <c r="TO4" s="313" t="s">
        <v>426</v>
      </c>
      <c r="TP4" s="313" t="s">
        <v>426</v>
      </c>
      <c r="TQ4" s="313" t="s">
        <v>426</v>
      </c>
      <c r="TR4" s="313" t="s">
        <v>426</v>
      </c>
      <c r="TS4" s="313" t="s">
        <v>426</v>
      </c>
      <c r="TT4" s="313" t="s">
        <v>426</v>
      </c>
      <c r="TU4" s="313" t="s">
        <v>426</v>
      </c>
      <c r="TV4" s="313" t="s">
        <v>426</v>
      </c>
      <c r="TW4" s="313" t="s">
        <v>426</v>
      </c>
      <c r="TX4" s="313" t="s">
        <v>426</v>
      </c>
      <c r="TY4" s="313" t="s">
        <v>426</v>
      </c>
      <c r="TZ4" s="313" t="s">
        <v>426</v>
      </c>
      <c r="UA4" s="313" t="s">
        <v>426</v>
      </c>
      <c r="UB4" s="313" t="s">
        <v>426</v>
      </c>
      <c r="UC4" s="313" t="s">
        <v>426</v>
      </c>
      <c r="UD4" s="313" t="s">
        <v>426</v>
      </c>
      <c r="UE4" s="313" t="s">
        <v>426</v>
      </c>
      <c r="UF4" s="313" t="s">
        <v>426</v>
      </c>
      <c r="UG4" s="313" t="s">
        <v>426</v>
      </c>
      <c r="UH4" s="313" t="s">
        <v>426</v>
      </c>
      <c r="UI4" s="313" t="s">
        <v>426</v>
      </c>
      <c r="UJ4" s="313" t="s">
        <v>426</v>
      </c>
      <c r="UK4" s="313" t="s">
        <v>426</v>
      </c>
      <c r="UL4" s="313" t="s">
        <v>426</v>
      </c>
      <c r="UM4" s="313" t="s">
        <v>426</v>
      </c>
      <c r="UN4" s="313" t="s">
        <v>426</v>
      </c>
      <c r="UO4" s="313" t="s">
        <v>426</v>
      </c>
      <c r="UP4" s="313" t="s">
        <v>426</v>
      </c>
      <c r="UQ4" s="313" t="s">
        <v>426</v>
      </c>
      <c r="UR4" s="313" t="s">
        <v>426</v>
      </c>
      <c r="US4" s="313" t="s">
        <v>426</v>
      </c>
      <c r="UT4" s="313" t="s">
        <v>426</v>
      </c>
      <c r="UU4" s="313" t="s">
        <v>426</v>
      </c>
      <c r="UV4" s="313" t="s">
        <v>426</v>
      </c>
      <c r="UW4" s="313" t="s">
        <v>426</v>
      </c>
      <c r="UX4" s="313" t="s">
        <v>426</v>
      </c>
      <c r="UY4" s="313" t="s">
        <v>426</v>
      </c>
      <c r="UZ4" s="313" t="s">
        <v>426</v>
      </c>
      <c r="VA4" s="313" t="s">
        <v>426</v>
      </c>
      <c r="VB4" s="313" t="s">
        <v>426</v>
      </c>
      <c r="VC4" s="313" t="s">
        <v>426</v>
      </c>
      <c r="VD4" s="313" t="s">
        <v>426</v>
      </c>
      <c r="VE4" s="313" t="s">
        <v>426</v>
      </c>
      <c r="VF4" s="313" t="s">
        <v>426</v>
      </c>
      <c r="VG4" s="313" t="s">
        <v>426</v>
      </c>
      <c r="VH4" s="313" t="s">
        <v>426</v>
      </c>
      <c r="VI4" s="313" t="s">
        <v>426</v>
      </c>
      <c r="VJ4" s="313" t="s">
        <v>426</v>
      </c>
      <c r="VK4" s="313" t="s">
        <v>426</v>
      </c>
      <c r="VL4" s="313" t="s">
        <v>426</v>
      </c>
      <c r="VM4" s="313" t="s">
        <v>426</v>
      </c>
      <c r="VN4" s="313" t="s">
        <v>426</v>
      </c>
      <c r="VO4" s="313" t="s">
        <v>426</v>
      </c>
      <c r="VP4" s="313" t="s">
        <v>426</v>
      </c>
      <c r="VQ4" s="313" t="s">
        <v>426</v>
      </c>
      <c r="VR4" s="313" t="s">
        <v>426</v>
      </c>
      <c r="VS4" s="313" t="s">
        <v>426</v>
      </c>
      <c r="VT4" s="313" t="s">
        <v>426</v>
      </c>
      <c r="VU4" s="313" t="s">
        <v>426</v>
      </c>
      <c r="VV4" s="313" t="s">
        <v>426</v>
      </c>
      <c r="VW4" s="313" t="s">
        <v>426</v>
      </c>
      <c r="VX4" s="313" t="s">
        <v>426</v>
      </c>
      <c r="VY4" s="313" t="s">
        <v>426</v>
      </c>
      <c r="VZ4" s="313" t="s">
        <v>426</v>
      </c>
      <c r="WA4" s="313" t="s">
        <v>426</v>
      </c>
      <c r="WB4" s="313" t="s">
        <v>426</v>
      </c>
      <c r="WC4" s="313" t="s">
        <v>426</v>
      </c>
      <c r="WD4" s="313" t="s">
        <v>426</v>
      </c>
      <c r="WE4" s="313" t="s">
        <v>426</v>
      </c>
      <c r="WF4" s="313" t="s">
        <v>426</v>
      </c>
      <c r="WG4" s="313" t="s">
        <v>426</v>
      </c>
      <c r="WH4" s="313" t="s">
        <v>426</v>
      </c>
      <c r="WI4" s="313" t="s">
        <v>426</v>
      </c>
      <c r="WJ4" s="313" t="s">
        <v>426</v>
      </c>
      <c r="WK4" s="313" t="s">
        <v>426</v>
      </c>
      <c r="WL4" s="313" t="s">
        <v>426</v>
      </c>
      <c r="WM4" s="313" t="s">
        <v>426</v>
      </c>
      <c r="WN4" s="313" t="s">
        <v>426</v>
      </c>
      <c r="WO4" s="313" t="s">
        <v>426</v>
      </c>
      <c r="WP4" s="313" t="s">
        <v>426</v>
      </c>
      <c r="WQ4" s="313" t="s">
        <v>426</v>
      </c>
      <c r="WR4" s="313" t="s">
        <v>426</v>
      </c>
      <c r="WS4" s="313" t="s">
        <v>426</v>
      </c>
      <c r="WT4" s="313" t="s">
        <v>426</v>
      </c>
      <c r="WU4" s="313" t="s">
        <v>426</v>
      </c>
      <c r="WV4" s="313" t="s">
        <v>426</v>
      </c>
      <c r="WW4" s="313" t="s">
        <v>426</v>
      </c>
      <c r="WX4" s="313" t="s">
        <v>426</v>
      </c>
      <c r="WY4" s="313" t="s">
        <v>426</v>
      </c>
      <c r="WZ4" s="313" t="s">
        <v>426</v>
      </c>
      <c r="XA4" s="313" t="s">
        <v>426</v>
      </c>
      <c r="XB4" s="313" t="s">
        <v>426</v>
      </c>
      <c r="XC4" s="313" t="s">
        <v>426</v>
      </c>
      <c r="XD4" s="313" t="s">
        <v>426</v>
      </c>
      <c r="XE4" s="313" t="s">
        <v>426</v>
      </c>
      <c r="XF4" s="313" t="s">
        <v>426</v>
      </c>
      <c r="XG4" s="313" t="s">
        <v>426</v>
      </c>
      <c r="XH4" s="313" t="s">
        <v>426</v>
      </c>
      <c r="XI4" s="313" t="s">
        <v>426</v>
      </c>
      <c r="XJ4" s="313" t="s">
        <v>426</v>
      </c>
      <c r="XK4" s="313" t="s">
        <v>426</v>
      </c>
      <c r="XL4" s="313" t="s">
        <v>426</v>
      </c>
      <c r="XM4" s="313" t="s">
        <v>426</v>
      </c>
      <c r="XN4" s="313" t="s">
        <v>426</v>
      </c>
      <c r="XO4" s="313" t="s">
        <v>426</v>
      </c>
      <c r="XP4" s="313" t="s">
        <v>426</v>
      </c>
      <c r="XQ4" s="313" t="s">
        <v>426</v>
      </c>
      <c r="XR4" s="313" t="s">
        <v>426</v>
      </c>
      <c r="XS4" s="313" t="s">
        <v>426</v>
      </c>
      <c r="XT4" s="313" t="s">
        <v>426</v>
      </c>
      <c r="XU4" s="313" t="s">
        <v>426</v>
      </c>
      <c r="XV4" s="313" t="s">
        <v>426</v>
      </c>
      <c r="XW4" s="313" t="s">
        <v>426</v>
      </c>
      <c r="XX4" s="313" t="s">
        <v>426</v>
      </c>
      <c r="XY4" s="313" t="s">
        <v>426</v>
      </c>
      <c r="XZ4" s="313" t="s">
        <v>426</v>
      </c>
      <c r="YA4" s="313" t="s">
        <v>426</v>
      </c>
      <c r="YB4" s="313" t="s">
        <v>426</v>
      </c>
      <c r="YC4" s="313" t="s">
        <v>426</v>
      </c>
      <c r="YD4" s="313" t="s">
        <v>426</v>
      </c>
      <c r="YE4" s="313" t="s">
        <v>426</v>
      </c>
      <c r="YF4" s="313" t="s">
        <v>426</v>
      </c>
      <c r="YG4" s="313" t="s">
        <v>426</v>
      </c>
      <c r="YH4" s="313" t="s">
        <v>426</v>
      </c>
      <c r="YI4" s="313" t="s">
        <v>426</v>
      </c>
      <c r="YJ4" s="313" t="s">
        <v>426</v>
      </c>
      <c r="YK4" s="313" t="s">
        <v>426</v>
      </c>
      <c r="YL4" s="313" t="s">
        <v>426</v>
      </c>
      <c r="YM4" s="313" t="s">
        <v>426</v>
      </c>
      <c r="YN4" s="313" t="s">
        <v>426</v>
      </c>
      <c r="YO4" s="313" t="s">
        <v>426</v>
      </c>
      <c r="YP4" s="313" t="s">
        <v>426</v>
      </c>
      <c r="YQ4" s="313" t="s">
        <v>426</v>
      </c>
      <c r="YR4" s="313" t="s">
        <v>426</v>
      </c>
      <c r="YS4" s="313" t="s">
        <v>426</v>
      </c>
      <c r="YT4" s="313" t="s">
        <v>426</v>
      </c>
      <c r="YU4" s="313" t="s">
        <v>426</v>
      </c>
      <c r="YV4" s="313" t="s">
        <v>426</v>
      </c>
      <c r="YW4" s="313" t="s">
        <v>426</v>
      </c>
      <c r="YX4" s="313" t="s">
        <v>426</v>
      </c>
      <c r="YY4" s="313" t="s">
        <v>426</v>
      </c>
      <c r="YZ4" s="313" t="s">
        <v>426</v>
      </c>
      <c r="ZA4" s="313" t="s">
        <v>426</v>
      </c>
      <c r="ZB4" s="313" t="s">
        <v>426</v>
      </c>
      <c r="ZC4" s="313" t="s">
        <v>426</v>
      </c>
      <c r="ZD4" s="313" t="s">
        <v>426</v>
      </c>
      <c r="ZE4" s="313" t="s">
        <v>426</v>
      </c>
      <c r="ZF4" s="313" t="s">
        <v>426</v>
      </c>
      <c r="ZG4" s="313" t="s">
        <v>426</v>
      </c>
      <c r="ZH4" s="313" t="s">
        <v>426</v>
      </c>
      <c r="ZI4" s="313" t="s">
        <v>426</v>
      </c>
      <c r="ZJ4" s="313" t="s">
        <v>426</v>
      </c>
      <c r="ZK4" s="313" t="s">
        <v>426</v>
      </c>
      <c r="ZL4" s="313" t="s">
        <v>426</v>
      </c>
      <c r="ZM4" s="313" t="s">
        <v>426</v>
      </c>
      <c r="ZN4" s="313" t="s">
        <v>426</v>
      </c>
      <c r="ZO4" s="313" t="s">
        <v>426</v>
      </c>
      <c r="ZP4" s="313" t="s">
        <v>426</v>
      </c>
      <c r="ZQ4" s="313" t="s">
        <v>426</v>
      </c>
      <c r="ZR4" s="313" t="s">
        <v>426</v>
      </c>
      <c r="ZS4" s="313" t="s">
        <v>426</v>
      </c>
      <c r="ZT4" s="313" t="s">
        <v>426</v>
      </c>
      <c r="ZU4" s="313" t="s">
        <v>426</v>
      </c>
      <c r="ZV4" s="313" t="s">
        <v>426</v>
      </c>
      <c r="ZW4" s="313" t="s">
        <v>426</v>
      </c>
      <c r="ZX4" s="313" t="s">
        <v>426</v>
      </c>
      <c r="ZY4" s="313" t="s">
        <v>426</v>
      </c>
      <c r="ZZ4" s="313" t="s">
        <v>426</v>
      </c>
      <c r="AAA4" s="313" t="s">
        <v>426</v>
      </c>
      <c r="AAB4" s="313" t="s">
        <v>426</v>
      </c>
      <c r="AAC4" s="313" t="s">
        <v>426</v>
      </c>
      <c r="AAD4" s="313" t="s">
        <v>426</v>
      </c>
      <c r="AAE4" s="313" t="s">
        <v>426</v>
      </c>
      <c r="AAF4" s="313" t="s">
        <v>426</v>
      </c>
      <c r="AAG4" s="313" t="s">
        <v>426</v>
      </c>
      <c r="AAH4" s="313" t="s">
        <v>426</v>
      </c>
      <c r="AAI4" s="313" t="s">
        <v>426</v>
      </c>
      <c r="AAJ4" s="313" t="s">
        <v>426</v>
      </c>
      <c r="AAK4" s="313" t="s">
        <v>426</v>
      </c>
      <c r="AAL4" s="313" t="s">
        <v>426</v>
      </c>
      <c r="AAM4" s="313" t="s">
        <v>426</v>
      </c>
      <c r="AAN4" s="313" t="s">
        <v>426</v>
      </c>
      <c r="AAO4" s="313" t="s">
        <v>426</v>
      </c>
      <c r="AAP4" s="313" t="s">
        <v>426</v>
      </c>
      <c r="AAQ4" s="313" t="s">
        <v>426</v>
      </c>
      <c r="AAR4" s="313" t="s">
        <v>426</v>
      </c>
      <c r="AAS4" s="313" t="s">
        <v>426</v>
      </c>
      <c r="AAT4" s="313" t="s">
        <v>426</v>
      </c>
      <c r="AAU4" s="313" t="s">
        <v>426</v>
      </c>
      <c r="AAV4" s="313" t="s">
        <v>426</v>
      </c>
      <c r="AAW4" s="313" t="s">
        <v>426</v>
      </c>
      <c r="AAX4" s="313" t="s">
        <v>426</v>
      </c>
      <c r="AAY4" s="313" t="s">
        <v>426</v>
      </c>
      <c r="AAZ4" s="313" t="s">
        <v>426</v>
      </c>
      <c r="ABA4" s="313" t="s">
        <v>426</v>
      </c>
      <c r="ABB4" s="313" t="s">
        <v>426</v>
      </c>
      <c r="ABC4" s="313" t="s">
        <v>426</v>
      </c>
      <c r="ABD4" s="313" t="s">
        <v>426</v>
      </c>
      <c r="ABE4" s="313" t="s">
        <v>426</v>
      </c>
      <c r="ABF4" s="313" t="s">
        <v>426</v>
      </c>
      <c r="ABG4" s="313" t="s">
        <v>426</v>
      </c>
      <c r="ABH4" s="313" t="s">
        <v>426</v>
      </c>
      <c r="ABI4" s="313" t="s">
        <v>426</v>
      </c>
      <c r="ABJ4" s="313" t="s">
        <v>426</v>
      </c>
      <c r="ABK4" s="313" t="s">
        <v>426</v>
      </c>
      <c r="ABL4" s="313" t="s">
        <v>426</v>
      </c>
      <c r="ABM4" s="313" t="s">
        <v>426</v>
      </c>
      <c r="ABN4" s="313" t="s">
        <v>426</v>
      </c>
      <c r="ABO4" s="313" t="s">
        <v>426</v>
      </c>
      <c r="ABP4" s="313" t="s">
        <v>426</v>
      </c>
      <c r="ABQ4" s="313" t="s">
        <v>426</v>
      </c>
      <c r="ABR4" s="313" t="s">
        <v>426</v>
      </c>
      <c r="ABS4" s="313" t="s">
        <v>426</v>
      </c>
      <c r="ABT4" s="313" t="s">
        <v>426</v>
      </c>
      <c r="ABU4" s="313" t="s">
        <v>426</v>
      </c>
      <c r="ABV4" s="313" t="s">
        <v>426</v>
      </c>
      <c r="ABW4" s="313" t="s">
        <v>426</v>
      </c>
      <c r="ABX4" s="313" t="s">
        <v>426</v>
      </c>
      <c r="ABY4" s="313" t="s">
        <v>426</v>
      </c>
      <c r="ABZ4" s="313" t="s">
        <v>426</v>
      </c>
      <c r="ACA4" s="313" t="s">
        <v>426</v>
      </c>
      <c r="ACB4" s="313" t="s">
        <v>426</v>
      </c>
      <c r="ACC4" s="313" t="s">
        <v>426</v>
      </c>
      <c r="ACD4" s="313" t="s">
        <v>426</v>
      </c>
      <c r="ACE4" s="313" t="s">
        <v>426</v>
      </c>
      <c r="ACF4" s="313" t="s">
        <v>426</v>
      </c>
      <c r="ACG4" s="313" t="s">
        <v>426</v>
      </c>
      <c r="ACH4" s="313" t="s">
        <v>426</v>
      </c>
      <c r="ACI4" s="313" t="s">
        <v>426</v>
      </c>
      <c r="ACJ4" s="313" t="s">
        <v>426</v>
      </c>
      <c r="ACK4" s="313" t="s">
        <v>426</v>
      </c>
      <c r="ACL4" s="313" t="s">
        <v>426</v>
      </c>
      <c r="ACM4" s="313" t="s">
        <v>426</v>
      </c>
      <c r="ACN4" s="313" t="s">
        <v>426</v>
      </c>
      <c r="ACO4" s="313" t="s">
        <v>426</v>
      </c>
      <c r="ACP4" s="313" t="s">
        <v>426</v>
      </c>
      <c r="ACQ4" s="313" t="s">
        <v>426</v>
      </c>
      <c r="ACR4" s="313" t="s">
        <v>426</v>
      </c>
      <c r="ACS4" s="313" t="s">
        <v>426</v>
      </c>
      <c r="ACT4" s="313" t="s">
        <v>426</v>
      </c>
      <c r="ACU4" s="313" t="s">
        <v>426</v>
      </c>
      <c r="ACV4" s="313" t="s">
        <v>426</v>
      </c>
      <c r="ACW4" s="313" t="s">
        <v>426</v>
      </c>
      <c r="ACX4" s="313" t="s">
        <v>426</v>
      </c>
      <c r="ACY4" s="313" t="s">
        <v>426</v>
      </c>
      <c r="ACZ4" s="313" t="s">
        <v>426</v>
      </c>
      <c r="ADA4" s="313" t="s">
        <v>426</v>
      </c>
      <c r="ADB4" s="313" t="s">
        <v>426</v>
      </c>
      <c r="ADC4" s="313" t="s">
        <v>426</v>
      </c>
      <c r="ADD4" s="313" t="s">
        <v>426</v>
      </c>
      <c r="ADE4" s="313" t="s">
        <v>426</v>
      </c>
      <c r="ADF4" s="313" t="s">
        <v>426</v>
      </c>
      <c r="ADG4" s="313" t="s">
        <v>426</v>
      </c>
      <c r="ADH4" s="313" t="s">
        <v>426</v>
      </c>
      <c r="ADI4" s="313" t="s">
        <v>426</v>
      </c>
      <c r="ADJ4" s="313" t="s">
        <v>426</v>
      </c>
      <c r="ADK4" s="313" t="s">
        <v>426</v>
      </c>
      <c r="ADL4" s="313" t="s">
        <v>426</v>
      </c>
      <c r="ADM4" s="313" t="s">
        <v>426</v>
      </c>
      <c r="ADN4" s="313" t="s">
        <v>426</v>
      </c>
      <c r="ADO4" s="313" t="s">
        <v>426</v>
      </c>
      <c r="ADP4" s="313" t="s">
        <v>426</v>
      </c>
      <c r="ADQ4" s="313" t="s">
        <v>426</v>
      </c>
      <c r="ADR4" s="313" t="s">
        <v>426</v>
      </c>
      <c r="ADS4" s="313" t="s">
        <v>426</v>
      </c>
      <c r="ADT4" s="313" t="s">
        <v>426</v>
      </c>
      <c r="ADU4" s="313" t="s">
        <v>426</v>
      </c>
      <c r="ADV4" s="313" t="s">
        <v>426</v>
      </c>
      <c r="ADW4" s="313" t="s">
        <v>426</v>
      </c>
      <c r="ADX4" s="313" t="s">
        <v>426</v>
      </c>
      <c r="ADY4" s="313" t="s">
        <v>426</v>
      </c>
      <c r="ADZ4" s="313" t="s">
        <v>426</v>
      </c>
      <c r="AEA4" s="313" t="s">
        <v>426</v>
      </c>
      <c r="AEB4" s="313" t="s">
        <v>426</v>
      </c>
      <c r="AEC4" s="313" t="s">
        <v>426</v>
      </c>
      <c r="AED4" s="313" t="s">
        <v>426</v>
      </c>
      <c r="AEE4" s="313" t="s">
        <v>426</v>
      </c>
      <c r="AEF4" s="313" t="s">
        <v>426</v>
      </c>
      <c r="AEG4" s="313" t="s">
        <v>426</v>
      </c>
      <c r="AEH4" s="313" t="s">
        <v>426</v>
      </c>
      <c r="AEI4" s="313" t="s">
        <v>426</v>
      </c>
      <c r="AEJ4" s="313" t="s">
        <v>426</v>
      </c>
      <c r="AEK4" s="313" t="s">
        <v>426</v>
      </c>
      <c r="AEL4" s="313" t="s">
        <v>426</v>
      </c>
      <c r="AEM4" s="313" t="s">
        <v>426</v>
      </c>
      <c r="AEN4" s="313" t="s">
        <v>426</v>
      </c>
      <c r="AEO4" s="313" t="s">
        <v>426</v>
      </c>
      <c r="AEP4" s="313" t="s">
        <v>426</v>
      </c>
      <c r="AEQ4" s="313" t="s">
        <v>426</v>
      </c>
      <c r="AER4" s="313" t="s">
        <v>426</v>
      </c>
      <c r="AES4" s="313" t="s">
        <v>426</v>
      </c>
      <c r="AET4" s="313" t="s">
        <v>426</v>
      </c>
      <c r="AEU4" s="313" t="s">
        <v>426</v>
      </c>
      <c r="AEV4" s="313" t="s">
        <v>426</v>
      </c>
      <c r="AEW4" s="313" t="s">
        <v>426</v>
      </c>
      <c r="AEX4" s="313" t="s">
        <v>426</v>
      </c>
      <c r="AEY4" s="313" t="s">
        <v>426</v>
      </c>
      <c r="AEZ4" s="313" t="s">
        <v>426</v>
      </c>
      <c r="AFA4" s="313" t="s">
        <v>426</v>
      </c>
      <c r="AFB4" s="313" t="s">
        <v>426</v>
      </c>
      <c r="AFC4" s="313" t="s">
        <v>426</v>
      </c>
      <c r="AFD4" s="313" t="s">
        <v>426</v>
      </c>
      <c r="AFE4" s="313" t="s">
        <v>426</v>
      </c>
      <c r="AFF4" s="313" t="s">
        <v>426</v>
      </c>
      <c r="AFG4" s="313" t="s">
        <v>426</v>
      </c>
      <c r="AFH4" s="313" t="s">
        <v>426</v>
      </c>
      <c r="AFI4" s="313" t="s">
        <v>426</v>
      </c>
      <c r="AFJ4" s="313" t="s">
        <v>426</v>
      </c>
      <c r="AFK4" s="313" t="s">
        <v>426</v>
      </c>
      <c r="AFL4" s="313" t="s">
        <v>426</v>
      </c>
      <c r="AFM4" s="313" t="s">
        <v>426</v>
      </c>
      <c r="AFN4" s="313" t="s">
        <v>426</v>
      </c>
      <c r="AFO4" s="313" t="s">
        <v>426</v>
      </c>
      <c r="AFP4" s="313" t="s">
        <v>426</v>
      </c>
      <c r="AFQ4" s="313" t="s">
        <v>426</v>
      </c>
      <c r="AFR4" s="313" t="s">
        <v>426</v>
      </c>
      <c r="AFS4" s="313" t="s">
        <v>426</v>
      </c>
      <c r="AFT4" s="313" t="s">
        <v>426</v>
      </c>
      <c r="AFU4" s="313" t="s">
        <v>426</v>
      </c>
      <c r="AFV4" s="313" t="s">
        <v>426</v>
      </c>
      <c r="AFW4" s="313" t="s">
        <v>426</v>
      </c>
      <c r="AFX4" s="313" t="s">
        <v>426</v>
      </c>
      <c r="AFY4" s="313" t="s">
        <v>426</v>
      </c>
      <c r="AFZ4" s="313" t="s">
        <v>426</v>
      </c>
      <c r="AGA4" s="313" t="s">
        <v>426</v>
      </c>
      <c r="AGB4" s="313" t="s">
        <v>426</v>
      </c>
      <c r="AGC4" s="313" t="s">
        <v>426</v>
      </c>
      <c r="AGD4" s="313" t="s">
        <v>426</v>
      </c>
      <c r="AGE4" s="313" t="s">
        <v>426</v>
      </c>
      <c r="AGF4" s="313" t="s">
        <v>426</v>
      </c>
      <c r="AGG4" s="313" t="s">
        <v>426</v>
      </c>
      <c r="AGH4" s="313" t="s">
        <v>426</v>
      </c>
      <c r="AGI4" s="313" t="s">
        <v>426</v>
      </c>
      <c r="AGJ4" s="313" t="s">
        <v>426</v>
      </c>
      <c r="AGK4" s="313" t="s">
        <v>426</v>
      </c>
      <c r="AGL4" s="313" t="s">
        <v>426</v>
      </c>
      <c r="AGM4" s="313" t="s">
        <v>426</v>
      </c>
      <c r="AGN4" s="313" t="s">
        <v>426</v>
      </c>
      <c r="AGO4" s="313" t="s">
        <v>426</v>
      </c>
      <c r="AGP4" s="313" t="s">
        <v>426</v>
      </c>
      <c r="AGQ4" s="313" t="s">
        <v>426</v>
      </c>
      <c r="AGR4" s="313" t="s">
        <v>426</v>
      </c>
      <c r="AGS4" s="313" t="s">
        <v>426</v>
      </c>
      <c r="AGT4" s="313" t="s">
        <v>426</v>
      </c>
      <c r="AGU4" s="313" t="s">
        <v>426</v>
      </c>
      <c r="AGV4" s="313" t="s">
        <v>426</v>
      </c>
      <c r="AGW4" s="313" t="s">
        <v>426</v>
      </c>
      <c r="AGX4" s="313" t="s">
        <v>426</v>
      </c>
      <c r="AGY4" s="313" t="s">
        <v>426</v>
      </c>
      <c r="AGZ4" s="313" t="s">
        <v>426</v>
      </c>
      <c r="AHA4" s="313" t="s">
        <v>426</v>
      </c>
      <c r="AHB4" s="313" t="s">
        <v>426</v>
      </c>
      <c r="AHC4" s="313" t="s">
        <v>426</v>
      </c>
      <c r="AHD4" s="313" t="s">
        <v>426</v>
      </c>
      <c r="AHE4" s="313" t="s">
        <v>426</v>
      </c>
      <c r="AHF4" s="313" t="s">
        <v>426</v>
      </c>
      <c r="AHG4" s="313" t="s">
        <v>426</v>
      </c>
      <c r="AHH4" s="313" t="s">
        <v>426</v>
      </c>
      <c r="AHI4" s="313" t="s">
        <v>426</v>
      </c>
      <c r="AHJ4" s="313" t="s">
        <v>426</v>
      </c>
      <c r="AHK4" s="313" t="s">
        <v>426</v>
      </c>
      <c r="AHL4" s="313" t="s">
        <v>426</v>
      </c>
      <c r="AHM4" s="313" t="s">
        <v>426</v>
      </c>
      <c r="AHN4" s="313" t="s">
        <v>426</v>
      </c>
      <c r="AHO4" s="313" t="s">
        <v>426</v>
      </c>
      <c r="AHP4" s="313" t="s">
        <v>426</v>
      </c>
      <c r="AHQ4" s="313" t="s">
        <v>426</v>
      </c>
      <c r="AHR4" s="313" t="s">
        <v>426</v>
      </c>
      <c r="AHS4" s="313" t="s">
        <v>426</v>
      </c>
      <c r="AHT4" s="313" t="s">
        <v>426</v>
      </c>
      <c r="AHU4" s="313" t="s">
        <v>426</v>
      </c>
      <c r="AHV4" s="313" t="s">
        <v>426</v>
      </c>
      <c r="AHW4" s="313" t="s">
        <v>426</v>
      </c>
      <c r="AHX4" s="313" t="s">
        <v>426</v>
      </c>
      <c r="AHY4" s="313" t="s">
        <v>426</v>
      </c>
      <c r="AHZ4" s="313" t="s">
        <v>426</v>
      </c>
      <c r="AIA4" s="313" t="s">
        <v>426</v>
      </c>
      <c r="AIB4" s="313" t="s">
        <v>426</v>
      </c>
      <c r="AIC4" s="313" t="s">
        <v>426</v>
      </c>
      <c r="AID4" s="313" t="s">
        <v>426</v>
      </c>
      <c r="AIE4" s="313" t="s">
        <v>426</v>
      </c>
      <c r="AIF4" s="313" t="s">
        <v>426</v>
      </c>
      <c r="AIG4" s="313" t="s">
        <v>426</v>
      </c>
      <c r="AIH4" s="313" t="s">
        <v>426</v>
      </c>
      <c r="AII4" s="313" t="s">
        <v>426</v>
      </c>
      <c r="AIJ4" s="313" t="s">
        <v>426</v>
      </c>
      <c r="AIK4" s="313" t="s">
        <v>426</v>
      </c>
      <c r="AIL4" s="313" t="s">
        <v>426</v>
      </c>
      <c r="AIM4" s="313" t="s">
        <v>426</v>
      </c>
      <c r="AIN4" s="313" t="s">
        <v>426</v>
      </c>
      <c r="AIO4" s="313" t="s">
        <v>426</v>
      </c>
      <c r="AIP4" s="313" t="s">
        <v>426</v>
      </c>
      <c r="AIQ4" s="313" t="s">
        <v>426</v>
      </c>
      <c r="AIR4" s="313" t="s">
        <v>426</v>
      </c>
      <c r="AIS4" s="313" t="s">
        <v>426</v>
      </c>
      <c r="AIT4" s="313" t="s">
        <v>426</v>
      </c>
      <c r="AIU4" s="313" t="s">
        <v>426</v>
      </c>
      <c r="AIV4" s="313" t="s">
        <v>426</v>
      </c>
      <c r="AIW4" s="313" t="s">
        <v>426</v>
      </c>
      <c r="AIX4" s="313" t="s">
        <v>426</v>
      </c>
      <c r="AIY4" s="313" t="s">
        <v>426</v>
      </c>
      <c r="AIZ4" s="313" t="s">
        <v>426</v>
      </c>
      <c r="AJA4" s="313" t="s">
        <v>426</v>
      </c>
      <c r="AJB4" s="313" t="s">
        <v>426</v>
      </c>
      <c r="AJC4" s="313" t="s">
        <v>426</v>
      </c>
      <c r="AJD4" s="313" t="s">
        <v>426</v>
      </c>
      <c r="AJE4" s="313" t="s">
        <v>426</v>
      </c>
      <c r="AJF4" s="313" t="s">
        <v>426</v>
      </c>
      <c r="AJG4" s="313" t="s">
        <v>426</v>
      </c>
      <c r="AJH4" s="313" t="s">
        <v>426</v>
      </c>
      <c r="AJI4" s="313" t="s">
        <v>426</v>
      </c>
      <c r="AJJ4" s="313" t="s">
        <v>426</v>
      </c>
      <c r="AJK4" s="313" t="s">
        <v>426</v>
      </c>
      <c r="AJL4" s="313" t="s">
        <v>426</v>
      </c>
      <c r="AJM4" s="313" t="s">
        <v>426</v>
      </c>
      <c r="AJN4" s="313" t="s">
        <v>426</v>
      </c>
      <c r="AJO4" s="313" t="s">
        <v>426</v>
      </c>
      <c r="AJP4" s="313" t="s">
        <v>426</v>
      </c>
      <c r="AJQ4" s="313" t="s">
        <v>426</v>
      </c>
      <c r="AJR4" s="313" t="s">
        <v>426</v>
      </c>
      <c r="AJS4" s="313" t="s">
        <v>426</v>
      </c>
      <c r="AJT4" s="313" t="s">
        <v>426</v>
      </c>
      <c r="AJU4" s="313" t="s">
        <v>426</v>
      </c>
      <c r="AJV4" s="313" t="s">
        <v>426</v>
      </c>
      <c r="AJW4" s="313" t="s">
        <v>426</v>
      </c>
      <c r="AJX4" s="313" t="s">
        <v>426</v>
      </c>
      <c r="AJY4" s="313" t="s">
        <v>426</v>
      </c>
      <c r="AJZ4" s="313" t="s">
        <v>426</v>
      </c>
      <c r="AKA4" s="313" t="s">
        <v>426</v>
      </c>
      <c r="AKB4" s="313" t="s">
        <v>426</v>
      </c>
      <c r="AKC4" s="313" t="s">
        <v>426</v>
      </c>
      <c r="AKD4" s="313" t="s">
        <v>426</v>
      </c>
      <c r="AKE4" s="313" t="s">
        <v>426</v>
      </c>
      <c r="AKF4" s="313" t="s">
        <v>426</v>
      </c>
      <c r="AKG4" s="313" t="s">
        <v>426</v>
      </c>
      <c r="AKH4" s="313" t="s">
        <v>426</v>
      </c>
      <c r="AKI4" s="313" t="s">
        <v>426</v>
      </c>
      <c r="AKJ4" s="313" t="s">
        <v>426</v>
      </c>
      <c r="AKK4" s="313" t="s">
        <v>426</v>
      </c>
      <c r="AKL4" s="313" t="s">
        <v>426</v>
      </c>
      <c r="AKM4" s="313" t="s">
        <v>426</v>
      </c>
      <c r="AKN4" s="313" t="s">
        <v>426</v>
      </c>
      <c r="AKO4" s="313" t="s">
        <v>426</v>
      </c>
      <c r="AKP4" s="313" t="s">
        <v>426</v>
      </c>
      <c r="AKQ4" s="313" t="s">
        <v>426</v>
      </c>
      <c r="AKR4" s="313" t="s">
        <v>426</v>
      </c>
      <c r="AKS4" s="313" t="s">
        <v>426</v>
      </c>
      <c r="AKT4" s="313" t="s">
        <v>426</v>
      </c>
      <c r="AKU4" s="313" t="s">
        <v>426</v>
      </c>
      <c r="AKV4" s="313" t="s">
        <v>426</v>
      </c>
      <c r="AKW4" s="313" t="s">
        <v>426</v>
      </c>
      <c r="AKX4" s="313" t="s">
        <v>426</v>
      </c>
      <c r="AKY4" s="313" t="s">
        <v>426</v>
      </c>
      <c r="AKZ4" s="313" t="s">
        <v>426</v>
      </c>
      <c r="ALA4" s="313" t="s">
        <v>426</v>
      </c>
      <c r="ALB4" s="313" t="s">
        <v>426</v>
      </c>
      <c r="ALC4" s="313" t="s">
        <v>426</v>
      </c>
      <c r="ALD4" s="313" t="s">
        <v>426</v>
      </c>
      <c r="ALE4" s="313" t="s">
        <v>426</v>
      </c>
      <c r="ALF4" s="313" t="s">
        <v>426</v>
      </c>
      <c r="ALG4" s="313" t="s">
        <v>426</v>
      </c>
      <c r="ALH4" s="313" t="s">
        <v>426</v>
      </c>
      <c r="ALI4" s="313" t="s">
        <v>426</v>
      </c>
      <c r="ALJ4" s="313" t="s">
        <v>426</v>
      </c>
      <c r="ALK4" s="313" t="s">
        <v>426</v>
      </c>
      <c r="ALL4" s="313" t="s">
        <v>426</v>
      </c>
      <c r="ALM4" s="313" t="s">
        <v>426</v>
      </c>
      <c r="ALN4" s="313" t="s">
        <v>426</v>
      </c>
      <c r="ALO4" s="313" t="s">
        <v>426</v>
      </c>
      <c r="ALP4" s="313" t="s">
        <v>426</v>
      </c>
      <c r="ALQ4" s="313" t="s">
        <v>426</v>
      </c>
      <c r="ALR4" s="313" t="s">
        <v>426</v>
      </c>
      <c r="ALS4" s="313" t="s">
        <v>426</v>
      </c>
      <c r="ALT4" s="313" t="s">
        <v>426</v>
      </c>
      <c r="ALU4" s="313" t="s">
        <v>426</v>
      </c>
      <c r="ALV4" s="313" t="s">
        <v>426</v>
      </c>
      <c r="ALW4" s="313" t="s">
        <v>426</v>
      </c>
      <c r="ALX4" s="313" t="s">
        <v>426</v>
      </c>
      <c r="ALY4" s="313" t="s">
        <v>426</v>
      </c>
      <c r="ALZ4" s="313" t="s">
        <v>426</v>
      </c>
      <c r="AMA4" s="313" t="s">
        <v>426</v>
      </c>
      <c r="AMB4" s="313" t="s">
        <v>426</v>
      </c>
      <c r="AMC4" s="313" t="s">
        <v>426</v>
      </c>
      <c r="AMD4" s="313" t="s">
        <v>426</v>
      </c>
      <c r="AME4" s="313" t="s">
        <v>426</v>
      </c>
      <c r="AMF4" s="313" t="s">
        <v>426</v>
      </c>
      <c r="AMG4" s="313" t="s">
        <v>426</v>
      </c>
      <c r="AMH4" s="313" t="s">
        <v>426</v>
      </c>
      <c r="AMI4" s="313" t="s">
        <v>426</v>
      </c>
      <c r="AMJ4" s="313" t="s">
        <v>426</v>
      </c>
      <c r="AMK4" s="313" t="s">
        <v>426</v>
      </c>
      <c r="AML4" s="313" t="s">
        <v>426</v>
      </c>
      <c r="AMM4" s="313" t="s">
        <v>426</v>
      </c>
      <c r="AMN4" s="313" t="s">
        <v>426</v>
      </c>
      <c r="AMO4" s="313" t="s">
        <v>426</v>
      </c>
      <c r="AMP4" s="313" t="s">
        <v>426</v>
      </c>
      <c r="AMQ4" s="313" t="s">
        <v>426</v>
      </c>
      <c r="AMR4" s="313" t="s">
        <v>426</v>
      </c>
      <c r="AMS4" s="313" t="s">
        <v>426</v>
      </c>
      <c r="AMT4" s="313" t="s">
        <v>426</v>
      </c>
      <c r="AMU4" s="313" t="s">
        <v>426</v>
      </c>
      <c r="AMV4" s="313" t="s">
        <v>426</v>
      </c>
      <c r="AMW4" s="313" t="s">
        <v>426</v>
      </c>
      <c r="AMX4" s="313" t="s">
        <v>426</v>
      </c>
      <c r="AMY4" s="313" t="s">
        <v>426</v>
      </c>
      <c r="AMZ4" s="313" t="s">
        <v>426</v>
      </c>
      <c r="ANA4" s="313" t="s">
        <v>426</v>
      </c>
      <c r="ANB4" s="313" t="s">
        <v>426</v>
      </c>
      <c r="ANC4" s="313" t="s">
        <v>426</v>
      </c>
      <c r="AND4" s="313" t="s">
        <v>426</v>
      </c>
      <c r="ANE4" s="313" t="s">
        <v>426</v>
      </c>
      <c r="ANF4" s="313" t="s">
        <v>426</v>
      </c>
      <c r="ANG4" s="313" t="s">
        <v>426</v>
      </c>
      <c r="ANH4" s="313" t="s">
        <v>426</v>
      </c>
      <c r="ANI4" s="313" t="s">
        <v>426</v>
      </c>
      <c r="ANJ4" s="313" t="s">
        <v>426</v>
      </c>
      <c r="ANK4" s="313" t="s">
        <v>426</v>
      </c>
      <c r="ANL4" s="313" t="s">
        <v>426</v>
      </c>
      <c r="ANM4" s="313" t="s">
        <v>426</v>
      </c>
      <c r="ANN4" s="313" t="s">
        <v>426</v>
      </c>
      <c r="ANO4" s="313" t="s">
        <v>426</v>
      </c>
      <c r="ANP4" s="313" t="s">
        <v>426</v>
      </c>
      <c r="ANQ4" s="313" t="s">
        <v>426</v>
      </c>
      <c r="ANR4" s="313" t="s">
        <v>426</v>
      </c>
      <c r="ANS4" s="313" t="s">
        <v>426</v>
      </c>
      <c r="ANT4" s="313" t="s">
        <v>426</v>
      </c>
      <c r="ANU4" s="313" t="s">
        <v>426</v>
      </c>
      <c r="ANV4" s="313" t="s">
        <v>426</v>
      </c>
      <c r="ANW4" s="313" t="s">
        <v>426</v>
      </c>
      <c r="ANX4" s="313" t="s">
        <v>426</v>
      </c>
      <c r="ANY4" s="313" t="s">
        <v>426</v>
      </c>
      <c r="ANZ4" s="313" t="s">
        <v>426</v>
      </c>
      <c r="AOA4" s="313" t="s">
        <v>426</v>
      </c>
      <c r="AOB4" s="313" t="s">
        <v>426</v>
      </c>
      <c r="AOC4" s="313" t="s">
        <v>426</v>
      </c>
      <c r="AOD4" s="313" t="s">
        <v>426</v>
      </c>
      <c r="AOE4" s="313" t="s">
        <v>426</v>
      </c>
      <c r="AOF4" s="313" t="s">
        <v>426</v>
      </c>
      <c r="AOG4" s="313" t="s">
        <v>426</v>
      </c>
      <c r="AOH4" s="313" t="s">
        <v>426</v>
      </c>
      <c r="AOI4" s="313" t="s">
        <v>426</v>
      </c>
      <c r="AOJ4" s="313" t="s">
        <v>426</v>
      </c>
      <c r="AOK4" s="313" t="s">
        <v>426</v>
      </c>
      <c r="AOL4" s="313" t="s">
        <v>426</v>
      </c>
      <c r="AOM4" s="313" t="s">
        <v>426</v>
      </c>
      <c r="AON4" s="313" t="s">
        <v>426</v>
      </c>
      <c r="AOO4" s="313" t="s">
        <v>426</v>
      </c>
      <c r="AOP4" s="313" t="s">
        <v>426</v>
      </c>
      <c r="AOQ4" s="313" t="s">
        <v>426</v>
      </c>
      <c r="AOR4" s="313" t="s">
        <v>426</v>
      </c>
      <c r="AOS4" s="313" t="s">
        <v>426</v>
      </c>
      <c r="AOT4" s="313" t="s">
        <v>426</v>
      </c>
      <c r="AOU4" s="313" t="s">
        <v>426</v>
      </c>
      <c r="AOV4" s="313" t="s">
        <v>426</v>
      </c>
      <c r="AOW4" s="313" t="s">
        <v>426</v>
      </c>
      <c r="AOX4" s="313" t="s">
        <v>426</v>
      </c>
      <c r="AOY4" s="313" t="s">
        <v>426</v>
      </c>
      <c r="AOZ4" s="313" t="s">
        <v>426</v>
      </c>
      <c r="APA4" s="313" t="s">
        <v>426</v>
      </c>
      <c r="APB4" s="313" t="s">
        <v>426</v>
      </c>
      <c r="APC4" s="313" t="s">
        <v>426</v>
      </c>
      <c r="APD4" s="313" t="s">
        <v>426</v>
      </c>
      <c r="APE4" s="313" t="s">
        <v>426</v>
      </c>
      <c r="APF4" s="313" t="s">
        <v>426</v>
      </c>
      <c r="APG4" s="313" t="s">
        <v>426</v>
      </c>
      <c r="APH4" s="313" t="s">
        <v>426</v>
      </c>
      <c r="API4" s="313" t="s">
        <v>426</v>
      </c>
      <c r="APJ4" s="313" t="s">
        <v>426</v>
      </c>
      <c r="APK4" s="313" t="s">
        <v>426</v>
      </c>
      <c r="APL4" s="313" t="s">
        <v>426</v>
      </c>
      <c r="APM4" s="313" t="s">
        <v>426</v>
      </c>
      <c r="APN4" s="313" t="s">
        <v>426</v>
      </c>
      <c r="APO4" s="313" t="s">
        <v>426</v>
      </c>
      <c r="APP4" s="313" t="s">
        <v>426</v>
      </c>
      <c r="APQ4" s="313" t="s">
        <v>426</v>
      </c>
      <c r="APR4" s="313" t="s">
        <v>426</v>
      </c>
      <c r="APS4" s="313" t="s">
        <v>426</v>
      </c>
      <c r="APT4" s="313" t="s">
        <v>426</v>
      </c>
      <c r="APU4" s="313" t="s">
        <v>426</v>
      </c>
      <c r="APV4" s="313" t="s">
        <v>426</v>
      </c>
      <c r="APW4" s="313" t="s">
        <v>426</v>
      </c>
      <c r="APX4" s="313" t="s">
        <v>426</v>
      </c>
      <c r="APY4" s="313" t="s">
        <v>426</v>
      </c>
      <c r="APZ4" s="313" t="s">
        <v>426</v>
      </c>
      <c r="AQA4" s="313" t="s">
        <v>426</v>
      </c>
      <c r="AQB4" s="313" t="s">
        <v>426</v>
      </c>
      <c r="AQC4" s="313" t="s">
        <v>426</v>
      </c>
      <c r="AQD4" s="313" t="s">
        <v>426</v>
      </c>
      <c r="AQE4" s="313" t="s">
        <v>426</v>
      </c>
      <c r="AQF4" s="313" t="s">
        <v>426</v>
      </c>
      <c r="AQG4" s="313" t="s">
        <v>426</v>
      </c>
      <c r="AQH4" s="313" t="s">
        <v>426</v>
      </c>
      <c r="AQI4" s="313" t="s">
        <v>426</v>
      </c>
      <c r="AQJ4" s="313" t="s">
        <v>426</v>
      </c>
      <c r="AQK4" s="313" t="s">
        <v>426</v>
      </c>
      <c r="AQL4" s="313" t="s">
        <v>426</v>
      </c>
      <c r="AQM4" s="313" t="s">
        <v>426</v>
      </c>
      <c r="AQN4" s="313" t="s">
        <v>426</v>
      </c>
      <c r="AQO4" s="313" t="s">
        <v>426</v>
      </c>
      <c r="AQP4" s="313" t="s">
        <v>426</v>
      </c>
      <c r="AQQ4" s="313" t="s">
        <v>426</v>
      </c>
      <c r="AQR4" s="313" t="s">
        <v>426</v>
      </c>
      <c r="AQS4" s="313" t="s">
        <v>426</v>
      </c>
      <c r="AQT4" s="313" t="s">
        <v>426</v>
      </c>
      <c r="AQU4" s="313" t="s">
        <v>426</v>
      </c>
      <c r="AQV4" s="313" t="s">
        <v>426</v>
      </c>
      <c r="AQW4" s="313" t="s">
        <v>426</v>
      </c>
      <c r="AQX4" s="313" t="s">
        <v>426</v>
      </c>
      <c r="AQY4" s="313" t="s">
        <v>426</v>
      </c>
      <c r="AQZ4" s="313" t="s">
        <v>426</v>
      </c>
      <c r="ARA4" s="313" t="s">
        <v>426</v>
      </c>
      <c r="ARB4" s="313" t="s">
        <v>426</v>
      </c>
      <c r="ARC4" s="313" t="s">
        <v>426</v>
      </c>
      <c r="ARD4" s="313" t="s">
        <v>426</v>
      </c>
      <c r="ARE4" s="313" t="s">
        <v>426</v>
      </c>
      <c r="ARF4" s="313" t="s">
        <v>426</v>
      </c>
      <c r="ARG4" s="313" t="s">
        <v>426</v>
      </c>
      <c r="ARH4" s="313" t="s">
        <v>426</v>
      </c>
      <c r="ARI4" s="313" t="s">
        <v>426</v>
      </c>
      <c r="ARJ4" s="313" t="s">
        <v>426</v>
      </c>
      <c r="ARK4" s="313" t="s">
        <v>426</v>
      </c>
      <c r="ARL4" s="313" t="s">
        <v>426</v>
      </c>
      <c r="ARM4" s="313" t="s">
        <v>426</v>
      </c>
      <c r="ARN4" s="313" t="s">
        <v>426</v>
      </c>
      <c r="ARO4" s="313" t="s">
        <v>426</v>
      </c>
      <c r="ARP4" s="313" t="s">
        <v>426</v>
      </c>
      <c r="ARQ4" s="313" t="s">
        <v>426</v>
      </c>
      <c r="ARR4" s="313" t="s">
        <v>426</v>
      </c>
      <c r="ARS4" s="313" t="s">
        <v>426</v>
      </c>
      <c r="ART4" s="313" t="s">
        <v>426</v>
      </c>
      <c r="ARU4" s="313" t="s">
        <v>426</v>
      </c>
      <c r="ARV4" s="313" t="s">
        <v>426</v>
      </c>
      <c r="ARW4" s="313" t="s">
        <v>426</v>
      </c>
      <c r="ARX4" s="313" t="s">
        <v>426</v>
      </c>
      <c r="ARY4" s="313" t="s">
        <v>426</v>
      </c>
      <c r="ARZ4" s="313" t="s">
        <v>426</v>
      </c>
      <c r="ASA4" s="313" t="s">
        <v>426</v>
      </c>
      <c r="ASB4" s="313" t="s">
        <v>426</v>
      </c>
      <c r="ASC4" s="313" t="s">
        <v>426</v>
      </c>
      <c r="ASD4" s="313" t="s">
        <v>426</v>
      </c>
      <c r="ASE4" s="313" t="s">
        <v>426</v>
      </c>
      <c r="ASF4" s="313" t="s">
        <v>426</v>
      </c>
      <c r="ASG4" s="313" t="s">
        <v>426</v>
      </c>
      <c r="ASH4" s="313" t="s">
        <v>426</v>
      </c>
      <c r="ASI4" s="313" t="s">
        <v>426</v>
      </c>
      <c r="ASJ4" s="313" t="s">
        <v>426</v>
      </c>
      <c r="ASK4" s="313" t="s">
        <v>426</v>
      </c>
      <c r="ASL4" s="313" t="s">
        <v>426</v>
      </c>
      <c r="ASM4" s="313" t="s">
        <v>426</v>
      </c>
      <c r="ASN4" s="313" t="s">
        <v>426</v>
      </c>
      <c r="ASO4" s="313" t="s">
        <v>426</v>
      </c>
      <c r="ASP4" s="313" t="s">
        <v>426</v>
      </c>
      <c r="ASQ4" s="313" t="s">
        <v>426</v>
      </c>
      <c r="ASR4" s="313" t="s">
        <v>426</v>
      </c>
      <c r="ASS4" s="313" t="s">
        <v>426</v>
      </c>
      <c r="AST4" s="313" t="s">
        <v>426</v>
      </c>
      <c r="ASU4" s="313" t="s">
        <v>426</v>
      </c>
      <c r="ASV4" s="313" t="s">
        <v>426</v>
      </c>
      <c r="ASW4" s="313" t="s">
        <v>426</v>
      </c>
      <c r="ASX4" s="313" t="s">
        <v>426</v>
      </c>
      <c r="ASY4" s="313" t="s">
        <v>426</v>
      </c>
      <c r="ASZ4" s="313" t="s">
        <v>426</v>
      </c>
      <c r="ATA4" s="313" t="s">
        <v>426</v>
      </c>
      <c r="ATB4" s="313" t="s">
        <v>426</v>
      </c>
      <c r="ATC4" s="313" t="s">
        <v>426</v>
      </c>
      <c r="ATD4" s="313" t="s">
        <v>426</v>
      </c>
      <c r="ATE4" s="313" t="s">
        <v>426</v>
      </c>
      <c r="ATF4" s="313" t="s">
        <v>426</v>
      </c>
      <c r="ATG4" s="313" t="s">
        <v>426</v>
      </c>
      <c r="ATH4" s="313" t="s">
        <v>426</v>
      </c>
      <c r="ATI4" s="313" t="s">
        <v>426</v>
      </c>
      <c r="ATJ4" s="313" t="s">
        <v>426</v>
      </c>
      <c r="ATK4" s="313" t="s">
        <v>426</v>
      </c>
      <c r="ATL4" s="313" t="s">
        <v>426</v>
      </c>
      <c r="ATM4" s="313" t="s">
        <v>426</v>
      </c>
      <c r="ATN4" s="313" t="s">
        <v>426</v>
      </c>
      <c r="ATO4" s="313" t="s">
        <v>426</v>
      </c>
      <c r="ATP4" s="313" t="s">
        <v>426</v>
      </c>
      <c r="ATQ4" s="313" t="s">
        <v>426</v>
      </c>
      <c r="ATR4" s="313" t="s">
        <v>426</v>
      </c>
      <c r="ATS4" s="313" t="s">
        <v>426</v>
      </c>
      <c r="ATT4" s="313" t="s">
        <v>426</v>
      </c>
      <c r="ATU4" s="313" t="s">
        <v>426</v>
      </c>
      <c r="ATV4" s="313" t="s">
        <v>426</v>
      </c>
      <c r="ATW4" s="313" t="s">
        <v>426</v>
      </c>
      <c r="ATX4" s="313" t="s">
        <v>426</v>
      </c>
      <c r="ATY4" s="313" t="s">
        <v>426</v>
      </c>
      <c r="ATZ4" s="313" t="s">
        <v>426</v>
      </c>
      <c r="AUA4" s="313" t="s">
        <v>426</v>
      </c>
      <c r="AUB4" s="313" t="s">
        <v>426</v>
      </c>
      <c r="AUC4" s="313" t="s">
        <v>426</v>
      </c>
      <c r="AUD4" s="313" t="s">
        <v>426</v>
      </c>
      <c r="AUE4" s="313" t="s">
        <v>426</v>
      </c>
      <c r="AUF4" s="313" t="s">
        <v>426</v>
      </c>
      <c r="AUG4" s="313" t="s">
        <v>426</v>
      </c>
      <c r="AUH4" s="313" t="s">
        <v>426</v>
      </c>
      <c r="AUI4" s="313" t="s">
        <v>426</v>
      </c>
      <c r="AUJ4" s="313" t="s">
        <v>426</v>
      </c>
      <c r="AUK4" s="313" t="s">
        <v>426</v>
      </c>
      <c r="AUL4" s="313" t="s">
        <v>426</v>
      </c>
      <c r="AUM4" s="313" t="s">
        <v>426</v>
      </c>
      <c r="AUN4" s="313" t="s">
        <v>426</v>
      </c>
      <c r="AUO4" s="313" t="s">
        <v>426</v>
      </c>
      <c r="AUP4" s="313" t="s">
        <v>426</v>
      </c>
      <c r="AUQ4" s="313" t="s">
        <v>426</v>
      </c>
      <c r="AUR4" s="313" t="s">
        <v>426</v>
      </c>
      <c r="AUS4" s="313" t="s">
        <v>426</v>
      </c>
      <c r="AUT4" s="313" t="s">
        <v>426</v>
      </c>
      <c r="AUU4" s="313" t="s">
        <v>426</v>
      </c>
      <c r="AUV4" s="313" t="s">
        <v>426</v>
      </c>
      <c r="AUW4" s="313" t="s">
        <v>426</v>
      </c>
      <c r="AUX4" s="313" t="s">
        <v>426</v>
      </c>
      <c r="AUY4" s="313" t="s">
        <v>426</v>
      </c>
      <c r="AUZ4" s="313" t="s">
        <v>426</v>
      </c>
      <c r="AVA4" s="313" t="s">
        <v>426</v>
      </c>
      <c r="AVB4" s="313" t="s">
        <v>426</v>
      </c>
      <c r="AVC4" s="313" t="s">
        <v>426</v>
      </c>
      <c r="AVD4" s="313" t="s">
        <v>426</v>
      </c>
      <c r="AVE4" s="313" t="s">
        <v>426</v>
      </c>
      <c r="AVF4" s="313" t="s">
        <v>426</v>
      </c>
      <c r="AVG4" s="313" t="s">
        <v>426</v>
      </c>
      <c r="AVH4" s="313" t="s">
        <v>426</v>
      </c>
      <c r="AVI4" s="313" t="s">
        <v>426</v>
      </c>
      <c r="AVJ4" s="313" t="s">
        <v>426</v>
      </c>
      <c r="AVK4" s="313" t="s">
        <v>426</v>
      </c>
      <c r="AVL4" s="313" t="s">
        <v>426</v>
      </c>
      <c r="AVM4" s="313" t="s">
        <v>426</v>
      </c>
      <c r="AVN4" s="313" t="s">
        <v>426</v>
      </c>
      <c r="AVO4" s="313" t="s">
        <v>426</v>
      </c>
      <c r="AVP4" s="313" t="s">
        <v>426</v>
      </c>
      <c r="AVQ4" s="313" t="s">
        <v>426</v>
      </c>
      <c r="AVR4" s="313" t="s">
        <v>426</v>
      </c>
      <c r="AVS4" s="313" t="s">
        <v>426</v>
      </c>
      <c r="AVT4" s="313" t="s">
        <v>426</v>
      </c>
      <c r="AVU4" s="313" t="s">
        <v>426</v>
      </c>
      <c r="AVV4" s="313" t="s">
        <v>426</v>
      </c>
      <c r="AVW4" s="313" t="s">
        <v>426</v>
      </c>
      <c r="AVX4" s="313" t="s">
        <v>426</v>
      </c>
      <c r="AVY4" s="313" t="s">
        <v>426</v>
      </c>
      <c r="AVZ4" s="313" t="s">
        <v>426</v>
      </c>
      <c r="AWA4" s="313" t="s">
        <v>426</v>
      </c>
      <c r="AWB4" s="313" t="s">
        <v>426</v>
      </c>
      <c r="AWC4" s="313" t="s">
        <v>426</v>
      </c>
      <c r="AWD4" s="313" t="s">
        <v>426</v>
      </c>
      <c r="AWE4" s="313" t="s">
        <v>426</v>
      </c>
      <c r="AWF4" s="313" t="s">
        <v>426</v>
      </c>
      <c r="AWG4" s="313" t="s">
        <v>426</v>
      </c>
      <c r="AWH4" s="313" t="s">
        <v>426</v>
      </c>
      <c r="AWI4" s="313" t="s">
        <v>426</v>
      </c>
      <c r="AWJ4" s="313" t="s">
        <v>426</v>
      </c>
      <c r="AWK4" s="313" t="s">
        <v>426</v>
      </c>
      <c r="AWL4" s="313" t="s">
        <v>426</v>
      </c>
      <c r="AWM4" s="313" t="s">
        <v>426</v>
      </c>
      <c r="AWN4" s="313" t="s">
        <v>426</v>
      </c>
      <c r="AWO4" s="313" t="s">
        <v>426</v>
      </c>
      <c r="AWP4" s="313" t="s">
        <v>426</v>
      </c>
      <c r="AWQ4" s="313" t="s">
        <v>426</v>
      </c>
      <c r="AWR4" s="313" t="s">
        <v>426</v>
      </c>
      <c r="AWS4" s="313" t="s">
        <v>426</v>
      </c>
      <c r="AWT4" s="313" t="s">
        <v>426</v>
      </c>
      <c r="AWU4" s="313" t="s">
        <v>426</v>
      </c>
      <c r="AWV4" s="313" t="s">
        <v>426</v>
      </c>
      <c r="AWW4" s="313" t="s">
        <v>426</v>
      </c>
      <c r="AWX4" s="313" t="s">
        <v>426</v>
      </c>
      <c r="AWY4" s="313" t="s">
        <v>426</v>
      </c>
      <c r="AWZ4" s="313" t="s">
        <v>426</v>
      </c>
      <c r="AXA4" s="313" t="s">
        <v>426</v>
      </c>
      <c r="AXB4" s="313" t="s">
        <v>426</v>
      </c>
      <c r="AXC4" s="313" t="s">
        <v>426</v>
      </c>
      <c r="AXD4" s="313" t="s">
        <v>426</v>
      </c>
      <c r="AXE4" s="313" t="s">
        <v>426</v>
      </c>
      <c r="AXF4" s="313" t="s">
        <v>426</v>
      </c>
      <c r="AXG4" s="313" t="s">
        <v>426</v>
      </c>
      <c r="AXH4" s="313" t="s">
        <v>426</v>
      </c>
      <c r="AXI4" s="313" t="s">
        <v>426</v>
      </c>
      <c r="AXJ4" s="313" t="s">
        <v>426</v>
      </c>
      <c r="AXK4" s="313" t="s">
        <v>426</v>
      </c>
      <c r="AXL4" s="313" t="s">
        <v>426</v>
      </c>
      <c r="AXM4" s="313" t="s">
        <v>426</v>
      </c>
      <c r="AXN4" s="313" t="s">
        <v>426</v>
      </c>
      <c r="AXO4" s="313" t="s">
        <v>426</v>
      </c>
      <c r="AXP4" s="313" t="s">
        <v>426</v>
      </c>
      <c r="AXQ4" s="313" t="s">
        <v>426</v>
      </c>
      <c r="AXR4" s="313" t="s">
        <v>426</v>
      </c>
      <c r="AXS4" s="313" t="s">
        <v>426</v>
      </c>
      <c r="AXT4" s="313" t="s">
        <v>426</v>
      </c>
      <c r="AXU4" s="313" t="s">
        <v>426</v>
      </c>
      <c r="AXV4" s="313" t="s">
        <v>426</v>
      </c>
      <c r="AXW4" s="313" t="s">
        <v>426</v>
      </c>
      <c r="AXX4" s="313" t="s">
        <v>426</v>
      </c>
      <c r="AXY4" s="313" t="s">
        <v>426</v>
      </c>
      <c r="AXZ4" s="313" t="s">
        <v>426</v>
      </c>
      <c r="AYA4" s="313" t="s">
        <v>426</v>
      </c>
      <c r="AYB4" s="313" t="s">
        <v>426</v>
      </c>
      <c r="AYC4" s="313" t="s">
        <v>426</v>
      </c>
      <c r="AYD4" s="313" t="s">
        <v>426</v>
      </c>
      <c r="AYE4" s="313" t="s">
        <v>426</v>
      </c>
      <c r="AYF4" s="313" t="s">
        <v>426</v>
      </c>
      <c r="AYG4" s="313" t="s">
        <v>426</v>
      </c>
      <c r="AYH4" s="313" t="s">
        <v>426</v>
      </c>
      <c r="AYI4" s="313" t="s">
        <v>426</v>
      </c>
      <c r="AYJ4" s="313" t="s">
        <v>426</v>
      </c>
      <c r="AYK4" s="313" t="s">
        <v>426</v>
      </c>
      <c r="AYL4" s="313" t="s">
        <v>426</v>
      </c>
      <c r="AYM4" s="313" t="s">
        <v>426</v>
      </c>
      <c r="AYN4" s="313" t="s">
        <v>426</v>
      </c>
      <c r="AYO4" s="313" t="s">
        <v>426</v>
      </c>
      <c r="AYP4" s="313" t="s">
        <v>426</v>
      </c>
      <c r="AYQ4" s="313" t="s">
        <v>426</v>
      </c>
      <c r="AYR4" s="313" t="s">
        <v>426</v>
      </c>
      <c r="AYS4" s="313" t="s">
        <v>426</v>
      </c>
      <c r="AYT4" s="313" t="s">
        <v>426</v>
      </c>
      <c r="AYU4" s="313" t="s">
        <v>426</v>
      </c>
      <c r="AYV4" s="313" t="s">
        <v>426</v>
      </c>
      <c r="AYW4" s="313" t="s">
        <v>426</v>
      </c>
      <c r="AYX4" s="313" t="s">
        <v>426</v>
      </c>
      <c r="AYY4" s="313" t="s">
        <v>426</v>
      </c>
      <c r="AYZ4" s="313" t="s">
        <v>426</v>
      </c>
      <c r="AZA4" s="313" t="s">
        <v>426</v>
      </c>
      <c r="AZB4" s="313" t="s">
        <v>426</v>
      </c>
      <c r="AZC4" s="313" t="s">
        <v>426</v>
      </c>
      <c r="AZD4" s="313" t="s">
        <v>426</v>
      </c>
      <c r="AZE4" s="313" t="s">
        <v>426</v>
      </c>
      <c r="AZF4" s="313" t="s">
        <v>426</v>
      </c>
      <c r="AZG4" s="313" t="s">
        <v>426</v>
      </c>
      <c r="AZH4" s="313" t="s">
        <v>426</v>
      </c>
      <c r="AZI4" s="313" t="s">
        <v>426</v>
      </c>
      <c r="AZJ4" s="313" t="s">
        <v>426</v>
      </c>
      <c r="AZK4" s="313" t="s">
        <v>426</v>
      </c>
      <c r="AZL4" s="313" t="s">
        <v>426</v>
      </c>
      <c r="AZM4" s="313" t="s">
        <v>426</v>
      </c>
      <c r="AZN4" s="313" t="s">
        <v>426</v>
      </c>
      <c r="AZO4" s="313" t="s">
        <v>426</v>
      </c>
      <c r="AZP4" s="313" t="s">
        <v>426</v>
      </c>
      <c r="AZQ4" s="313" t="s">
        <v>426</v>
      </c>
      <c r="AZR4" s="313" t="s">
        <v>426</v>
      </c>
      <c r="AZS4" s="313" t="s">
        <v>426</v>
      </c>
      <c r="AZT4" s="313" t="s">
        <v>426</v>
      </c>
      <c r="AZU4" s="313" t="s">
        <v>426</v>
      </c>
      <c r="AZV4" s="313" t="s">
        <v>426</v>
      </c>
      <c r="AZW4" s="313" t="s">
        <v>426</v>
      </c>
      <c r="AZX4" s="313" t="s">
        <v>426</v>
      </c>
      <c r="AZY4" s="313" t="s">
        <v>426</v>
      </c>
      <c r="AZZ4" s="313" t="s">
        <v>426</v>
      </c>
      <c r="BAA4" s="313" t="s">
        <v>426</v>
      </c>
      <c r="BAB4" s="313" t="s">
        <v>426</v>
      </c>
      <c r="BAC4" s="313" t="s">
        <v>426</v>
      </c>
      <c r="BAD4" s="313" t="s">
        <v>426</v>
      </c>
      <c r="BAE4" s="313" t="s">
        <v>426</v>
      </c>
      <c r="BAF4" s="313" t="s">
        <v>426</v>
      </c>
      <c r="BAG4" s="313" t="s">
        <v>426</v>
      </c>
      <c r="BAH4" s="313" t="s">
        <v>426</v>
      </c>
      <c r="BAI4" s="313" t="s">
        <v>426</v>
      </c>
      <c r="BAJ4" s="313" t="s">
        <v>426</v>
      </c>
      <c r="BAK4" s="313" t="s">
        <v>426</v>
      </c>
      <c r="BAL4" s="313" t="s">
        <v>426</v>
      </c>
      <c r="BAM4" s="313" t="s">
        <v>426</v>
      </c>
      <c r="BAN4" s="313" t="s">
        <v>426</v>
      </c>
      <c r="BAO4" s="313" t="s">
        <v>426</v>
      </c>
      <c r="BAP4" s="313" t="s">
        <v>426</v>
      </c>
      <c r="BAQ4" s="313" t="s">
        <v>426</v>
      </c>
      <c r="BAR4" s="313" t="s">
        <v>426</v>
      </c>
      <c r="BAS4" s="313" t="s">
        <v>426</v>
      </c>
      <c r="BAT4" s="313" t="s">
        <v>426</v>
      </c>
      <c r="BAU4" s="313" t="s">
        <v>426</v>
      </c>
      <c r="BAV4" s="313" t="s">
        <v>426</v>
      </c>
      <c r="BAW4" s="313" t="s">
        <v>426</v>
      </c>
      <c r="BAX4" s="313" t="s">
        <v>426</v>
      </c>
      <c r="BAY4" s="313" t="s">
        <v>426</v>
      </c>
      <c r="BAZ4" s="313" t="s">
        <v>426</v>
      </c>
      <c r="BBA4" s="313" t="s">
        <v>426</v>
      </c>
      <c r="BBB4" s="313" t="s">
        <v>426</v>
      </c>
      <c r="BBC4" s="313" t="s">
        <v>426</v>
      </c>
      <c r="BBD4" s="313" t="s">
        <v>426</v>
      </c>
      <c r="BBE4" s="313" t="s">
        <v>426</v>
      </c>
      <c r="BBF4" s="313" t="s">
        <v>426</v>
      </c>
      <c r="BBG4" s="313" t="s">
        <v>426</v>
      </c>
      <c r="BBH4" s="313" t="s">
        <v>426</v>
      </c>
      <c r="BBI4" s="313" t="s">
        <v>426</v>
      </c>
      <c r="BBJ4" s="313" t="s">
        <v>426</v>
      </c>
      <c r="BBK4" s="313" t="s">
        <v>426</v>
      </c>
      <c r="BBL4" s="313" t="s">
        <v>426</v>
      </c>
      <c r="BBM4" s="313" t="s">
        <v>426</v>
      </c>
      <c r="BBN4" s="313" t="s">
        <v>426</v>
      </c>
      <c r="BBO4" s="313" t="s">
        <v>426</v>
      </c>
      <c r="BBP4" s="313" t="s">
        <v>426</v>
      </c>
      <c r="BBQ4" s="313" t="s">
        <v>426</v>
      </c>
      <c r="BBR4" s="313" t="s">
        <v>426</v>
      </c>
      <c r="BBS4" s="313" t="s">
        <v>426</v>
      </c>
      <c r="BBT4" s="313" t="s">
        <v>426</v>
      </c>
      <c r="BBU4" s="313" t="s">
        <v>426</v>
      </c>
      <c r="BBV4" s="313" t="s">
        <v>426</v>
      </c>
      <c r="BBW4" s="313" t="s">
        <v>426</v>
      </c>
      <c r="BBX4" s="313" t="s">
        <v>426</v>
      </c>
      <c r="BBY4" s="313" t="s">
        <v>426</v>
      </c>
      <c r="BBZ4" s="313" t="s">
        <v>426</v>
      </c>
      <c r="BCA4" s="313" t="s">
        <v>426</v>
      </c>
      <c r="BCB4" s="313" t="s">
        <v>426</v>
      </c>
      <c r="BCC4" s="313" t="s">
        <v>426</v>
      </c>
      <c r="BCD4" s="313" t="s">
        <v>426</v>
      </c>
      <c r="BCE4" s="313" t="s">
        <v>426</v>
      </c>
      <c r="BCF4" s="313" t="s">
        <v>426</v>
      </c>
      <c r="BCG4" s="313" t="s">
        <v>426</v>
      </c>
      <c r="BCH4" s="313" t="s">
        <v>426</v>
      </c>
      <c r="BCI4" s="313" t="s">
        <v>426</v>
      </c>
      <c r="BCJ4" s="313" t="s">
        <v>426</v>
      </c>
      <c r="BCK4" s="313" t="s">
        <v>426</v>
      </c>
      <c r="BCL4" s="313" t="s">
        <v>426</v>
      </c>
      <c r="BCM4" s="313" t="s">
        <v>426</v>
      </c>
      <c r="BCN4" s="313" t="s">
        <v>426</v>
      </c>
      <c r="BCO4" s="313" t="s">
        <v>426</v>
      </c>
      <c r="BCP4" s="313" t="s">
        <v>426</v>
      </c>
      <c r="BCQ4" s="313" t="s">
        <v>426</v>
      </c>
      <c r="BCR4" s="313" t="s">
        <v>426</v>
      </c>
      <c r="BCS4" s="313" t="s">
        <v>426</v>
      </c>
      <c r="BCT4" s="313" t="s">
        <v>426</v>
      </c>
      <c r="BCU4" s="313" t="s">
        <v>426</v>
      </c>
      <c r="BCV4" s="313" t="s">
        <v>426</v>
      </c>
      <c r="BCW4" s="313" t="s">
        <v>426</v>
      </c>
      <c r="BCX4" s="313" t="s">
        <v>426</v>
      </c>
      <c r="BCY4" s="313" t="s">
        <v>426</v>
      </c>
      <c r="BCZ4" s="313" t="s">
        <v>426</v>
      </c>
      <c r="BDA4" s="313" t="s">
        <v>426</v>
      </c>
      <c r="BDB4" s="313" t="s">
        <v>426</v>
      </c>
      <c r="BDC4" s="313" t="s">
        <v>426</v>
      </c>
      <c r="BDD4" s="313" t="s">
        <v>426</v>
      </c>
      <c r="BDE4" s="313" t="s">
        <v>426</v>
      </c>
      <c r="BDF4" s="313" t="s">
        <v>426</v>
      </c>
      <c r="BDG4" s="313" t="s">
        <v>426</v>
      </c>
      <c r="BDH4" s="313" t="s">
        <v>426</v>
      </c>
      <c r="BDI4" s="313" t="s">
        <v>426</v>
      </c>
      <c r="BDJ4" s="313" t="s">
        <v>426</v>
      </c>
      <c r="BDK4" s="313" t="s">
        <v>426</v>
      </c>
      <c r="BDL4" s="313" t="s">
        <v>426</v>
      </c>
      <c r="BDM4" s="313" t="s">
        <v>426</v>
      </c>
      <c r="BDN4" s="313" t="s">
        <v>426</v>
      </c>
      <c r="BDO4" s="313" t="s">
        <v>426</v>
      </c>
      <c r="BDP4" s="313" t="s">
        <v>426</v>
      </c>
      <c r="BDQ4" s="313" t="s">
        <v>426</v>
      </c>
      <c r="BDR4" s="313" t="s">
        <v>426</v>
      </c>
      <c r="BDS4" s="313" t="s">
        <v>426</v>
      </c>
      <c r="BDT4" s="313" t="s">
        <v>426</v>
      </c>
      <c r="BDU4" s="313" t="s">
        <v>426</v>
      </c>
      <c r="BDV4" s="313" t="s">
        <v>426</v>
      </c>
      <c r="BDW4" s="313" t="s">
        <v>426</v>
      </c>
      <c r="BDX4" s="313" t="s">
        <v>426</v>
      </c>
      <c r="BDY4" s="313" t="s">
        <v>426</v>
      </c>
      <c r="BDZ4" s="313" t="s">
        <v>426</v>
      </c>
      <c r="BEA4" s="313" t="s">
        <v>426</v>
      </c>
      <c r="BEB4" s="313" t="s">
        <v>426</v>
      </c>
      <c r="BEC4" s="313" t="s">
        <v>426</v>
      </c>
      <c r="BED4" s="313" t="s">
        <v>426</v>
      </c>
      <c r="BEE4" s="313" t="s">
        <v>426</v>
      </c>
      <c r="BEF4" s="313" t="s">
        <v>426</v>
      </c>
      <c r="BEG4" s="313" t="s">
        <v>426</v>
      </c>
      <c r="BEH4" s="313" t="s">
        <v>426</v>
      </c>
      <c r="BEI4" s="313" t="s">
        <v>426</v>
      </c>
      <c r="BEJ4" s="313" t="s">
        <v>426</v>
      </c>
      <c r="BEK4" s="313" t="s">
        <v>426</v>
      </c>
      <c r="BEL4" s="313" t="s">
        <v>426</v>
      </c>
      <c r="BEM4" s="313" t="s">
        <v>426</v>
      </c>
      <c r="BEN4" s="313" t="s">
        <v>426</v>
      </c>
      <c r="BEO4" s="313" t="s">
        <v>426</v>
      </c>
      <c r="BEP4" s="313" t="s">
        <v>426</v>
      </c>
      <c r="BEQ4" s="313" t="s">
        <v>426</v>
      </c>
      <c r="BER4" s="313" t="s">
        <v>426</v>
      </c>
      <c r="BES4" s="313" t="s">
        <v>426</v>
      </c>
      <c r="BET4" s="313" t="s">
        <v>426</v>
      </c>
      <c r="BEU4" s="313" t="s">
        <v>426</v>
      </c>
      <c r="BEV4" s="313" t="s">
        <v>426</v>
      </c>
      <c r="BEW4" s="313" t="s">
        <v>426</v>
      </c>
      <c r="BEX4" s="313" t="s">
        <v>426</v>
      </c>
      <c r="BEY4" s="313" t="s">
        <v>426</v>
      </c>
      <c r="BEZ4" s="313" t="s">
        <v>426</v>
      </c>
      <c r="BFA4" s="313" t="s">
        <v>426</v>
      </c>
      <c r="BFB4" s="313" t="s">
        <v>426</v>
      </c>
      <c r="BFC4" s="313" t="s">
        <v>426</v>
      </c>
      <c r="BFD4" s="313" t="s">
        <v>426</v>
      </c>
      <c r="BFE4" s="313" t="s">
        <v>426</v>
      </c>
      <c r="BFF4" s="313" t="s">
        <v>426</v>
      </c>
      <c r="BFG4" s="313" t="s">
        <v>426</v>
      </c>
      <c r="BFH4" s="313" t="s">
        <v>426</v>
      </c>
      <c r="BFI4" s="313" t="s">
        <v>426</v>
      </c>
      <c r="BFJ4" s="313" t="s">
        <v>426</v>
      </c>
      <c r="BFK4" s="313" t="s">
        <v>426</v>
      </c>
      <c r="BFL4" s="313" t="s">
        <v>426</v>
      </c>
      <c r="BFM4" s="313" t="s">
        <v>426</v>
      </c>
      <c r="BFN4" s="313" t="s">
        <v>426</v>
      </c>
      <c r="BFO4" s="313" t="s">
        <v>426</v>
      </c>
      <c r="BFP4" s="313" t="s">
        <v>426</v>
      </c>
      <c r="BFQ4" s="313" t="s">
        <v>426</v>
      </c>
      <c r="BFR4" s="313" t="s">
        <v>426</v>
      </c>
      <c r="BFS4" s="313" t="s">
        <v>426</v>
      </c>
      <c r="BFT4" s="313" t="s">
        <v>426</v>
      </c>
      <c r="BFU4" s="313" t="s">
        <v>426</v>
      </c>
      <c r="BFV4" s="313" t="s">
        <v>426</v>
      </c>
      <c r="BFW4" s="313" t="s">
        <v>426</v>
      </c>
      <c r="BFX4" s="313" t="s">
        <v>426</v>
      </c>
      <c r="BFY4" s="313" t="s">
        <v>426</v>
      </c>
      <c r="BFZ4" s="313" t="s">
        <v>426</v>
      </c>
      <c r="BGA4" s="313" t="s">
        <v>426</v>
      </c>
      <c r="BGB4" s="313" t="s">
        <v>426</v>
      </c>
      <c r="BGC4" s="313" t="s">
        <v>426</v>
      </c>
      <c r="BGD4" s="313" t="s">
        <v>426</v>
      </c>
      <c r="BGE4" s="313" t="s">
        <v>426</v>
      </c>
      <c r="BGF4" s="313" t="s">
        <v>426</v>
      </c>
      <c r="BGG4" s="313" t="s">
        <v>426</v>
      </c>
      <c r="BGH4" s="313" t="s">
        <v>426</v>
      </c>
      <c r="BGI4" s="313" t="s">
        <v>426</v>
      </c>
      <c r="BGJ4" s="313" t="s">
        <v>426</v>
      </c>
      <c r="BGK4" s="313" t="s">
        <v>426</v>
      </c>
      <c r="BGL4" s="313" t="s">
        <v>426</v>
      </c>
      <c r="BGM4" s="313" t="s">
        <v>426</v>
      </c>
      <c r="BGN4" s="313" t="s">
        <v>426</v>
      </c>
      <c r="BGO4" s="313" t="s">
        <v>426</v>
      </c>
      <c r="BGP4" s="313" t="s">
        <v>426</v>
      </c>
      <c r="BGQ4" s="313" t="s">
        <v>426</v>
      </c>
      <c r="BGR4" s="313" t="s">
        <v>426</v>
      </c>
      <c r="BGS4" s="313" t="s">
        <v>426</v>
      </c>
      <c r="BGT4" s="313" t="s">
        <v>426</v>
      </c>
      <c r="BGU4" s="313" t="s">
        <v>426</v>
      </c>
      <c r="BGV4" s="313" t="s">
        <v>426</v>
      </c>
      <c r="BGW4" s="313" t="s">
        <v>426</v>
      </c>
      <c r="BGX4" s="313" t="s">
        <v>426</v>
      </c>
      <c r="BGY4" s="313" t="s">
        <v>426</v>
      </c>
      <c r="BGZ4" s="313" t="s">
        <v>426</v>
      </c>
      <c r="BHA4" s="313" t="s">
        <v>426</v>
      </c>
      <c r="BHB4" s="313" t="s">
        <v>426</v>
      </c>
      <c r="BHC4" s="313" t="s">
        <v>426</v>
      </c>
      <c r="BHD4" s="313" t="s">
        <v>426</v>
      </c>
      <c r="BHE4" s="313" t="s">
        <v>426</v>
      </c>
      <c r="BHF4" s="313" t="s">
        <v>426</v>
      </c>
      <c r="BHG4" s="313" t="s">
        <v>426</v>
      </c>
      <c r="BHH4" s="313" t="s">
        <v>426</v>
      </c>
      <c r="BHI4" s="313" t="s">
        <v>426</v>
      </c>
      <c r="BHJ4" s="313" t="s">
        <v>426</v>
      </c>
      <c r="BHK4" s="313" t="s">
        <v>426</v>
      </c>
      <c r="BHL4" s="313" t="s">
        <v>426</v>
      </c>
      <c r="BHM4" s="313" t="s">
        <v>426</v>
      </c>
      <c r="BHN4" s="313" t="s">
        <v>426</v>
      </c>
      <c r="BHO4" s="313" t="s">
        <v>426</v>
      </c>
      <c r="BHP4" s="313" t="s">
        <v>426</v>
      </c>
      <c r="BHQ4" s="313" t="s">
        <v>426</v>
      </c>
      <c r="BHR4" s="313" t="s">
        <v>426</v>
      </c>
      <c r="BHS4" s="313" t="s">
        <v>426</v>
      </c>
      <c r="BHT4" s="313" t="s">
        <v>426</v>
      </c>
      <c r="BHU4" s="313" t="s">
        <v>426</v>
      </c>
      <c r="BHV4" s="313" t="s">
        <v>426</v>
      </c>
      <c r="BHW4" s="313" t="s">
        <v>426</v>
      </c>
      <c r="BHX4" s="313" t="s">
        <v>426</v>
      </c>
      <c r="BHY4" s="313" t="s">
        <v>426</v>
      </c>
      <c r="BHZ4" s="313" t="s">
        <v>426</v>
      </c>
      <c r="BIA4" s="313" t="s">
        <v>426</v>
      </c>
      <c r="BIB4" s="313" t="s">
        <v>426</v>
      </c>
      <c r="BIC4" s="313" t="s">
        <v>426</v>
      </c>
      <c r="BID4" s="313" t="s">
        <v>426</v>
      </c>
      <c r="BIE4" s="313" t="s">
        <v>426</v>
      </c>
      <c r="BIF4" s="313" t="s">
        <v>426</v>
      </c>
      <c r="BIG4" s="313" t="s">
        <v>426</v>
      </c>
      <c r="BIH4" s="313" t="s">
        <v>426</v>
      </c>
      <c r="BII4" s="313" t="s">
        <v>426</v>
      </c>
      <c r="BIJ4" s="313" t="s">
        <v>426</v>
      </c>
      <c r="BIK4" s="313" t="s">
        <v>426</v>
      </c>
      <c r="BIL4" s="313" t="s">
        <v>426</v>
      </c>
      <c r="BIM4" s="313" t="s">
        <v>426</v>
      </c>
      <c r="BIN4" s="313" t="s">
        <v>426</v>
      </c>
      <c r="BIO4" s="313" t="s">
        <v>426</v>
      </c>
      <c r="BIP4" s="313" t="s">
        <v>426</v>
      </c>
      <c r="BIQ4" s="313" t="s">
        <v>426</v>
      </c>
      <c r="BIR4" s="313" t="s">
        <v>426</v>
      </c>
      <c r="BIS4" s="313" t="s">
        <v>426</v>
      </c>
      <c r="BIT4" s="313" t="s">
        <v>426</v>
      </c>
      <c r="BIU4" s="313" t="s">
        <v>426</v>
      </c>
      <c r="BIV4" s="313" t="s">
        <v>426</v>
      </c>
      <c r="BIW4" s="313" t="s">
        <v>426</v>
      </c>
      <c r="BIX4" s="313" t="s">
        <v>426</v>
      </c>
      <c r="BIY4" s="313" t="s">
        <v>426</v>
      </c>
      <c r="BIZ4" s="313" t="s">
        <v>426</v>
      </c>
      <c r="BJA4" s="313" t="s">
        <v>426</v>
      </c>
      <c r="BJB4" s="313" t="s">
        <v>426</v>
      </c>
      <c r="BJC4" s="313" t="s">
        <v>426</v>
      </c>
      <c r="BJD4" s="313" t="s">
        <v>426</v>
      </c>
      <c r="BJE4" s="313" t="s">
        <v>426</v>
      </c>
      <c r="BJF4" s="313" t="s">
        <v>426</v>
      </c>
      <c r="BJG4" s="313" t="s">
        <v>426</v>
      </c>
      <c r="BJH4" s="313" t="s">
        <v>426</v>
      </c>
      <c r="BJI4" s="313" t="s">
        <v>426</v>
      </c>
      <c r="BJJ4" s="313" t="s">
        <v>426</v>
      </c>
      <c r="BJK4" s="313" t="s">
        <v>426</v>
      </c>
      <c r="BJL4" s="313" t="s">
        <v>426</v>
      </c>
      <c r="BJM4" s="313" t="s">
        <v>426</v>
      </c>
      <c r="BJN4" s="313" t="s">
        <v>426</v>
      </c>
      <c r="BJO4" s="313" t="s">
        <v>426</v>
      </c>
      <c r="BJP4" s="313" t="s">
        <v>426</v>
      </c>
      <c r="BJQ4" s="313" t="s">
        <v>426</v>
      </c>
      <c r="BJR4" s="313" t="s">
        <v>426</v>
      </c>
      <c r="BJS4" s="313" t="s">
        <v>426</v>
      </c>
      <c r="BJT4" s="313" t="s">
        <v>426</v>
      </c>
      <c r="BJU4" s="313" t="s">
        <v>426</v>
      </c>
      <c r="BJV4" s="313" t="s">
        <v>426</v>
      </c>
      <c r="BJW4" s="313" t="s">
        <v>426</v>
      </c>
      <c r="BJX4" s="313" t="s">
        <v>426</v>
      </c>
      <c r="BJY4" s="313" t="s">
        <v>426</v>
      </c>
      <c r="BJZ4" s="313" t="s">
        <v>426</v>
      </c>
      <c r="BKA4" s="313" t="s">
        <v>426</v>
      </c>
      <c r="BKB4" s="313" t="s">
        <v>426</v>
      </c>
      <c r="BKC4" s="313" t="s">
        <v>426</v>
      </c>
      <c r="BKD4" s="313" t="s">
        <v>426</v>
      </c>
      <c r="BKE4" s="313" t="s">
        <v>426</v>
      </c>
      <c r="BKF4" s="313" t="s">
        <v>426</v>
      </c>
      <c r="BKG4" s="313" t="s">
        <v>426</v>
      </c>
      <c r="BKH4" s="313" t="s">
        <v>426</v>
      </c>
      <c r="BKI4" s="313" t="s">
        <v>426</v>
      </c>
      <c r="BKJ4" s="313" t="s">
        <v>426</v>
      </c>
      <c r="BKK4" s="313" t="s">
        <v>426</v>
      </c>
      <c r="BKL4" s="313" t="s">
        <v>426</v>
      </c>
      <c r="BKM4" s="313" t="s">
        <v>426</v>
      </c>
      <c r="BKN4" s="313" t="s">
        <v>426</v>
      </c>
      <c r="BKO4" s="313" t="s">
        <v>426</v>
      </c>
      <c r="BKP4" s="313" t="s">
        <v>426</v>
      </c>
      <c r="BKQ4" s="313" t="s">
        <v>426</v>
      </c>
      <c r="BKR4" s="313" t="s">
        <v>426</v>
      </c>
      <c r="BKS4" s="313" t="s">
        <v>426</v>
      </c>
      <c r="BKT4" s="313" t="s">
        <v>426</v>
      </c>
      <c r="BKU4" s="313" t="s">
        <v>426</v>
      </c>
      <c r="BKV4" s="313" t="s">
        <v>426</v>
      </c>
      <c r="BKW4" s="313" t="s">
        <v>426</v>
      </c>
      <c r="BKX4" s="313" t="s">
        <v>426</v>
      </c>
      <c r="BKY4" s="313" t="s">
        <v>426</v>
      </c>
      <c r="BKZ4" s="313" t="s">
        <v>426</v>
      </c>
      <c r="BLA4" s="313" t="s">
        <v>426</v>
      </c>
      <c r="BLB4" s="313" t="s">
        <v>426</v>
      </c>
      <c r="BLC4" s="313" t="s">
        <v>426</v>
      </c>
      <c r="BLD4" s="313" t="s">
        <v>426</v>
      </c>
      <c r="BLE4" s="313" t="s">
        <v>426</v>
      </c>
      <c r="BLF4" s="313" t="s">
        <v>426</v>
      </c>
      <c r="BLG4" s="313" t="s">
        <v>426</v>
      </c>
      <c r="BLH4" s="313" t="s">
        <v>426</v>
      </c>
      <c r="BLI4" s="313" t="s">
        <v>426</v>
      </c>
      <c r="BLJ4" s="313" t="s">
        <v>426</v>
      </c>
      <c r="BLK4" s="313" t="s">
        <v>426</v>
      </c>
      <c r="BLL4" s="313" t="s">
        <v>426</v>
      </c>
      <c r="BLM4" s="313" t="s">
        <v>426</v>
      </c>
      <c r="BLN4" s="313" t="s">
        <v>426</v>
      </c>
      <c r="BLO4" s="313" t="s">
        <v>426</v>
      </c>
      <c r="BLP4" s="313" t="s">
        <v>426</v>
      </c>
      <c r="BLQ4" s="313" t="s">
        <v>426</v>
      </c>
      <c r="BLR4" s="313" t="s">
        <v>426</v>
      </c>
      <c r="BLS4" s="313" t="s">
        <v>426</v>
      </c>
      <c r="BLT4" s="313" t="s">
        <v>426</v>
      </c>
      <c r="BLU4" s="313" t="s">
        <v>426</v>
      </c>
      <c r="BLV4" s="313" t="s">
        <v>426</v>
      </c>
      <c r="BLW4" s="313" t="s">
        <v>426</v>
      </c>
      <c r="BLX4" s="313" t="s">
        <v>426</v>
      </c>
      <c r="BLY4" s="313" t="s">
        <v>426</v>
      </c>
      <c r="BLZ4" s="313" t="s">
        <v>426</v>
      </c>
      <c r="BMA4" s="313" t="s">
        <v>426</v>
      </c>
      <c r="BMB4" s="313" t="s">
        <v>426</v>
      </c>
      <c r="BMC4" s="313" t="s">
        <v>426</v>
      </c>
      <c r="BMD4" s="313" t="s">
        <v>426</v>
      </c>
      <c r="BME4" s="313" t="s">
        <v>426</v>
      </c>
      <c r="BMF4" s="313" t="s">
        <v>426</v>
      </c>
      <c r="BMG4" s="313" t="s">
        <v>426</v>
      </c>
      <c r="BMH4" s="313" t="s">
        <v>426</v>
      </c>
      <c r="BMI4" s="313" t="s">
        <v>426</v>
      </c>
      <c r="BMJ4" s="313" t="s">
        <v>426</v>
      </c>
      <c r="BMK4" s="313" t="s">
        <v>426</v>
      </c>
      <c r="BML4" s="313" t="s">
        <v>426</v>
      </c>
      <c r="BMM4" s="313" t="s">
        <v>426</v>
      </c>
      <c r="BMN4" s="313" t="s">
        <v>426</v>
      </c>
      <c r="BMO4" s="313" t="s">
        <v>426</v>
      </c>
      <c r="BMP4" s="313" t="s">
        <v>426</v>
      </c>
      <c r="BMQ4" s="313" t="s">
        <v>426</v>
      </c>
      <c r="BMR4" s="313" t="s">
        <v>426</v>
      </c>
      <c r="BMS4" s="313" t="s">
        <v>426</v>
      </c>
      <c r="BMT4" s="313" t="s">
        <v>426</v>
      </c>
      <c r="BMU4" s="313" t="s">
        <v>426</v>
      </c>
      <c r="BMV4" s="313" t="s">
        <v>426</v>
      </c>
      <c r="BMW4" s="313" t="s">
        <v>426</v>
      </c>
      <c r="BMX4" s="313" t="s">
        <v>426</v>
      </c>
      <c r="BMY4" s="313" t="s">
        <v>426</v>
      </c>
      <c r="BMZ4" s="313" t="s">
        <v>426</v>
      </c>
      <c r="BNA4" s="313" t="s">
        <v>426</v>
      </c>
      <c r="BNB4" s="313" t="s">
        <v>426</v>
      </c>
      <c r="BNC4" s="313" t="s">
        <v>426</v>
      </c>
      <c r="BND4" s="313" t="s">
        <v>426</v>
      </c>
      <c r="BNE4" s="313" t="s">
        <v>426</v>
      </c>
      <c r="BNF4" s="313" t="s">
        <v>426</v>
      </c>
      <c r="BNG4" s="313" t="s">
        <v>426</v>
      </c>
      <c r="BNH4" s="313" t="s">
        <v>426</v>
      </c>
      <c r="BNI4" s="313" t="s">
        <v>426</v>
      </c>
      <c r="BNJ4" s="313" t="s">
        <v>426</v>
      </c>
      <c r="BNK4" s="313" t="s">
        <v>426</v>
      </c>
      <c r="BNL4" s="313" t="s">
        <v>426</v>
      </c>
      <c r="BNM4" s="313" t="s">
        <v>426</v>
      </c>
      <c r="BNN4" s="313" t="s">
        <v>426</v>
      </c>
      <c r="BNO4" s="313" t="s">
        <v>426</v>
      </c>
      <c r="BNP4" s="313" t="s">
        <v>426</v>
      </c>
      <c r="BNQ4" s="313" t="s">
        <v>426</v>
      </c>
      <c r="BNR4" s="313" t="s">
        <v>426</v>
      </c>
      <c r="BNS4" s="313" t="s">
        <v>426</v>
      </c>
      <c r="BNT4" s="313" t="s">
        <v>426</v>
      </c>
      <c r="BNU4" s="313" t="s">
        <v>426</v>
      </c>
      <c r="BNV4" s="313" t="s">
        <v>426</v>
      </c>
      <c r="BNW4" s="313" t="s">
        <v>426</v>
      </c>
      <c r="BNX4" s="313" t="s">
        <v>426</v>
      </c>
      <c r="BNY4" s="313" t="s">
        <v>426</v>
      </c>
      <c r="BNZ4" s="313" t="s">
        <v>426</v>
      </c>
      <c r="BOA4" s="313" t="s">
        <v>426</v>
      </c>
      <c r="BOB4" s="313" t="s">
        <v>426</v>
      </c>
      <c r="BOC4" s="313" t="s">
        <v>426</v>
      </c>
      <c r="BOD4" s="313" t="s">
        <v>426</v>
      </c>
      <c r="BOE4" s="313" t="s">
        <v>426</v>
      </c>
      <c r="BOF4" s="313" t="s">
        <v>426</v>
      </c>
      <c r="BOG4" s="313" t="s">
        <v>426</v>
      </c>
      <c r="BOH4" s="313" t="s">
        <v>426</v>
      </c>
      <c r="BOI4" s="313" t="s">
        <v>426</v>
      </c>
      <c r="BOJ4" s="313" t="s">
        <v>426</v>
      </c>
      <c r="BOK4" s="313" t="s">
        <v>426</v>
      </c>
      <c r="BOL4" s="313" t="s">
        <v>426</v>
      </c>
      <c r="BOM4" s="313" t="s">
        <v>426</v>
      </c>
      <c r="BON4" s="313" t="s">
        <v>426</v>
      </c>
      <c r="BOO4" s="313" t="s">
        <v>426</v>
      </c>
      <c r="BOP4" s="313" t="s">
        <v>426</v>
      </c>
      <c r="BOQ4" s="313" t="s">
        <v>426</v>
      </c>
      <c r="BOR4" s="313" t="s">
        <v>426</v>
      </c>
      <c r="BOS4" s="313" t="s">
        <v>426</v>
      </c>
      <c r="BOT4" s="313" t="s">
        <v>426</v>
      </c>
      <c r="BOU4" s="313" t="s">
        <v>426</v>
      </c>
      <c r="BOV4" s="313" t="s">
        <v>426</v>
      </c>
      <c r="BOW4" s="313" t="s">
        <v>426</v>
      </c>
      <c r="BOX4" s="313" t="s">
        <v>426</v>
      </c>
      <c r="BOY4" s="313" t="s">
        <v>426</v>
      </c>
      <c r="BOZ4" s="313" t="s">
        <v>426</v>
      </c>
      <c r="BPA4" s="313" t="s">
        <v>426</v>
      </c>
      <c r="BPB4" s="313" t="s">
        <v>426</v>
      </c>
      <c r="BPC4" s="313" t="s">
        <v>426</v>
      </c>
      <c r="BPD4" s="313" t="s">
        <v>426</v>
      </c>
      <c r="BPE4" s="313" t="s">
        <v>426</v>
      </c>
      <c r="BPF4" s="313" t="s">
        <v>426</v>
      </c>
      <c r="BPG4" s="313" t="s">
        <v>426</v>
      </c>
      <c r="BPH4" s="313" t="s">
        <v>426</v>
      </c>
      <c r="BPI4" s="313" t="s">
        <v>426</v>
      </c>
      <c r="BPJ4" s="313" t="s">
        <v>426</v>
      </c>
      <c r="BPK4" s="313" t="s">
        <v>426</v>
      </c>
      <c r="BPL4" s="313" t="s">
        <v>426</v>
      </c>
      <c r="BPM4" s="313" t="s">
        <v>426</v>
      </c>
      <c r="BPN4" s="313" t="s">
        <v>426</v>
      </c>
      <c r="BPO4" s="313" t="s">
        <v>426</v>
      </c>
      <c r="BPP4" s="313" t="s">
        <v>426</v>
      </c>
      <c r="BPQ4" s="313" t="s">
        <v>426</v>
      </c>
      <c r="BPR4" s="313" t="s">
        <v>426</v>
      </c>
      <c r="BPS4" s="313" t="s">
        <v>426</v>
      </c>
      <c r="BPT4" s="313" t="s">
        <v>426</v>
      </c>
      <c r="BPU4" s="313" t="s">
        <v>426</v>
      </c>
      <c r="BPV4" s="313" t="s">
        <v>426</v>
      </c>
      <c r="BPW4" s="313" t="s">
        <v>426</v>
      </c>
      <c r="BPX4" s="313" t="s">
        <v>426</v>
      </c>
      <c r="BPY4" s="313" t="s">
        <v>426</v>
      </c>
      <c r="BPZ4" s="313" t="s">
        <v>426</v>
      </c>
      <c r="BQA4" s="313" t="s">
        <v>426</v>
      </c>
      <c r="BQB4" s="313" t="s">
        <v>426</v>
      </c>
      <c r="BQC4" s="313" t="s">
        <v>426</v>
      </c>
      <c r="BQD4" s="313" t="s">
        <v>426</v>
      </c>
      <c r="BQE4" s="313" t="s">
        <v>426</v>
      </c>
      <c r="BQF4" s="313" t="s">
        <v>426</v>
      </c>
      <c r="BQG4" s="313" t="s">
        <v>426</v>
      </c>
      <c r="BQH4" s="313" t="s">
        <v>426</v>
      </c>
      <c r="BQI4" s="313" t="s">
        <v>426</v>
      </c>
      <c r="BQJ4" s="313" t="s">
        <v>426</v>
      </c>
      <c r="BQK4" s="313" t="s">
        <v>426</v>
      </c>
      <c r="BQL4" s="313" t="s">
        <v>426</v>
      </c>
      <c r="BQM4" s="313" t="s">
        <v>426</v>
      </c>
      <c r="BQN4" s="313" t="s">
        <v>426</v>
      </c>
      <c r="BQO4" s="313" t="s">
        <v>426</v>
      </c>
      <c r="BQP4" s="313" t="s">
        <v>426</v>
      </c>
      <c r="BQQ4" s="313" t="s">
        <v>426</v>
      </c>
      <c r="BQR4" s="313" t="s">
        <v>426</v>
      </c>
      <c r="BQS4" s="313" t="s">
        <v>426</v>
      </c>
      <c r="BQT4" s="313" t="s">
        <v>426</v>
      </c>
      <c r="BQU4" s="313" t="s">
        <v>426</v>
      </c>
      <c r="BQV4" s="313" t="s">
        <v>426</v>
      </c>
      <c r="BQW4" s="313" t="s">
        <v>426</v>
      </c>
      <c r="BQX4" s="313" t="s">
        <v>426</v>
      </c>
      <c r="BQY4" s="313" t="s">
        <v>426</v>
      </c>
      <c r="BQZ4" s="313" t="s">
        <v>426</v>
      </c>
      <c r="BRA4" s="313" t="s">
        <v>426</v>
      </c>
      <c r="BRB4" s="313" t="s">
        <v>426</v>
      </c>
      <c r="BRC4" s="313" t="s">
        <v>426</v>
      </c>
      <c r="BRD4" s="313" t="s">
        <v>426</v>
      </c>
      <c r="BRE4" s="313" t="s">
        <v>426</v>
      </c>
      <c r="BRF4" s="313" t="s">
        <v>426</v>
      </c>
      <c r="BRG4" s="313" t="s">
        <v>426</v>
      </c>
      <c r="BRH4" s="313" t="s">
        <v>426</v>
      </c>
      <c r="BRI4" s="313" t="s">
        <v>426</v>
      </c>
      <c r="BRJ4" s="313" t="s">
        <v>426</v>
      </c>
      <c r="BRK4" s="313" t="s">
        <v>426</v>
      </c>
      <c r="BRL4" s="313" t="s">
        <v>426</v>
      </c>
      <c r="BRM4" s="313" t="s">
        <v>426</v>
      </c>
      <c r="BRN4" s="313" t="s">
        <v>426</v>
      </c>
      <c r="BRO4" s="313" t="s">
        <v>426</v>
      </c>
      <c r="BRP4" s="313" t="s">
        <v>426</v>
      </c>
      <c r="BRQ4" s="313" t="s">
        <v>426</v>
      </c>
      <c r="BRR4" s="313" t="s">
        <v>426</v>
      </c>
      <c r="BRS4" s="313" t="s">
        <v>426</v>
      </c>
      <c r="BRT4" s="313" t="s">
        <v>426</v>
      </c>
      <c r="BRU4" s="313" t="s">
        <v>426</v>
      </c>
      <c r="BRV4" s="313" t="s">
        <v>426</v>
      </c>
      <c r="BRW4" s="313" t="s">
        <v>426</v>
      </c>
      <c r="BRX4" s="313" t="s">
        <v>426</v>
      </c>
      <c r="BRY4" s="313" t="s">
        <v>426</v>
      </c>
      <c r="BRZ4" s="313" t="s">
        <v>426</v>
      </c>
      <c r="BSA4" s="313" t="s">
        <v>426</v>
      </c>
      <c r="BSB4" s="313" t="s">
        <v>426</v>
      </c>
      <c r="BSC4" s="313" t="s">
        <v>426</v>
      </c>
      <c r="BSD4" s="313" t="s">
        <v>426</v>
      </c>
      <c r="BSE4" s="313" t="s">
        <v>426</v>
      </c>
      <c r="BSF4" s="313" t="s">
        <v>426</v>
      </c>
      <c r="BSG4" s="313" t="s">
        <v>426</v>
      </c>
      <c r="BSH4" s="313" t="s">
        <v>426</v>
      </c>
      <c r="BSI4" s="313" t="s">
        <v>426</v>
      </c>
      <c r="BSJ4" s="313" t="s">
        <v>426</v>
      </c>
      <c r="BSK4" s="313" t="s">
        <v>426</v>
      </c>
      <c r="BSL4" s="313" t="s">
        <v>426</v>
      </c>
      <c r="BSM4" s="313" t="s">
        <v>426</v>
      </c>
      <c r="BSN4" s="313" t="s">
        <v>426</v>
      </c>
      <c r="BSO4" s="313" t="s">
        <v>426</v>
      </c>
      <c r="BSP4" s="313" t="s">
        <v>426</v>
      </c>
      <c r="BSQ4" s="313" t="s">
        <v>426</v>
      </c>
      <c r="BSR4" s="313" t="s">
        <v>426</v>
      </c>
      <c r="BSS4" s="313" t="s">
        <v>426</v>
      </c>
      <c r="BST4" s="313" t="s">
        <v>426</v>
      </c>
      <c r="BSU4" s="313" t="s">
        <v>426</v>
      </c>
      <c r="BSV4" s="313" t="s">
        <v>426</v>
      </c>
      <c r="BSW4" s="313" t="s">
        <v>426</v>
      </c>
      <c r="BSX4" s="313" t="s">
        <v>426</v>
      </c>
      <c r="BSY4" s="313" t="s">
        <v>426</v>
      </c>
      <c r="BSZ4" s="313" t="s">
        <v>426</v>
      </c>
      <c r="BTA4" s="313" t="s">
        <v>426</v>
      </c>
      <c r="BTB4" s="313" t="s">
        <v>426</v>
      </c>
      <c r="BTC4" s="313" t="s">
        <v>426</v>
      </c>
      <c r="BTD4" s="313" t="s">
        <v>426</v>
      </c>
      <c r="BTE4" s="313" t="s">
        <v>426</v>
      </c>
      <c r="BTF4" s="313" t="s">
        <v>426</v>
      </c>
      <c r="BTG4" s="313" t="s">
        <v>426</v>
      </c>
      <c r="BTH4" s="313" t="s">
        <v>426</v>
      </c>
      <c r="BTI4" s="313" t="s">
        <v>426</v>
      </c>
      <c r="BTJ4" s="313" t="s">
        <v>426</v>
      </c>
      <c r="BTK4" s="313" t="s">
        <v>426</v>
      </c>
      <c r="BTL4" s="313" t="s">
        <v>426</v>
      </c>
      <c r="BTM4" s="313" t="s">
        <v>426</v>
      </c>
      <c r="BTN4" s="313" t="s">
        <v>426</v>
      </c>
      <c r="BTO4" s="313" t="s">
        <v>426</v>
      </c>
      <c r="BTP4" s="313" t="s">
        <v>426</v>
      </c>
      <c r="BTQ4" s="313" t="s">
        <v>426</v>
      </c>
      <c r="BTR4" s="313" t="s">
        <v>426</v>
      </c>
      <c r="BTS4" s="313" t="s">
        <v>426</v>
      </c>
      <c r="BTT4" s="313" t="s">
        <v>426</v>
      </c>
      <c r="BTU4" s="313" t="s">
        <v>426</v>
      </c>
      <c r="BTV4" s="313" t="s">
        <v>426</v>
      </c>
      <c r="BTW4" s="313" t="s">
        <v>426</v>
      </c>
      <c r="BTX4" s="313" t="s">
        <v>426</v>
      </c>
      <c r="BTY4" s="313" t="s">
        <v>426</v>
      </c>
      <c r="BTZ4" s="313" t="s">
        <v>426</v>
      </c>
      <c r="BUA4" s="313" t="s">
        <v>426</v>
      </c>
      <c r="BUB4" s="313" t="s">
        <v>426</v>
      </c>
      <c r="BUC4" s="313" t="s">
        <v>426</v>
      </c>
      <c r="BUD4" s="313" t="s">
        <v>426</v>
      </c>
      <c r="BUE4" s="313" t="s">
        <v>426</v>
      </c>
      <c r="BUF4" s="313" t="s">
        <v>426</v>
      </c>
      <c r="BUG4" s="313" t="s">
        <v>426</v>
      </c>
      <c r="BUH4" s="313" t="s">
        <v>426</v>
      </c>
      <c r="BUI4" s="313" t="s">
        <v>426</v>
      </c>
      <c r="BUJ4" s="313" t="s">
        <v>426</v>
      </c>
      <c r="BUK4" s="313" t="s">
        <v>426</v>
      </c>
      <c r="BUL4" s="313" t="s">
        <v>426</v>
      </c>
      <c r="BUM4" s="313" t="s">
        <v>426</v>
      </c>
      <c r="BUN4" s="313" t="s">
        <v>426</v>
      </c>
      <c r="BUO4" s="313" t="s">
        <v>426</v>
      </c>
      <c r="BUP4" s="313" t="s">
        <v>426</v>
      </c>
      <c r="BUQ4" s="313" t="s">
        <v>426</v>
      </c>
      <c r="BUR4" s="313" t="s">
        <v>426</v>
      </c>
      <c r="BUS4" s="313" t="s">
        <v>426</v>
      </c>
      <c r="BUT4" s="313" t="s">
        <v>426</v>
      </c>
      <c r="BUU4" s="313" t="s">
        <v>426</v>
      </c>
      <c r="BUV4" s="313" t="s">
        <v>426</v>
      </c>
      <c r="BUW4" s="313" t="s">
        <v>426</v>
      </c>
      <c r="BUX4" s="313" t="s">
        <v>426</v>
      </c>
      <c r="BUY4" s="313" t="s">
        <v>426</v>
      </c>
      <c r="BUZ4" s="313" t="s">
        <v>426</v>
      </c>
      <c r="BVA4" s="313" t="s">
        <v>426</v>
      </c>
      <c r="BVB4" s="313" t="s">
        <v>426</v>
      </c>
      <c r="BVC4" s="313" t="s">
        <v>426</v>
      </c>
      <c r="BVD4" s="313" t="s">
        <v>426</v>
      </c>
      <c r="BVE4" s="313" t="s">
        <v>426</v>
      </c>
      <c r="BVF4" s="313" t="s">
        <v>426</v>
      </c>
      <c r="BVG4" s="313" t="s">
        <v>426</v>
      </c>
      <c r="BVH4" s="313" t="s">
        <v>426</v>
      </c>
      <c r="BVI4" s="313" t="s">
        <v>426</v>
      </c>
      <c r="BVJ4" s="313" t="s">
        <v>426</v>
      </c>
      <c r="BVK4" s="313" t="s">
        <v>426</v>
      </c>
      <c r="BVL4" s="313" t="s">
        <v>426</v>
      </c>
      <c r="BVM4" s="313" t="s">
        <v>426</v>
      </c>
      <c r="BVN4" s="313" t="s">
        <v>426</v>
      </c>
      <c r="BVO4" s="313" t="s">
        <v>426</v>
      </c>
      <c r="BVP4" s="313" t="s">
        <v>426</v>
      </c>
      <c r="BVQ4" s="313" t="s">
        <v>426</v>
      </c>
      <c r="BVR4" s="313" t="s">
        <v>426</v>
      </c>
      <c r="BVS4" s="313" t="s">
        <v>426</v>
      </c>
      <c r="BVT4" s="313" t="s">
        <v>426</v>
      </c>
      <c r="BVU4" s="313" t="s">
        <v>426</v>
      </c>
      <c r="BVV4" s="313" t="s">
        <v>426</v>
      </c>
      <c r="BVW4" s="313" t="s">
        <v>426</v>
      </c>
      <c r="BVX4" s="313" t="s">
        <v>426</v>
      </c>
      <c r="BVY4" s="313" t="s">
        <v>426</v>
      </c>
      <c r="BVZ4" s="313" t="s">
        <v>426</v>
      </c>
      <c r="BWA4" s="313" t="s">
        <v>426</v>
      </c>
      <c r="BWB4" s="313" t="s">
        <v>426</v>
      </c>
      <c r="BWC4" s="313" t="s">
        <v>426</v>
      </c>
      <c r="BWD4" s="313" t="s">
        <v>426</v>
      </c>
      <c r="BWE4" s="313" t="s">
        <v>426</v>
      </c>
      <c r="BWF4" s="313" t="s">
        <v>426</v>
      </c>
      <c r="BWG4" s="313" t="s">
        <v>426</v>
      </c>
      <c r="BWH4" s="313" t="s">
        <v>426</v>
      </c>
      <c r="BWI4" s="313" t="s">
        <v>426</v>
      </c>
      <c r="BWJ4" s="313" t="s">
        <v>426</v>
      </c>
      <c r="BWK4" s="313" t="s">
        <v>426</v>
      </c>
      <c r="BWL4" s="313" t="s">
        <v>426</v>
      </c>
      <c r="BWM4" s="313" t="s">
        <v>426</v>
      </c>
      <c r="BWN4" s="313" t="s">
        <v>426</v>
      </c>
      <c r="BWO4" s="313" t="s">
        <v>426</v>
      </c>
      <c r="BWP4" s="313" t="s">
        <v>426</v>
      </c>
      <c r="BWQ4" s="313" t="s">
        <v>426</v>
      </c>
      <c r="BWR4" s="313" t="s">
        <v>426</v>
      </c>
      <c r="BWS4" s="313" t="s">
        <v>426</v>
      </c>
      <c r="BWT4" s="313" t="s">
        <v>426</v>
      </c>
      <c r="BWU4" s="313" t="s">
        <v>426</v>
      </c>
      <c r="BWV4" s="313" t="s">
        <v>426</v>
      </c>
      <c r="BWW4" s="313" t="s">
        <v>426</v>
      </c>
      <c r="BWX4" s="313" t="s">
        <v>426</v>
      </c>
      <c r="BWY4" s="313" t="s">
        <v>426</v>
      </c>
      <c r="BWZ4" s="313" t="s">
        <v>426</v>
      </c>
      <c r="BXA4" s="313" t="s">
        <v>426</v>
      </c>
      <c r="BXB4" s="313" t="s">
        <v>426</v>
      </c>
      <c r="BXC4" s="313" t="s">
        <v>426</v>
      </c>
      <c r="BXD4" s="313" t="s">
        <v>426</v>
      </c>
      <c r="BXE4" s="313" t="s">
        <v>426</v>
      </c>
      <c r="BXF4" s="313" t="s">
        <v>426</v>
      </c>
      <c r="BXG4" s="313" t="s">
        <v>426</v>
      </c>
      <c r="BXH4" s="313" t="s">
        <v>426</v>
      </c>
      <c r="BXI4" s="313" t="s">
        <v>426</v>
      </c>
      <c r="BXJ4" s="313" t="s">
        <v>426</v>
      </c>
      <c r="BXK4" s="313" t="s">
        <v>426</v>
      </c>
      <c r="BXL4" s="313" t="s">
        <v>426</v>
      </c>
      <c r="BXM4" s="313" t="s">
        <v>426</v>
      </c>
      <c r="BXN4" s="313" t="s">
        <v>426</v>
      </c>
      <c r="BXO4" s="313" t="s">
        <v>426</v>
      </c>
      <c r="BXP4" s="313" t="s">
        <v>426</v>
      </c>
      <c r="BXQ4" s="313" t="s">
        <v>426</v>
      </c>
      <c r="BXR4" s="313" t="s">
        <v>426</v>
      </c>
      <c r="BXS4" s="313" t="s">
        <v>426</v>
      </c>
      <c r="BXT4" s="313" t="s">
        <v>426</v>
      </c>
      <c r="BXU4" s="313" t="s">
        <v>426</v>
      </c>
      <c r="BXV4" s="313" t="s">
        <v>426</v>
      </c>
      <c r="BXW4" s="313" t="s">
        <v>426</v>
      </c>
      <c r="BXX4" s="313" t="s">
        <v>426</v>
      </c>
      <c r="BXY4" s="313" t="s">
        <v>426</v>
      </c>
      <c r="BXZ4" s="313" t="s">
        <v>426</v>
      </c>
      <c r="BYA4" s="313" t="s">
        <v>426</v>
      </c>
      <c r="BYB4" s="313" t="s">
        <v>426</v>
      </c>
      <c r="BYC4" s="313" t="s">
        <v>426</v>
      </c>
      <c r="BYD4" s="313" t="s">
        <v>426</v>
      </c>
      <c r="BYE4" s="313" t="s">
        <v>426</v>
      </c>
      <c r="BYF4" s="313" t="s">
        <v>426</v>
      </c>
      <c r="BYG4" s="313" t="s">
        <v>426</v>
      </c>
      <c r="BYH4" s="313" t="s">
        <v>426</v>
      </c>
      <c r="BYI4" s="313" t="s">
        <v>426</v>
      </c>
      <c r="BYJ4" s="313" t="s">
        <v>426</v>
      </c>
      <c r="BYK4" s="313" t="s">
        <v>426</v>
      </c>
      <c r="BYL4" s="313" t="s">
        <v>426</v>
      </c>
      <c r="BYM4" s="313" t="s">
        <v>426</v>
      </c>
      <c r="BYN4" s="313" t="s">
        <v>426</v>
      </c>
      <c r="BYO4" s="313" t="s">
        <v>426</v>
      </c>
      <c r="BYP4" s="313" t="s">
        <v>426</v>
      </c>
      <c r="BYQ4" s="313" t="s">
        <v>426</v>
      </c>
      <c r="BYR4" s="313" t="s">
        <v>426</v>
      </c>
      <c r="BYS4" s="313" t="s">
        <v>426</v>
      </c>
      <c r="BYT4" s="313" t="s">
        <v>426</v>
      </c>
      <c r="BYU4" s="313" t="s">
        <v>426</v>
      </c>
      <c r="BYV4" s="313" t="s">
        <v>426</v>
      </c>
      <c r="BYW4" s="313" t="s">
        <v>426</v>
      </c>
      <c r="BYX4" s="313" t="s">
        <v>426</v>
      </c>
      <c r="BYY4" s="313" t="s">
        <v>426</v>
      </c>
      <c r="BYZ4" s="313" t="s">
        <v>426</v>
      </c>
      <c r="BZA4" s="313" t="s">
        <v>426</v>
      </c>
      <c r="BZB4" s="313" t="s">
        <v>426</v>
      </c>
      <c r="BZC4" s="313" t="s">
        <v>426</v>
      </c>
      <c r="BZD4" s="313" t="s">
        <v>426</v>
      </c>
      <c r="BZE4" s="313" t="s">
        <v>426</v>
      </c>
      <c r="BZF4" s="313" t="s">
        <v>426</v>
      </c>
      <c r="BZG4" s="313" t="s">
        <v>426</v>
      </c>
      <c r="BZH4" s="313" t="s">
        <v>426</v>
      </c>
      <c r="BZI4" s="313" t="s">
        <v>426</v>
      </c>
      <c r="BZJ4" s="313" t="s">
        <v>426</v>
      </c>
      <c r="BZK4" s="313" t="s">
        <v>426</v>
      </c>
      <c r="BZL4" s="313" t="s">
        <v>426</v>
      </c>
      <c r="BZM4" s="313" t="s">
        <v>426</v>
      </c>
      <c r="BZN4" s="313" t="s">
        <v>426</v>
      </c>
      <c r="BZO4" s="313" t="s">
        <v>426</v>
      </c>
      <c r="BZP4" s="313" t="s">
        <v>426</v>
      </c>
      <c r="BZQ4" s="313" t="s">
        <v>426</v>
      </c>
      <c r="BZR4" s="313" t="s">
        <v>426</v>
      </c>
      <c r="BZS4" s="313" t="s">
        <v>426</v>
      </c>
      <c r="BZT4" s="313" t="s">
        <v>426</v>
      </c>
      <c r="BZU4" s="313" t="s">
        <v>426</v>
      </c>
      <c r="BZV4" s="313" t="s">
        <v>426</v>
      </c>
      <c r="BZW4" s="313" t="s">
        <v>426</v>
      </c>
      <c r="BZX4" s="313" t="s">
        <v>426</v>
      </c>
      <c r="BZY4" s="313" t="s">
        <v>426</v>
      </c>
      <c r="BZZ4" s="313" t="s">
        <v>426</v>
      </c>
      <c r="CAA4" s="313" t="s">
        <v>426</v>
      </c>
      <c r="CAB4" s="313" t="s">
        <v>426</v>
      </c>
      <c r="CAC4" s="313" t="s">
        <v>426</v>
      </c>
      <c r="CAD4" s="313" t="s">
        <v>426</v>
      </c>
      <c r="CAE4" s="313" t="s">
        <v>426</v>
      </c>
      <c r="CAF4" s="313" t="s">
        <v>426</v>
      </c>
      <c r="CAG4" s="313" t="s">
        <v>426</v>
      </c>
      <c r="CAH4" s="313" t="s">
        <v>426</v>
      </c>
      <c r="CAI4" s="313" t="s">
        <v>426</v>
      </c>
      <c r="CAJ4" s="313" t="s">
        <v>426</v>
      </c>
      <c r="CAK4" s="313" t="s">
        <v>426</v>
      </c>
      <c r="CAL4" s="313" t="s">
        <v>426</v>
      </c>
      <c r="CAM4" s="313" t="s">
        <v>426</v>
      </c>
      <c r="CAN4" s="313" t="s">
        <v>426</v>
      </c>
      <c r="CAO4" s="313" t="s">
        <v>426</v>
      </c>
      <c r="CAP4" s="313" t="s">
        <v>426</v>
      </c>
      <c r="CAQ4" s="313" t="s">
        <v>426</v>
      </c>
      <c r="CAR4" s="313" t="s">
        <v>426</v>
      </c>
      <c r="CAS4" s="313" t="s">
        <v>426</v>
      </c>
      <c r="CAT4" s="313" t="s">
        <v>426</v>
      </c>
      <c r="CAU4" s="313" t="s">
        <v>426</v>
      </c>
      <c r="CAV4" s="313" t="s">
        <v>426</v>
      </c>
      <c r="CAW4" s="313" t="s">
        <v>426</v>
      </c>
      <c r="CAX4" s="313" t="s">
        <v>426</v>
      </c>
      <c r="CAY4" s="313" t="s">
        <v>426</v>
      </c>
      <c r="CAZ4" s="313" t="s">
        <v>426</v>
      </c>
      <c r="CBA4" s="313" t="s">
        <v>426</v>
      </c>
      <c r="CBB4" s="313" t="s">
        <v>426</v>
      </c>
      <c r="CBC4" s="313" t="s">
        <v>426</v>
      </c>
      <c r="CBD4" s="313" t="s">
        <v>426</v>
      </c>
      <c r="CBE4" s="313" t="s">
        <v>426</v>
      </c>
      <c r="CBF4" s="313" t="s">
        <v>426</v>
      </c>
      <c r="CBG4" s="313" t="s">
        <v>426</v>
      </c>
      <c r="CBH4" s="313" t="s">
        <v>426</v>
      </c>
      <c r="CBI4" s="313" t="s">
        <v>426</v>
      </c>
      <c r="CBJ4" s="313" t="s">
        <v>426</v>
      </c>
      <c r="CBK4" s="313" t="s">
        <v>426</v>
      </c>
      <c r="CBL4" s="313" t="s">
        <v>426</v>
      </c>
      <c r="CBM4" s="313" t="s">
        <v>426</v>
      </c>
      <c r="CBN4" s="313" t="s">
        <v>426</v>
      </c>
      <c r="CBO4" s="313" t="s">
        <v>426</v>
      </c>
      <c r="CBP4" s="313" t="s">
        <v>426</v>
      </c>
      <c r="CBQ4" s="313" t="s">
        <v>426</v>
      </c>
      <c r="CBR4" s="313" t="s">
        <v>426</v>
      </c>
      <c r="CBS4" s="313" t="s">
        <v>426</v>
      </c>
      <c r="CBT4" s="313" t="s">
        <v>426</v>
      </c>
      <c r="CBU4" s="313" t="s">
        <v>426</v>
      </c>
      <c r="CBV4" s="313" t="s">
        <v>426</v>
      </c>
      <c r="CBW4" s="313" t="s">
        <v>426</v>
      </c>
      <c r="CBX4" s="313" t="s">
        <v>426</v>
      </c>
      <c r="CBY4" s="313" t="s">
        <v>426</v>
      </c>
      <c r="CBZ4" s="313" t="s">
        <v>426</v>
      </c>
      <c r="CCA4" s="313" t="s">
        <v>426</v>
      </c>
      <c r="CCB4" s="313" t="s">
        <v>426</v>
      </c>
      <c r="CCC4" s="313" t="s">
        <v>426</v>
      </c>
      <c r="CCD4" s="313" t="s">
        <v>426</v>
      </c>
      <c r="CCE4" s="313" t="s">
        <v>426</v>
      </c>
      <c r="CCF4" s="313" t="s">
        <v>426</v>
      </c>
      <c r="CCG4" s="313" t="s">
        <v>426</v>
      </c>
      <c r="CCH4" s="313" t="s">
        <v>426</v>
      </c>
      <c r="CCI4" s="313" t="s">
        <v>426</v>
      </c>
      <c r="CCJ4" s="313" t="s">
        <v>426</v>
      </c>
      <c r="CCK4" s="313" t="s">
        <v>426</v>
      </c>
      <c r="CCL4" s="313" t="s">
        <v>426</v>
      </c>
      <c r="CCM4" s="313" t="s">
        <v>426</v>
      </c>
      <c r="CCN4" s="313" t="s">
        <v>426</v>
      </c>
      <c r="CCO4" s="313" t="s">
        <v>426</v>
      </c>
      <c r="CCP4" s="313" t="s">
        <v>426</v>
      </c>
      <c r="CCQ4" s="313" t="s">
        <v>426</v>
      </c>
      <c r="CCR4" s="313" t="s">
        <v>426</v>
      </c>
      <c r="CCS4" s="313" t="s">
        <v>426</v>
      </c>
      <c r="CCT4" s="313" t="s">
        <v>426</v>
      </c>
      <c r="CCU4" s="313" t="s">
        <v>426</v>
      </c>
      <c r="CCV4" s="313" t="s">
        <v>426</v>
      </c>
      <c r="CCW4" s="313" t="s">
        <v>426</v>
      </c>
      <c r="CCX4" s="313" t="s">
        <v>426</v>
      </c>
      <c r="CCY4" s="313" t="s">
        <v>426</v>
      </c>
      <c r="CCZ4" s="313" t="s">
        <v>426</v>
      </c>
      <c r="CDA4" s="313" t="s">
        <v>426</v>
      </c>
      <c r="CDB4" s="313" t="s">
        <v>426</v>
      </c>
      <c r="CDC4" s="313" t="s">
        <v>426</v>
      </c>
      <c r="CDD4" s="313" t="s">
        <v>426</v>
      </c>
      <c r="CDE4" s="313" t="s">
        <v>426</v>
      </c>
      <c r="CDF4" s="313" t="s">
        <v>426</v>
      </c>
      <c r="CDG4" s="313" t="s">
        <v>426</v>
      </c>
      <c r="CDH4" s="313" t="s">
        <v>426</v>
      </c>
      <c r="CDI4" s="313" t="s">
        <v>426</v>
      </c>
      <c r="CDJ4" s="313" t="s">
        <v>426</v>
      </c>
      <c r="CDK4" s="313" t="s">
        <v>426</v>
      </c>
      <c r="CDL4" s="313" t="s">
        <v>426</v>
      </c>
      <c r="CDM4" s="313" t="s">
        <v>426</v>
      </c>
      <c r="CDN4" s="313" t="s">
        <v>426</v>
      </c>
      <c r="CDO4" s="313" t="s">
        <v>426</v>
      </c>
      <c r="CDP4" s="313" t="s">
        <v>426</v>
      </c>
      <c r="CDQ4" s="313" t="s">
        <v>426</v>
      </c>
      <c r="CDR4" s="313" t="s">
        <v>426</v>
      </c>
      <c r="CDS4" s="313" t="s">
        <v>426</v>
      </c>
      <c r="CDT4" s="313" t="s">
        <v>426</v>
      </c>
      <c r="CDU4" s="313" t="s">
        <v>426</v>
      </c>
      <c r="CDV4" s="313" t="s">
        <v>426</v>
      </c>
      <c r="CDW4" s="313" t="s">
        <v>426</v>
      </c>
      <c r="CDX4" s="313" t="s">
        <v>426</v>
      </c>
      <c r="CDY4" s="313" t="s">
        <v>426</v>
      </c>
      <c r="CDZ4" s="313" t="s">
        <v>426</v>
      </c>
      <c r="CEA4" s="313" t="s">
        <v>426</v>
      </c>
      <c r="CEB4" s="313" t="s">
        <v>426</v>
      </c>
      <c r="CEC4" s="313" t="s">
        <v>426</v>
      </c>
      <c r="CED4" s="313" t="s">
        <v>426</v>
      </c>
      <c r="CEE4" s="313" t="s">
        <v>426</v>
      </c>
      <c r="CEF4" s="313" t="s">
        <v>426</v>
      </c>
      <c r="CEG4" s="313" t="s">
        <v>426</v>
      </c>
      <c r="CEH4" s="313" t="s">
        <v>426</v>
      </c>
      <c r="CEI4" s="313" t="s">
        <v>426</v>
      </c>
      <c r="CEJ4" s="313" t="s">
        <v>426</v>
      </c>
      <c r="CEK4" s="313" t="s">
        <v>426</v>
      </c>
      <c r="CEL4" s="313" t="s">
        <v>426</v>
      </c>
      <c r="CEM4" s="313" t="s">
        <v>426</v>
      </c>
      <c r="CEN4" s="313" t="s">
        <v>426</v>
      </c>
      <c r="CEO4" s="313" t="s">
        <v>426</v>
      </c>
      <c r="CEP4" s="313" t="s">
        <v>426</v>
      </c>
      <c r="CEQ4" s="313" t="s">
        <v>426</v>
      </c>
      <c r="CER4" s="313" t="s">
        <v>426</v>
      </c>
      <c r="CES4" s="313" t="s">
        <v>426</v>
      </c>
      <c r="CET4" s="313" t="s">
        <v>426</v>
      </c>
      <c r="CEU4" s="313" t="s">
        <v>426</v>
      </c>
      <c r="CEV4" s="313" t="s">
        <v>426</v>
      </c>
      <c r="CEW4" s="313" t="s">
        <v>426</v>
      </c>
      <c r="CEX4" s="313" t="s">
        <v>426</v>
      </c>
      <c r="CEY4" s="313" t="s">
        <v>426</v>
      </c>
      <c r="CEZ4" s="313" t="s">
        <v>426</v>
      </c>
      <c r="CFA4" s="313" t="s">
        <v>426</v>
      </c>
      <c r="CFB4" s="313" t="s">
        <v>426</v>
      </c>
      <c r="CFC4" s="313" t="s">
        <v>426</v>
      </c>
      <c r="CFD4" s="313" t="s">
        <v>426</v>
      </c>
      <c r="CFE4" s="313" t="s">
        <v>426</v>
      </c>
      <c r="CFF4" s="313" t="s">
        <v>426</v>
      </c>
      <c r="CFG4" s="313" t="s">
        <v>426</v>
      </c>
      <c r="CFH4" s="313" t="s">
        <v>426</v>
      </c>
      <c r="CFI4" s="313" t="s">
        <v>426</v>
      </c>
      <c r="CFJ4" s="313" t="s">
        <v>426</v>
      </c>
      <c r="CFK4" s="313" t="s">
        <v>426</v>
      </c>
      <c r="CFL4" s="313" t="s">
        <v>426</v>
      </c>
      <c r="CFM4" s="313" t="s">
        <v>426</v>
      </c>
      <c r="CFN4" s="313" t="s">
        <v>426</v>
      </c>
      <c r="CFO4" s="313" t="s">
        <v>426</v>
      </c>
      <c r="CFP4" s="313" t="s">
        <v>426</v>
      </c>
      <c r="CFQ4" s="313" t="s">
        <v>426</v>
      </c>
      <c r="CFR4" s="313" t="s">
        <v>426</v>
      </c>
      <c r="CFS4" s="313" t="s">
        <v>426</v>
      </c>
      <c r="CFT4" s="313" t="s">
        <v>426</v>
      </c>
      <c r="CFU4" s="313" t="s">
        <v>426</v>
      </c>
      <c r="CFV4" s="313" t="s">
        <v>426</v>
      </c>
      <c r="CFW4" s="313" t="s">
        <v>426</v>
      </c>
      <c r="CFX4" s="313" t="s">
        <v>426</v>
      </c>
      <c r="CFY4" s="313" t="s">
        <v>426</v>
      </c>
      <c r="CFZ4" s="313" t="s">
        <v>426</v>
      </c>
      <c r="CGA4" s="313" t="s">
        <v>426</v>
      </c>
      <c r="CGB4" s="313" t="s">
        <v>426</v>
      </c>
      <c r="CGC4" s="313" t="s">
        <v>426</v>
      </c>
      <c r="CGD4" s="313" t="s">
        <v>426</v>
      </c>
      <c r="CGE4" s="313" t="s">
        <v>426</v>
      </c>
      <c r="CGF4" s="313" t="s">
        <v>426</v>
      </c>
      <c r="CGG4" s="313" t="s">
        <v>426</v>
      </c>
      <c r="CGH4" s="313" t="s">
        <v>426</v>
      </c>
      <c r="CGI4" s="313" t="s">
        <v>426</v>
      </c>
      <c r="CGJ4" s="313" t="s">
        <v>426</v>
      </c>
      <c r="CGK4" s="313" t="s">
        <v>426</v>
      </c>
      <c r="CGL4" s="313" t="s">
        <v>426</v>
      </c>
      <c r="CGM4" s="313" t="s">
        <v>426</v>
      </c>
      <c r="CGN4" s="313" t="s">
        <v>426</v>
      </c>
      <c r="CGO4" s="313" t="s">
        <v>426</v>
      </c>
      <c r="CGP4" s="313" t="s">
        <v>426</v>
      </c>
      <c r="CGQ4" s="313" t="s">
        <v>426</v>
      </c>
      <c r="CGR4" s="313" t="s">
        <v>426</v>
      </c>
      <c r="CGS4" s="313" t="s">
        <v>426</v>
      </c>
      <c r="CGT4" s="313" t="s">
        <v>426</v>
      </c>
      <c r="CGU4" s="313" t="s">
        <v>426</v>
      </c>
      <c r="CGV4" s="313" t="s">
        <v>426</v>
      </c>
      <c r="CGW4" s="313" t="s">
        <v>426</v>
      </c>
      <c r="CGX4" s="313" t="s">
        <v>426</v>
      </c>
      <c r="CGY4" s="313" t="s">
        <v>426</v>
      </c>
      <c r="CGZ4" s="313" t="s">
        <v>426</v>
      </c>
      <c r="CHA4" s="313" t="s">
        <v>426</v>
      </c>
      <c r="CHB4" s="313" t="s">
        <v>426</v>
      </c>
      <c r="CHC4" s="313" t="s">
        <v>426</v>
      </c>
      <c r="CHD4" s="313" t="s">
        <v>426</v>
      </c>
      <c r="CHE4" s="313" t="s">
        <v>426</v>
      </c>
      <c r="CHF4" s="313" t="s">
        <v>426</v>
      </c>
      <c r="CHG4" s="313" t="s">
        <v>426</v>
      </c>
      <c r="CHH4" s="313" t="s">
        <v>426</v>
      </c>
      <c r="CHI4" s="313" t="s">
        <v>426</v>
      </c>
      <c r="CHJ4" s="313" t="s">
        <v>426</v>
      </c>
      <c r="CHK4" s="313" t="s">
        <v>426</v>
      </c>
      <c r="CHL4" s="313" t="s">
        <v>426</v>
      </c>
      <c r="CHM4" s="313" t="s">
        <v>426</v>
      </c>
      <c r="CHN4" s="313" t="s">
        <v>426</v>
      </c>
      <c r="CHO4" s="313" t="s">
        <v>426</v>
      </c>
      <c r="CHP4" s="313" t="s">
        <v>426</v>
      </c>
      <c r="CHQ4" s="313" t="s">
        <v>426</v>
      </c>
      <c r="CHR4" s="313" t="s">
        <v>426</v>
      </c>
      <c r="CHS4" s="313" t="s">
        <v>426</v>
      </c>
      <c r="CHT4" s="313" t="s">
        <v>426</v>
      </c>
      <c r="CHU4" s="313" t="s">
        <v>426</v>
      </c>
      <c r="CHV4" s="313" t="s">
        <v>426</v>
      </c>
      <c r="CHW4" s="313" t="s">
        <v>426</v>
      </c>
      <c r="CHX4" s="313" t="s">
        <v>426</v>
      </c>
      <c r="CHY4" s="313" t="s">
        <v>426</v>
      </c>
      <c r="CHZ4" s="313" t="s">
        <v>426</v>
      </c>
      <c r="CIA4" s="313" t="s">
        <v>426</v>
      </c>
      <c r="CIB4" s="313" t="s">
        <v>426</v>
      </c>
      <c r="CIC4" s="313" t="s">
        <v>426</v>
      </c>
      <c r="CID4" s="313" t="s">
        <v>426</v>
      </c>
      <c r="CIE4" s="313" t="s">
        <v>426</v>
      </c>
      <c r="CIF4" s="313" t="s">
        <v>426</v>
      </c>
      <c r="CIG4" s="313" t="s">
        <v>426</v>
      </c>
      <c r="CIH4" s="313" t="s">
        <v>426</v>
      </c>
      <c r="CII4" s="313" t="s">
        <v>426</v>
      </c>
      <c r="CIJ4" s="313" t="s">
        <v>426</v>
      </c>
      <c r="CIK4" s="313" t="s">
        <v>426</v>
      </c>
      <c r="CIL4" s="313" t="s">
        <v>426</v>
      </c>
      <c r="CIM4" s="313" t="s">
        <v>426</v>
      </c>
      <c r="CIN4" s="313" t="s">
        <v>426</v>
      </c>
      <c r="CIO4" s="313" t="s">
        <v>426</v>
      </c>
      <c r="CIP4" s="313" t="s">
        <v>426</v>
      </c>
      <c r="CIQ4" s="313" t="s">
        <v>426</v>
      </c>
      <c r="CIR4" s="313" t="s">
        <v>426</v>
      </c>
      <c r="CIS4" s="313" t="s">
        <v>426</v>
      </c>
      <c r="CIT4" s="313" t="s">
        <v>426</v>
      </c>
      <c r="CIU4" s="313" t="s">
        <v>426</v>
      </c>
      <c r="CIV4" s="313" t="s">
        <v>426</v>
      </c>
      <c r="CIW4" s="313" t="s">
        <v>426</v>
      </c>
      <c r="CIX4" s="313" t="s">
        <v>426</v>
      </c>
      <c r="CIY4" s="313" t="s">
        <v>426</v>
      </c>
      <c r="CIZ4" s="313" t="s">
        <v>426</v>
      </c>
      <c r="CJA4" s="313" t="s">
        <v>426</v>
      </c>
      <c r="CJB4" s="313" t="s">
        <v>426</v>
      </c>
      <c r="CJC4" s="313" t="s">
        <v>426</v>
      </c>
      <c r="CJD4" s="313" t="s">
        <v>426</v>
      </c>
      <c r="CJE4" s="313" t="s">
        <v>426</v>
      </c>
      <c r="CJF4" s="313" t="s">
        <v>426</v>
      </c>
      <c r="CJG4" s="313" t="s">
        <v>426</v>
      </c>
      <c r="CJH4" s="313" t="s">
        <v>426</v>
      </c>
      <c r="CJI4" s="313" t="s">
        <v>426</v>
      </c>
      <c r="CJJ4" s="313" t="s">
        <v>426</v>
      </c>
      <c r="CJK4" s="313" t="s">
        <v>426</v>
      </c>
      <c r="CJL4" s="313" t="s">
        <v>426</v>
      </c>
      <c r="CJM4" s="313" t="s">
        <v>426</v>
      </c>
      <c r="CJN4" s="313" t="s">
        <v>426</v>
      </c>
      <c r="CJO4" s="313" t="s">
        <v>426</v>
      </c>
      <c r="CJP4" s="313" t="s">
        <v>426</v>
      </c>
      <c r="CJQ4" s="313" t="s">
        <v>426</v>
      </c>
      <c r="CJR4" s="313" t="s">
        <v>426</v>
      </c>
      <c r="CJS4" s="313" t="s">
        <v>426</v>
      </c>
      <c r="CJT4" s="313" t="s">
        <v>426</v>
      </c>
      <c r="CJU4" s="313" t="s">
        <v>426</v>
      </c>
      <c r="CJV4" s="313" t="s">
        <v>426</v>
      </c>
      <c r="CJW4" s="313" t="s">
        <v>426</v>
      </c>
      <c r="CJX4" s="313" t="s">
        <v>426</v>
      </c>
      <c r="CJY4" s="313" t="s">
        <v>426</v>
      </c>
      <c r="CJZ4" s="313" t="s">
        <v>426</v>
      </c>
      <c r="CKA4" s="313" t="s">
        <v>426</v>
      </c>
      <c r="CKB4" s="313" t="s">
        <v>426</v>
      </c>
      <c r="CKC4" s="313" t="s">
        <v>426</v>
      </c>
      <c r="CKD4" s="313" t="s">
        <v>426</v>
      </c>
      <c r="CKE4" s="313" t="s">
        <v>426</v>
      </c>
      <c r="CKF4" s="313" t="s">
        <v>426</v>
      </c>
      <c r="CKG4" s="313" t="s">
        <v>426</v>
      </c>
      <c r="CKH4" s="313" t="s">
        <v>426</v>
      </c>
      <c r="CKI4" s="313" t="s">
        <v>426</v>
      </c>
      <c r="CKJ4" s="313" t="s">
        <v>426</v>
      </c>
      <c r="CKK4" s="313" t="s">
        <v>426</v>
      </c>
      <c r="CKL4" s="313" t="s">
        <v>426</v>
      </c>
      <c r="CKM4" s="313" t="s">
        <v>426</v>
      </c>
      <c r="CKN4" s="313" t="s">
        <v>426</v>
      </c>
      <c r="CKO4" s="313" t="s">
        <v>426</v>
      </c>
      <c r="CKP4" s="313" t="s">
        <v>426</v>
      </c>
      <c r="CKQ4" s="313" t="s">
        <v>426</v>
      </c>
      <c r="CKR4" s="313" t="s">
        <v>426</v>
      </c>
      <c r="CKS4" s="313" t="s">
        <v>426</v>
      </c>
      <c r="CKT4" s="313" t="s">
        <v>426</v>
      </c>
      <c r="CKU4" s="313" t="s">
        <v>426</v>
      </c>
      <c r="CKV4" s="313" t="s">
        <v>426</v>
      </c>
      <c r="CKW4" s="313" t="s">
        <v>426</v>
      </c>
      <c r="CKX4" s="313" t="s">
        <v>426</v>
      </c>
      <c r="CKY4" s="313" t="s">
        <v>426</v>
      </c>
      <c r="CKZ4" s="313" t="s">
        <v>426</v>
      </c>
      <c r="CLA4" s="313" t="s">
        <v>426</v>
      </c>
      <c r="CLB4" s="313" t="s">
        <v>426</v>
      </c>
      <c r="CLC4" s="313" t="s">
        <v>426</v>
      </c>
      <c r="CLD4" s="313" t="s">
        <v>426</v>
      </c>
      <c r="CLE4" s="313" t="s">
        <v>426</v>
      </c>
      <c r="CLF4" s="313" t="s">
        <v>426</v>
      </c>
      <c r="CLG4" s="313" t="s">
        <v>426</v>
      </c>
      <c r="CLH4" s="313" t="s">
        <v>426</v>
      </c>
      <c r="CLI4" s="313" t="s">
        <v>426</v>
      </c>
      <c r="CLJ4" s="313" t="s">
        <v>426</v>
      </c>
      <c r="CLK4" s="313" t="s">
        <v>426</v>
      </c>
      <c r="CLL4" s="313" t="s">
        <v>426</v>
      </c>
      <c r="CLM4" s="313" t="s">
        <v>426</v>
      </c>
      <c r="CLN4" s="313" t="s">
        <v>426</v>
      </c>
      <c r="CLO4" s="313" t="s">
        <v>426</v>
      </c>
      <c r="CLP4" s="313" t="s">
        <v>426</v>
      </c>
      <c r="CLQ4" s="313" t="s">
        <v>426</v>
      </c>
      <c r="CLR4" s="313" t="s">
        <v>426</v>
      </c>
      <c r="CLS4" s="313" t="s">
        <v>426</v>
      </c>
      <c r="CLT4" s="313" t="s">
        <v>426</v>
      </c>
      <c r="CLU4" s="313" t="s">
        <v>426</v>
      </c>
      <c r="CLV4" s="313" t="s">
        <v>426</v>
      </c>
      <c r="CLW4" s="313" t="s">
        <v>426</v>
      </c>
      <c r="CLX4" s="313" t="s">
        <v>426</v>
      </c>
      <c r="CLY4" s="313" t="s">
        <v>426</v>
      </c>
      <c r="CLZ4" s="313" t="s">
        <v>426</v>
      </c>
      <c r="CMA4" s="313" t="s">
        <v>426</v>
      </c>
      <c r="CMB4" s="313" t="s">
        <v>426</v>
      </c>
      <c r="CMC4" s="313" t="s">
        <v>426</v>
      </c>
      <c r="CMD4" s="313" t="s">
        <v>426</v>
      </c>
      <c r="CME4" s="313" t="s">
        <v>426</v>
      </c>
      <c r="CMF4" s="313" t="s">
        <v>426</v>
      </c>
      <c r="CMG4" s="313" t="s">
        <v>426</v>
      </c>
      <c r="CMH4" s="313" t="s">
        <v>426</v>
      </c>
      <c r="CMI4" s="313" t="s">
        <v>426</v>
      </c>
      <c r="CMJ4" s="313" t="s">
        <v>426</v>
      </c>
      <c r="CMK4" s="313" t="s">
        <v>426</v>
      </c>
      <c r="CML4" s="313" t="s">
        <v>426</v>
      </c>
      <c r="CMM4" s="313" t="s">
        <v>426</v>
      </c>
      <c r="CMN4" s="313" t="s">
        <v>426</v>
      </c>
      <c r="CMO4" s="313" t="s">
        <v>426</v>
      </c>
      <c r="CMP4" s="313" t="s">
        <v>426</v>
      </c>
      <c r="CMQ4" s="313" t="s">
        <v>426</v>
      </c>
      <c r="CMR4" s="313" t="s">
        <v>426</v>
      </c>
      <c r="CMS4" s="313" t="s">
        <v>426</v>
      </c>
      <c r="CMT4" s="313" t="s">
        <v>426</v>
      </c>
      <c r="CMU4" s="313" t="s">
        <v>426</v>
      </c>
      <c r="CMV4" s="313" t="s">
        <v>426</v>
      </c>
      <c r="CMW4" s="313" t="s">
        <v>426</v>
      </c>
      <c r="CMX4" s="313" t="s">
        <v>426</v>
      </c>
      <c r="CMY4" s="313" t="s">
        <v>426</v>
      </c>
      <c r="CMZ4" s="313" t="s">
        <v>426</v>
      </c>
      <c r="CNA4" s="313" t="s">
        <v>426</v>
      </c>
      <c r="CNB4" s="313" t="s">
        <v>426</v>
      </c>
      <c r="CNC4" s="313" t="s">
        <v>426</v>
      </c>
      <c r="CND4" s="313" t="s">
        <v>426</v>
      </c>
      <c r="CNE4" s="313" t="s">
        <v>426</v>
      </c>
      <c r="CNF4" s="313" t="s">
        <v>426</v>
      </c>
      <c r="CNG4" s="313" t="s">
        <v>426</v>
      </c>
      <c r="CNH4" s="313" t="s">
        <v>426</v>
      </c>
      <c r="CNI4" s="313" t="s">
        <v>426</v>
      </c>
      <c r="CNJ4" s="313" t="s">
        <v>426</v>
      </c>
      <c r="CNK4" s="313" t="s">
        <v>426</v>
      </c>
      <c r="CNL4" s="313" t="s">
        <v>426</v>
      </c>
      <c r="CNM4" s="313" t="s">
        <v>426</v>
      </c>
      <c r="CNN4" s="313" t="s">
        <v>426</v>
      </c>
      <c r="CNO4" s="313" t="s">
        <v>426</v>
      </c>
      <c r="CNP4" s="313" t="s">
        <v>426</v>
      </c>
      <c r="CNQ4" s="313" t="s">
        <v>426</v>
      </c>
      <c r="CNR4" s="313" t="s">
        <v>426</v>
      </c>
      <c r="CNS4" s="313" t="s">
        <v>426</v>
      </c>
      <c r="CNT4" s="313" t="s">
        <v>426</v>
      </c>
      <c r="CNU4" s="313" t="s">
        <v>426</v>
      </c>
      <c r="CNV4" s="313" t="s">
        <v>426</v>
      </c>
      <c r="CNW4" s="313" t="s">
        <v>426</v>
      </c>
      <c r="CNX4" s="313" t="s">
        <v>426</v>
      </c>
      <c r="CNY4" s="313" t="s">
        <v>426</v>
      </c>
      <c r="CNZ4" s="313" t="s">
        <v>426</v>
      </c>
      <c r="COA4" s="313" t="s">
        <v>426</v>
      </c>
      <c r="COB4" s="313" t="s">
        <v>426</v>
      </c>
      <c r="COC4" s="313" t="s">
        <v>426</v>
      </c>
      <c r="COD4" s="313" t="s">
        <v>426</v>
      </c>
      <c r="COE4" s="313" t="s">
        <v>426</v>
      </c>
      <c r="COF4" s="313" t="s">
        <v>426</v>
      </c>
      <c r="COG4" s="313" t="s">
        <v>426</v>
      </c>
      <c r="COH4" s="313" t="s">
        <v>426</v>
      </c>
      <c r="COI4" s="313" t="s">
        <v>426</v>
      </c>
      <c r="COJ4" s="313" t="s">
        <v>426</v>
      </c>
      <c r="COK4" s="313" t="s">
        <v>426</v>
      </c>
      <c r="COL4" s="313" t="s">
        <v>426</v>
      </c>
      <c r="COM4" s="313" t="s">
        <v>426</v>
      </c>
      <c r="CON4" s="313" t="s">
        <v>426</v>
      </c>
      <c r="COO4" s="313" t="s">
        <v>426</v>
      </c>
      <c r="COP4" s="313" t="s">
        <v>426</v>
      </c>
      <c r="COQ4" s="313" t="s">
        <v>426</v>
      </c>
      <c r="COR4" s="313" t="s">
        <v>426</v>
      </c>
      <c r="COS4" s="313" t="s">
        <v>426</v>
      </c>
      <c r="COT4" s="313" t="s">
        <v>426</v>
      </c>
      <c r="COU4" s="313" t="s">
        <v>426</v>
      </c>
      <c r="COV4" s="313" t="s">
        <v>426</v>
      </c>
      <c r="COW4" s="313" t="s">
        <v>426</v>
      </c>
      <c r="COX4" s="313" t="s">
        <v>426</v>
      </c>
      <c r="COY4" s="313" t="s">
        <v>426</v>
      </c>
      <c r="COZ4" s="313" t="s">
        <v>426</v>
      </c>
      <c r="CPA4" s="313" t="s">
        <v>426</v>
      </c>
      <c r="CPB4" s="313" t="s">
        <v>426</v>
      </c>
      <c r="CPC4" s="313" t="s">
        <v>426</v>
      </c>
      <c r="CPD4" s="313" t="s">
        <v>426</v>
      </c>
      <c r="CPE4" s="313" t="s">
        <v>426</v>
      </c>
      <c r="CPF4" s="313" t="s">
        <v>426</v>
      </c>
      <c r="CPG4" s="313" t="s">
        <v>426</v>
      </c>
      <c r="CPH4" s="313" t="s">
        <v>426</v>
      </c>
      <c r="CPI4" s="313" t="s">
        <v>426</v>
      </c>
      <c r="CPJ4" s="313" t="s">
        <v>426</v>
      </c>
      <c r="CPK4" s="313" t="s">
        <v>426</v>
      </c>
      <c r="CPL4" s="313" t="s">
        <v>426</v>
      </c>
      <c r="CPM4" s="313" t="s">
        <v>426</v>
      </c>
      <c r="CPN4" s="313" t="s">
        <v>426</v>
      </c>
      <c r="CPO4" s="313" t="s">
        <v>426</v>
      </c>
      <c r="CPP4" s="313" t="s">
        <v>426</v>
      </c>
      <c r="CPQ4" s="313" t="s">
        <v>426</v>
      </c>
      <c r="CPR4" s="313" t="s">
        <v>426</v>
      </c>
      <c r="CPS4" s="313" t="s">
        <v>426</v>
      </c>
      <c r="CPT4" s="313" t="s">
        <v>426</v>
      </c>
      <c r="CPU4" s="313" t="s">
        <v>426</v>
      </c>
      <c r="CPV4" s="313" t="s">
        <v>426</v>
      </c>
      <c r="CPW4" s="313" t="s">
        <v>426</v>
      </c>
      <c r="CPX4" s="313" t="s">
        <v>426</v>
      </c>
      <c r="CPY4" s="313" t="s">
        <v>426</v>
      </c>
      <c r="CPZ4" s="313" t="s">
        <v>426</v>
      </c>
      <c r="CQA4" s="313" t="s">
        <v>426</v>
      </c>
      <c r="CQB4" s="313" t="s">
        <v>426</v>
      </c>
      <c r="CQC4" s="313" t="s">
        <v>426</v>
      </c>
      <c r="CQD4" s="313" t="s">
        <v>426</v>
      </c>
      <c r="CQE4" s="313" t="s">
        <v>426</v>
      </c>
      <c r="CQF4" s="313" t="s">
        <v>426</v>
      </c>
      <c r="CQG4" s="313" t="s">
        <v>426</v>
      </c>
      <c r="CQH4" s="313" t="s">
        <v>426</v>
      </c>
      <c r="CQI4" s="313" t="s">
        <v>426</v>
      </c>
      <c r="CQJ4" s="313" t="s">
        <v>426</v>
      </c>
      <c r="CQK4" s="313" t="s">
        <v>426</v>
      </c>
      <c r="CQL4" s="313" t="s">
        <v>426</v>
      </c>
      <c r="CQM4" s="313" t="s">
        <v>426</v>
      </c>
      <c r="CQN4" s="313" t="s">
        <v>426</v>
      </c>
      <c r="CQO4" s="313" t="s">
        <v>426</v>
      </c>
      <c r="CQP4" s="313" t="s">
        <v>426</v>
      </c>
      <c r="CQQ4" s="313" t="s">
        <v>426</v>
      </c>
      <c r="CQR4" s="313" t="s">
        <v>426</v>
      </c>
      <c r="CQS4" s="313" t="s">
        <v>426</v>
      </c>
      <c r="CQT4" s="313" t="s">
        <v>426</v>
      </c>
      <c r="CQU4" s="313" t="s">
        <v>426</v>
      </c>
      <c r="CQV4" s="313" t="s">
        <v>426</v>
      </c>
      <c r="CQW4" s="313" t="s">
        <v>426</v>
      </c>
      <c r="CQX4" s="313" t="s">
        <v>426</v>
      </c>
      <c r="CQY4" s="313" t="s">
        <v>426</v>
      </c>
      <c r="CQZ4" s="313" t="s">
        <v>426</v>
      </c>
      <c r="CRA4" s="313" t="s">
        <v>426</v>
      </c>
      <c r="CRB4" s="313" t="s">
        <v>426</v>
      </c>
      <c r="CRC4" s="313" t="s">
        <v>426</v>
      </c>
      <c r="CRD4" s="313" t="s">
        <v>426</v>
      </c>
      <c r="CRE4" s="313" t="s">
        <v>426</v>
      </c>
      <c r="CRF4" s="313" t="s">
        <v>426</v>
      </c>
      <c r="CRG4" s="313" t="s">
        <v>426</v>
      </c>
      <c r="CRH4" s="313" t="s">
        <v>426</v>
      </c>
      <c r="CRI4" s="313" t="s">
        <v>426</v>
      </c>
      <c r="CRJ4" s="313" t="s">
        <v>426</v>
      </c>
      <c r="CRK4" s="313" t="s">
        <v>426</v>
      </c>
      <c r="CRL4" s="313" t="s">
        <v>426</v>
      </c>
      <c r="CRM4" s="313" t="s">
        <v>426</v>
      </c>
      <c r="CRN4" s="313" t="s">
        <v>426</v>
      </c>
      <c r="CRO4" s="313" t="s">
        <v>426</v>
      </c>
      <c r="CRP4" s="313" t="s">
        <v>426</v>
      </c>
      <c r="CRQ4" s="313" t="s">
        <v>426</v>
      </c>
      <c r="CRR4" s="313" t="s">
        <v>426</v>
      </c>
      <c r="CRS4" s="313" t="s">
        <v>426</v>
      </c>
      <c r="CRT4" s="313" t="s">
        <v>426</v>
      </c>
      <c r="CRU4" s="313" t="s">
        <v>426</v>
      </c>
      <c r="CRV4" s="313" t="s">
        <v>426</v>
      </c>
      <c r="CRW4" s="313" t="s">
        <v>426</v>
      </c>
      <c r="CRX4" s="313" t="s">
        <v>426</v>
      </c>
      <c r="CRY4" s="313" t="s">
        <v>426</v>
      </c>
      <c r="CRZ4" s="313" t="s">
        <v>426</v>
      </c>
      <c r="CSA4" s="313" t="s">
        <v>426</v>
      </c>
      <c r="CSB4" s="313" t="s">
        <v>426</v>
      </c>
      <c r="CSC4" s="313" t="s">
        <v>426</v>
      </c>
      <c r="CSD4" s="313" t="s">
        <v>426</v>
      </c>
      <c r="CSE4" s="313" t="s">
        <v>426</v>
      </c>
      <c r="CSF4" s="313" t="s">
        <v>426</v>
      </c>
      <c r="CSG4" s="313" t="s">
        <v>426</v>
      </c>
      <c r="CSH4" s="313" t="s">
        <v>426</v>
      </c>
      <c r="CSI4" s="313" t="s">
        <v>426</v>
      </c>
      <c r="CSJ4" s="313" t="s">
        <v>426</v>
      </c>
      <c r="CSK4" s="313" t="s">
        <v>426</v>
      </c>
      <c r="CSL4" s="313" t="s">
        <v>426</v>
      </c>
      <c r="CSM4" s="313" t="s">
        <v>426</v>
      </c>
      <c r="CSN4" s="313" t="s">
        <v>426</v>
      </c>
      <c r="CSO4" s="313" t="s">
        <v>426</v>
      </c>
      <c r="CSP4" s="313" t="s">
        <v>426</v>
      </c>
      <c r="CSQ4" s="313" t="s">
        <v>426</v>
      </c>
      <c r="CSR4" s="313" t="s">
        <v>426</v>
      </c>
      <c r="CSS4" s="313" t="s">
        <v>426</v>
      </c>
      <c r="CST4" s="313" t="s">
        <v>426</v>
      </c>
      <c r="CSU4" s="313" t="s">
        <v>426</v>
      </c>
      <c r="CSV4" s="313" t="s">
        <v>426</v>
      </c>
      <c r="CSW4" s="313" t="s">
        <v>426</v>
      </c>
      <c r="CSX4" s="313" t="s">
        <v>426</v>
      </c>
      <c r="CSY4" s="313" t="s">
        <v>426</v>
      </c>
      <c r="CSZ4" s="313" t="s">
        <v>426</v>
      </c>
      <c r="CTA4" s="313" t="s">
        <v>426</v>
      </c>
      <c r="CTB4" s="313" t="s">
        <v>426</v>
      </c>
      <c r="CTC4" s="313" t="s">
        <v>426</v>
      </c>
      <c r="CTD4" s="313" t="s">
        <v>426</v>
      </c>
      <c r="CTE4" s="313" t="s">
        <v>426</v>
      </c>
      <c r="CTF4" s="313" t="s">
        <v>426</v>
      </c>
      <c r="CTG4" s="313" t="s">
        <v>426</v>
      </c>
      <c r="CTH4" s="313" t="s">
        <v>426</v>
      </c>
      <c r="CTI4" s="313" t="s">
        <v>426</v>
      </c>
      <c r="CTJ4" s="313" t="s">
        <v>426</v>
      </c>
      <c r="CTK4" s="313" t="s">
        <v>426</v>
      </c>
      <c r="CTL4" s="313" t="s">
        <v>426</v>
      </c>
      <c r="CTM4" s="313" t="s">
        <v>426</v>
      </c>
      <c r="CTN4" s="313" t="s">
        <v>426</v>
      </c>
      <c r="CTO4" s="313" t="s">
        <v>426</v>
      </c>
      <c r="CTP4" s="313" t="s">
        <v>426</v>
      </c>
      <c r="CTQ4" s="313" t="s">
        <v>426</v>
      </c>
      <c r="CTR4" s="313" t="s">
        <v>426</v>
      </c>
      <c r="CTS4" s="313" t="s">
        <v>426</v>
      </c>
      <c r="CTT4" s="313" t="s">
        <v>426</v>
      </c>
      <c r="CTU4" s="313" t="s">
        <v>426</v>
      </c>
      <c r="CTV4" s="313" t="s">
        <v>426</v>
      </c>
      <c r="CTW4" s="313" t="s">
        <v>426</v>
      </c>
      <c r="CTX4" s="313" t="s">
        <v>426</v>
      </c>
      <c r="CTY4" s="313" t="s">
        <v>426</v>
      </c>
      <c r="CTZ4" s="313" t="s">
        <v>426</v>
      </c>
      <c r="CUA4" s="313" t="s">
        <v>426</v>
      </c>
      <c r="CUB4" s="313" t="s">
        <v>426</v>
      </c>
      <c r="CUC4" s="313" t="s">
        <v>426</v>
      </c>
      <c r="CUD4" s="313" t="s">
        <v>426</v>
      </c>
      <c r="CUE4" s="313" t="s">
        <v>426</v>
      </c>
      <c r="CUF4" s="313" t="s">
        <v>426</v>
      </c>
      <c r="CUG4" s="313" t="s">
        <v>426</v>
      </c>
      <c r="CUH4" s="313" t="s">
        <v>426</v>
      </c>
      <c r="CUI4" s="313" t="s">
        <v>426</v>
      </c>
      <c r="CUJ4" s="313" t="s">
        <v>426</v>
      </c>
      <c r="CUK4" s="313" t="s">
        <v>426</v>
      </c>
      <c r="CUL4" s="313" t="s">
        <v>426</v>
      </c>
      <c r="CUM4" s="313" t="s">
        <v>426</v>
      </c>
      <c r="CUN4" s="313" t="s">
        <v>426</v>
      </c>
      <c r="CUO4" s="313" t="s">
        <v>426</v>
      </c>
      <c r="CUP4" s="313" t="s">
        <v>426</v>
      </c>
      <c r="CUQ4" s="313" t="s">
        <v>426</v>
      </c>
      <c r="CUR4" s="313" t="s">
        <v>426</v>
      </c>
      <c r="CUS4" s="313" t="s">
        <v>426</v>
      </c>
      <c r="CUT4" s="313" t="s">
        <v>426</v>
      </c>
      <c r="CUU4" s="313" t="s">
        <v>426</v>
      </c>
      <c r="CUV4" s="313" t="s">
        <v>426</v>
      </c>
      <c r="CUW4" s="313" t="s">
        <v>426</v>
      </c>
      <c r="CUX4" s="313" t="s">
        <v>426</v>
      </c>
      <c r="CUY4" s="313" t="s">
        <v>426</v>
      </c>
      <c r="CUZ4" s="313" t="s">
        <v>426</v>
      </c>
      <c r="CVA4" s="313" t="s">
        <v>426</v>
      </c>
      <c r="CVB4" s="313" t="s">
        <v>426</v>
      </c>
      <c r="CVC4" s="313" t="s">
        <v>426</v>
      </c>
      <c r="CVD4" s="313" t="s">
        <v>426</v>
      </c>
      <c r="CVE4" s="313" t="s">
        <v>426</v>
      </c>
      <c r="CVF4" s="313" t="s">
        <v>426</v>
      </c>
      <c r="CVG4" s="313" t="s">
        <v>426</v>
      </c>
      <c r="CVH4" s="313" t="s">
        <v>426</v>
      </c>
      <c r="CVI4" s="313" t="s">
        <v>426</v>
      </c>
      <c r="CVJ4" s="313" t="s">
        <v>426</v>
      </c>
      <c r="CVK4" s="313" t="s">
        <v>426</v>
      </c>
      <c r="CVL4" s="313" t="s">
        <v>426</v>
      </c>
      <c r="CVM4" s="313" t="s">
        <v>426</v>
      </c>
      <c r="CVN4" s="313" t="s">
        <v>426</v>
      </c>
      <c r="CVO4" s="313" t="s">
        <v>426</v>
      </c>
      <c r="CVP4" s="313" t="s">
        <v>426</v>
      </c>
      <c r="CVQ4" s="313" t="s">
        <v>426</v>
      </c>
      <c r="CVR4" s="313" t="s">
        <v>426</v>
      </c>
      <c r="CVS4" s="313" t="s">
        <v>426</v>
      </c>
      <c r="CVT4" s="313" t="s">
        <v>426</v>
      </c>
      <c r="CVU4" s="313" t="s">
        <v>426</v>
      </c>
      <c r="CVV4" s="313" t="s">
        <v>426</v>
      </c>
      <c r="CVW4" s="313" t="s">
        <v>426</v>
      </c>
      <c r="CVX4" s="313" t="s">
        <v>426</v>
      </c>
      <c r="CVY4" s="313" t="s">
        <v>426</v>
      </c>
      <c r="CVZ4" s="313" t="s">
        <v>426</v>
      </c>
      <c r="CWA4" s="313" t="s">
        <v>426</v>
      </c>
      <c r="CWB4" s="313" t="s">
        <v>426</v>
      </c>
      <c r="CWC4" s="313" t="s">
        <v>426</v>
      </c>
      <c r="CWD4" s="313" t="s">
        <v>426</v>
      </c>
      <c r="CWE4" s="313" t="s">
        <v>426</v>
      </c>
      <c r="CWF4" s="313" t="s">
        <v>426</v>
      </c>
      <c r="CWG4" s="313" t="s">
        <v>426</v>
      </c>
      <c r="CWH4" s="313" t="s">
        <v>426</v>
      </c>
      <c r="CWI4" s="313" t="s">
        <v>426</v>
      </c>
      <c r="CWJ4" s="313" t="s">
        <v>426</v>
      </c>
      <c r="CWK4" s="313" t="s">
        <v>426</v>
      </c>
      <c r="CWL4" s="313" t="s">
        <v>426</v>
      </c>
      <c r="CWM4" s="313" t="s">
        <v>426</v>
      </c>
      <c r="CWN4" s="313" t="s">
        <v>426</v>
      </c>
      <c r="CWO4" s="313" t="s">
        <v>426</v>
      </c>
      <c r="CWP4" s="313" t="s">
        <v>426</v>
      </c>
      <c r="CWQ4" s="313" t="s">
        <v>426</v>
      </c>
      <c r="CWR4" s="313" t="s">
        <v>426</v>
      </c>
      <c r="CWS4" s="313" t="s">
        <v>426</v>
      </c>
      <c r="CWT4" s="313" t="s">
        <v>426</v>
      </c>
      <c r="CWU4" s="313" t="s">
        <v>426</v>
      </c>
      <c r="CWV4" s="313" t="s">
        <v>426</v>
      </c>
      <c r="CWW4" s="313" t="s">
        <v>426</v>
      </c>
      <c r="CWX4" s="313" t="s">
        <v>426</v>
      </c>
      <c r="CWY4" s="313" t="s">
        <v>426</v>
      </c>
      <c r="CWZ4" s="313" t="s">
        <v>426</v>
      </c>
      <c r="CXA4" s="313" t="s">
        <v>426</v>
      </c>
      <c r="CXB4" s="313" t="s">
        <v>426</v>
      </c>
      <c r="CXC4" s="313" t="s">
        <v>426</v>
      </c>
      <c r="CXD4" s="313" t="s">
        <v>426</v>
      </c>
      <c r="CXE4" s="313" t="s">
        <v>426</v>
      </c>
      <c r="CXF4" s="313" t="s">
        <v>426</v>
      </c>
      <c r="CXG4" s="313" t="s">
        <v>426</v>
      </c>
      <c r="CXH4" s="313" t="s">
        <v>426</v>
      </c>
      <c r="CXI4" s="313" t="s">
        <v>426</v>
      </c>
      <c r="CXJ4" s="313" t="s">
        <v>426</v>
      </c>
      <c r="CXK4" s="313" t="s">
        <v>426</v>
      </c>
      <c r="CXL4" s="313" t="s">
        <v>426</v>
      </c>
      <c r="CXM4" s="313" t="s">
        <v>426</v>
      </c>
      <c r="CXN4" s="313" t="s">
        <v>426</v>
      </c>
      <c r="CXO4" s="313" t="s">
        <v>426</v>
      </c>
      <c r="CXP4" s="313" t="s">
        <v>426</v>
      </c>
      <c r="CXQ4" s="313" t="s">
        <v>426</v>
      </c>
      <c r="CXR4" s="313" t="s">
        <v>426</v>
      </c>
      <c r="CXS4" s="313" t="s">
        <v>426</v>
      </c>
      <c r="CXT4" s="313" t="s">
        <v>426</v>
      </c>
      <c r="CXU4" s="313" t="s">
        <v>426</v>
      </c>
      <c r="CXV4" s="313" t="s">
        <v>426</v>
      </c>
      <c r="CXW4" s="313" t="s">
        <v>426</v>
      </c>
      <c r="CXX4" s="313" t="s">
        <v>426</v>
      </c>
      <c r="CXY4" s="313" t="s">
        <v>426</v>
      </c>
      <c r="CXZ4" s="313" t="s">
        <v>426</v>
      </c>
      <c r="CYA4" s="313" t="s">
        <v>426</v>
      </c>
      <c r="CYB4" s="313" t="s">
        <v>426</v>
      </c>
      <c r="CYC4" s="313" t="s">
        <v>426</v>
      </c>
      <c r="CYD4" s="313" t="s">
        <v>426</v>
      </c>
      <c r="CYE4" s="313" t="s">
        <v>426</v>
      </c>
      <c r="CYF4" s="313" t="s">
        <v>426</v>
      </c>
      <c r="CYG4" s="313" t="s">
        <v>426</v>
      </c>
      <c r="CYH4" s="313" t="s">
        <v>426</v>
      </c>
      <c r="CYI4" s="313" t="s">
        <v>426</v>
      </c>
      <c r="CYJ4" s="313" t="s">
        <v>426</v>
      </c>
      <c r="CYK4" s="313" t="s">
        <v>426</v>
      </c>
      <c r="CYL4" s="313" t="s">
        <v>426</v>
      </c>
      <c r="CYM4" s="313" t="s">
        <v>426</v>
      </c>
      <c r="CYN4" s="313" t="s">
        <v>426</v>
      </c>
      <c r="CYO4" s="313" t="s">
        <v>426</v>
      </c>
      <c r="CYP4" s="313" t="s">
        <v>426</v>
      </c>
      <c r="CYQ4" s="313" t="s">
        <v>426</v>
      </c>
      <c r="CYR4" s="313" t="s">
        <v>426</v>
      </c>
      <c r="CYS4" s="313" t="s">
        <v>426</v>
      </c>
      <c r="CYT4" s="313" t="s">
        <v>426</v>
      </c>
      <c r="CYU4" s="313" t="s">
        <v>426</v>
      </c>
      <c r="CYV4" s="313" t="s">
        <v>426</v>
      </c>
      <c r="CYW4" s="313" t="s">
        <v>426</v>
      </c>
      <c r="CYX4" s="313" t="s">
        <v>426</v>
      </c>
      <c r="CYY4" s="313" t="s">
        <v>426</v>
      </c>
      <c r="CYZ4" s="313" t="s">
        <v>426</v>
      </c>
      <c r="CZA4" s="313" t="s">
        <v>426</v>
      </c>
      <c r="CZB4" s="313" t="s">
        <v>426</v>
      </c>
      <c r="CZC4" s="313" t="s">
        <v>426</v>
      </c>
      <c r="CZD4" s="313" t="s">
        <v>426</v>
      </c>
      <c r="CZE4" s="313" t="s">
        <v>426</v>
      </c>
      <c r="CZF4" s="313" t="s">
        <v>426</v>
      </c>
      <c r="CZG4" s="313" t="s">
        <v>426</v>
      </c>
      <c r="CZH4" s="313" t="s">
        <v>426</v>
      </c>
      <c r="CZI4" s="313" t="s">
        <v>426</v>
      </c>
      <c r="CZJ4" s="313" t="s">
        <v>426</v>
      </c>
      <c r="CZK4" s="313" t="s">
        <v>426</v>
      </c>
      <c r="CZL4" s="313" t="s">
        <v>426</v>
      </c>
      <c r="CZM4" s="313" t="s">
        <v>426</v>
      </c>
      <c r="CZN4" s="313" t="s">
        <v>426</v>
      </c>
      <c r="CZO4" s="313" t="s">
        <v>426</v>
      </c>
      <c r="CZP4" s="313" t="s">
        <v>426</v>
      </c>
      <c r="CZQ4" s="313" t="s">
        <v>426</v>
      </c>
      <c r="CZR4" s="313" t="s">
        <v>426</v>
      </c>
      <c r="CZS4" s="313" t="s">
        <v>426</v>
      </c>
      <c r="CZT4" s="313" t="s">
        <v>426</v>
      </c>
      <c r="CZU4" s="313" t="s">
        <v>426</v>
      </c>
      <c r="CZV4" s="313" t="s">
        <v>426</v>
      </c>
      <c r="CZW4" s="313" t="s">
        <v>426</v>
      </c>
      <c r="CZX4" s="313" t="s">
        <v>426</v>
      </c>
      <c r="CZY4" s="313" t="s">
        <v>426</v>
      </c>
      <c r="CZZ4" s="313" t="s">
        <v>426</v>
      </c>
      <c r="DAA4" s="313" t="s">
        <v>426</v>
      </c>
      <c r="DAB4" s="313" t="s">
        <v>426</v>
      </c>
      <c r="DAC4" s="313" t="s">
        <v>426</v>
      </c>
      <c r="DAD4" s="313" t="s">
        <v>426</v>
      </c>
      <c r="DAE4" s="313" t="s">
        <v>426</v>
      </c>
      <c r="DAF4" s="313" t="s">
        <v>426</v>
      </c>
      <c r="DAG4" s="313" t="s">
        <v>426</v>
      </c>
      <c r="DAH4" s="313" t="s">
        <v>426</v>
      </c>
      <c r="DAI4" s="313" t="s">
        <v>426</v>
      </c>
      <c r="DAJ4" s="313" t="s">
        <v>426</v>
      </c>
      <c r="DAK4" s="313" t="s">
        <v>426</v>
      </c>
      <c r="DAL4" s="313" t="s">
        <v>426</v>
      </c>
      <c r="DAM4" s="313" t="s">
        <v>426</v>
      </c>
      <c r="DAN4" s="313" t="s">
        <v>426</v>
      </c>
      <c r="DAO4" s="313" t="s">
        <v>426</v>
      </c>
      <c r="DAP4" s="313" t="s">
        <v>426</v>
      </c>
      <c r="DAQ4" s="313" t="s">
        <v>426</v>
      </c>
      <c r="DAR4" s="313" t="s">
        <v>426</v>
      </c>
      <c r="DAS4" s="313" t="s">
        <v>426</v>
      </c>
      <c r="DAT4" s="313" t="s">
        <v>426</v>
      </c>
      <c r="DAU4" s="313" t="s">
        <v>426</v>
      </c>
      <c r="DAV4" s="313" t="s">
        <v>426</v>
      </c>
      <c r="DAW4" s="313" t="s">
        <v>426</v>
      </c>
      <c r="DAX4" s="313" t="s">
        <v>426</v>
      </c>
      <c r="DAY4" s="313" t="s">
        <v>426</v>
      </c>
      <c r="DAZ4" s="313" t="s">
        <v>426</v>
      </c>
      <c r="DBA4" s="313" t="s">
        <v>426</v>
      </c>
      <c r="DBB4" s="313" t="s">
        <v>426</v>
      </c>
      <c r="DBC4" s="313" t="s">
        <v>426</v>
      </c>
      <c r="DBD4" s="313" t="s">
        <v>426</v>
      </c>
      <c r="DBE4" s="313" t="s">
        <v>426</v>
      </c>
      <c r="DBF4" s="313" t="s">
        <v>426</v>
      </c>
      <c r="DBG4" s="313" t="s">
        <v>426</v>
      </c>
      <c r="DBH4" s="313" t="s">
        <v>426</v>
      </c>
      <c r="DBI4" s="313" t="s">
        <v>426</v>
      </c>
      <c r="DBJ4" s="313" t="s">
        <v>426</v>
      </c>
      <c r="DBK4" s="313" t="s">
        <v>426</v>
      </c>
      <c r="DBL4" s="313" t="s">
        <v>426</v>
      </c>
      <c r="DBM4" s="313" t="s">
        <v>426</v>
      </c>
      <c r="DBN4" s="313" t="s">
        <v>426</v>
      </c>
      <c r="DBO4" s="313" t="s">
        <v>426</v>
      </c>
      <c r="DBP4" s="313" t="s">
        <v>426</v>
      </c>
      <c r="DBQ4" s="313" t="s">
        <v>426</v>
      </c>
      <c r="DBR4" s="313" t="s">
        <v>426</v>
      </c>
      <c r="DBS4" s="313" t="s">
        <v>426</v>
      </c>
      <c r="DBT4" s="313" t="s">
        <v>426</v>
      </c>
      <c r="DBU4" s="313" t="s">
        <v>426</v>
      </c>
      <c r="DBV4" s="313" t="s">
        <v>426</v>
      </c>
      <c r="DBW4" s="313" t="s">
        <v>426</v>
      </c>
      <c r="DBX4" s="313" t="s">
        <v>426</v>
      </c>
      <c r="DBY4" s="313" t="s">
        <v>426</v>
      </c>
      <c r="DBZ4" s="313" t="s">
        <v>426</v>
      </c>
      <c r="DCA4" s="313" t="s">
        <v>426</v>
      </c>
      <c r="DCB4" s="313" t="s">
        <v>426</v>
      </c>
      <c r="DCC4" s="313" t="s">
        <v>426</v>
      </c>
      <c r="DCD4" s="313" t="s">
        <v>426</v>
      </c>
      <c r="DCE4" s="313" t="s">
        <v>426</v>
      </c>
      <c r="DCF4" s="313" t="s">
        <v>426</v>
      </c>
      <c r="DCG4" s="313" t="s">
        <v>426</v>
      </c>
      <c r="DCH4" s="313" t="s">
        <v>426</v>
      </c>
      <c r="DCI4" s="313" t="s">
        <v>426</v>
      </c>
      <c r="DCJ4" s="313" t="s">
        <v>426</v>
      </c>
      <c r="DCK4" s="313" t="s">
        <v>426</v>
      </c>
      <c r="DCL4" s="313" t="s">
        <v>426</v>
      </c>
      <c r="DCM4" s="313" t="s">
        <v>426</v>
      </c>
      <c r="DCN4" s="313" t="s">
        <v>426</v>
      </c>
      <c r="DCO4" s="313" t="s">
        <v>426</v>
      </c>
      <c r="DCP4" s="313" t="s">
        <v>426</v>
      </c>
      <c r="DCQ4" s="313" t="s">
        <v>426</v>
      </c>
      <c r="DCR4" s="313" t="s">
        <v>426</v>
      </c>
      <c r="DCS4" s="313" t="s">
        <v>426</v>
      </c>
      <c r="DCT4" s="313" t="s">
        <v>426</v>
      </c>
      <c r="DCU4" s="313" t="s">
        <v>426</v>
      </c>
      <c r="DCV4" s="313" t="s">
        <v>426</v>
      </c>
      <c r="DCW4" s="313" t="s">
        <v>426</v>
      </c>
      <c r="DCX4" s="313" t="s">
        <v>426</v>
      </c>
      <c r="DCY4" s="313" t="s">
        <v>426</v>
      </c>
      <c r="DCZ4" s="313" t="s">
        <v>426</v>
      </c>
      <c r="DDA4" s="313" t="s">
        <v>426</v>
      </c>
      <c r="DDB4" s="313" t="s">
        <v>426</v>
      </c>
      <c r="DDC4" s="313" t="s">
        <v>426</v>
      </c>
      <c r="DDD4" s="313" t="s">
        <v>426</v>
      </c>
      <c r="DDE4" s="313" t="s">
        <v>426</v>
      </c>
      <c r="DDF4" s="313" t="s">
        <v>426</v>
      </c>
      <c r="DDG4" s="313" t="s">
        <v>426</v>
      </c>
      <c r="DDH4" s="313" t="s">
        <v>426</v>
      </c>
      <c r="DDI4" s="313" t="s">
        <v>426</v>
      </c>
      <c r="DDJ4" s="313" t="s">
        <v>426</v>
      </c>
      <c r="DDK4" s="313" t="s">
        <v>426</v>
      </c>
      <c r="DDL4" s="313" t="s">
        <v>426</v>
      </c>
      <c r="DDM4" s="313" t="s">
        <v>426</v>
      </c>
      <c r="DDN4" s="313" t="s">
        <v>426</v>
      </c>
      <c r="DDO4" s="313" t="s">
        <v>426</v>
      </c>
      <c r="DDP4" s="313" t="s">
        <v>426</v>
      </c>
      <c r="DDQ4" s="313" t="s">
        <v>426</v>
      </c>
      <c r="DDR4" s="313" t="s">
        <v>426</v>
      </c>
      <c r="DDS4" s="313" t="s">
        <v>426</v>
      </c>
      <c r="DDT4" s="313" t="s">
        <v>426</v>
      </c>
      <c r="DDU4" s="313" t="s">
        <v>426</v>
      </c>
      <c r="DDV4" s="313" t="s">
        <v>426</v>
      </c>
      <c r="DDW4" s="313" t="s">
        <v>426</v>
      </c>
      <c r="DDX4" s="313" t="s">
        <v>426</v>
      </c>
      <c r="DDY4" s="313" t="s">
        <v>426</v>
      </c>
      <c r="DDZ4" s="313" t="s">
        <v>426</v>
      </c>
      <c r="DEA4" s="313" t="s">
        <v>426</v>
      </c>
      <c r="DEB4" s="313" t="s">
        <v>426</v>
      </c>
      <c r="DEC4" s="313" t="s">
        <v>426</v>
      </c>
      <c r="DED4" s="313" t="s">
        <v>426</v>
      </c>
      <c r="DEE4" s="313" t="s">
        <v>426</v>
      </c>
      <c r="DEF4" s="313" t="s">
        <v>426</v>
      </c>
      <c r="DEG4" s="313" t="s">
        <v>426</v>
      </c>
      <c r="DEH4" s="313" t="s">
        <v>426</v>
      </c>
      <c r="DEI4" s="313" t="s">
        <v>426</v>
      </c>
      <c r="DEJ4" s="313" t="s">
        <v>426</v>
      </c>
      <c r="DEK4" s="313" t="s">
        <v>426</v>
      </c>
      <c r="DEL4" s="313" t="s">
        <v>426</v>
      </c>
      <c r="DEM4" s="313" t="s">
        <v>426</v>
      </c>
      <c r="DEN4" s="313" t="s">
        <v>426</v>
      </c>
      <c r="DEO4" s="313" t="s">
        <v>426</v>
      </c>
      <c r="DEP4" s="313" t="s">
        <v>426</v>
      </c>
      <c r="DEQ4" s="313" t="s">
        <v>426</v>
      </c>
      <c r="DER4" s="313" t="s">
        <v>426</v>
      </c>
      <c r="DES4" s="313" t="s">
        <v>426</v>
      </c>
      <c r="DET4" s="313" t="s">
        <v>426</v>
      </c>
      <c r="DEU4" s="313" t="s">
        <v>426</v>
      </c>
      <c r="DEV4" s="313" t="s">
        <v>426</v>
      </c>
      <c r="DEW4" s="313" t="s">
        <v>426</v>
      </c>
      <c r="DEX4" s="313" t="s">
        <v>426</v>
      </c>
      <c r="DEY4" s="313" t="s">
        <v>426</v>
      </c>
      <c r="DEZ4" s="313" t="s">
        <v>426</v>
      </c>
      <c r="DFA4" s="313" t="s">
        <v>426</v>
      </c>
      <c r="DFB4" s="313" t="s">
        <v>426</v>
      </c>
      <c r="DFC4" s="313" t="s">
        <v>426</v>
      </c>
      <c r="DFD4" s="313" t="s">
        <v>426</v>
      </c>
      <c r="DFE4" s="313" t="s">
        <v>426</v>
      </c>
      <c r="DFF4" s="313" t="s">
        <v>426</v>
      </c>
      <c r="DFG4" s="313" t="s">
        <v>426</v>
      </c>
      <c r="DFH4" s="313" t="s">
        <v>426</v>
      </c>
      <c r="DFI4" s="313" t="s">
        <v>426</v>
      </c>
      <c r="DFJ4" s="313" t="s">
        <v>426</v>
      </c>
      <c r="DFK4" s="313" t="s">
        <v>426</v>
      </c>
      <c r="DFL4" s="313" t="s">
        <v>426</v>
      </c>
      <c r="DFM4" s="313" t="s">
        <v>426</v>
      </c>
      <c r="DFN4" s="313" t="s">
        <v>426</v>
      </c>
      <c r="DFO4" s="313" t="s">
        <v>426</v>
      </c>
      <c r="DFP4" s="313" t="s">
        <v>426</v>
      </c>
      <c r="DFQ4" s="313" t="s">
        <v>426</v>
      </c>
      <c r="DFR4" s="313" t="s">
        <v>426</v>
      </c>
      <c r="DFS4" s="313" t="s">
        <v>426</v>
      </c>
      <c r="DFT4" s="313" t="s">
        <v>426</v>
      </c>
      <c r="DFU4" s="313" t="s">
        <v>426</v>
      </c>
      <c r="DFV4" s="313" t="s">
        <v>426</v>
      </c>
      <c r="DFW4" s="313" t="s">
        <v>426</v>
      </c>
      <c r="DFX4" s="313" t="s">
        <v>426</v>
      </c>
      <c r="DFY4" s="313" t="s">
        <v>426</v>
      </c>
      <c r="DFZ4" s="313" t="s">
        <v>426</v>
      </c>
      <c r="DGA4" s="313" t="s">
        <v>426</v>
      </c>
      <c r="DGB4" s="313" t="s">
        <v>426</v>
      </c>
      <c r="DGC4" s="313" t="s">
        <v>426</v>
      </c>
      <c r="DGD4" s="313" t="s">
        <v>426</v>
      </c>
      <c r="DGE4" s="313" t="s">
        <v>426</v>
      </c>
      <c r="DGF4" s="313" t="s">
        <v>426</v>
      </c>
      <c r="DGG4" s="313" t="s">
        <v>426</v>
      </c>
      <c r="DGH4" s="313" t="s">
        <v>426</v>
      </c>
      <c r="DGI4" s="313" t="s">
        <v>426</v>
      </c>
      <c r="DGJ4" s="313" t="s">
        <v>426</v>
      </c>
      <c r="DGK4" s="313" t="s">
        <v>426</v>
      </c>
      <c r="DGL4" s="313" t="s">
        <v>426</v>
      </c>
      <c r="DGM4" s="313" t="s">
        <v>426</v>
      </c>
      <c r="DGN4" s="313" t="s">
        <v>426</v>
      </c>
      <c r="DGO4" s="313" t="s">
        <v>426</v>
      </c>
      <c r="DGP4" s="313" t="s">
        <v>426</v>
      </c>
      <c r="DGQ4" s="313" t="s">
        <v>426</v>
      </c>
      <c r="DGR4" s="313" t="s">
        <v>426</v>
      </c>
      <c r="DGS4" s="313" t="s">
        <v>426</v>
      </c>
      <c r="DGT4" s="313" t="s">
        <v>426</v>
      </c>
      <c r="DGU4" s="313" t="s">
        <v>426</v>
      </c>
      <c r="DGV4" s="313" t="s">
        <v>426</v>
      </c>
      <c r="DGW4" s="313" t="s">
        <v>426</v>
      </c>
      <c r="DGX4" s="313" t="s">
        <v>426</v>
      </c>
      <c r="DGY4" s="313" t="s">
        <v>426</v>
      </c>
      <c r="DGZ4" s="313" t="s">
        <v>426</v>
      </c>
      <c r="DHA4" s="313" t="s">
        <v>426</v>
      </c>
      <c r="DHB4" s="313" t="s">
        <v>426</v>
      </c>
      <c r="DHC4" s="313" t="s">
        <v>426</v>
      </c>
      <c r="DHD4" s="313" t="s">
        <v>426</v>
      </c>
      <c r="DHE4" s="313" t="s">
        <v>426</v>
      </c>
      <c r="DHF4" s="313" t="s">
        <v>426</v>
      </c>
      <c r="DHG4" s="313" t="s">
        <v>426</v>
      </c>
      <c r="DHH4" s="313" t="s">
        <v>426</v>
      </c>
      <c r="DHI4" s="313" t="s">
        <v>426</v>
      </c>
      <c r="DHJ4" s="313" t="s">
        <v>426</v>
      </c>
      <c r="DHK4" s="313" t="s">
        <v>426</v>
      </c>
      <c r="DHL4" s="313" t="s">
        <v>426</v>
      </c>
      <c r="DHM4" s="313" t="s">
        <v>426</v>
      </c>
      <c r="DHN4" s="313" t="s">
        <v>426</v>
      </c>
      <c r="DHO4" s="313" t="s">
        <v>426</v>
      </c>
      <c r="DHP4" s="313" t="s">
        <v>426</v>
      </c>
      <c r="DHQ4" s="313" t="s">
        <v>426</v>
      </c>
      <c r="DHR4" s="313" t="s">
        <v>426</v>
      </c>
      <c r="DHS4" s="313" t="s">
        <v>426</v>
      </c>
      <c r="DHT4" s="313" t="s">
        <v>426</v>
      </c>
      <c r="DHU4" s="313" t="s">
        <v>426</v>
      </c>
      <c r="DHV4" s="313" t="s">
        <v>426</v>
      </c>
      <c r="DHW4" s="313" t="s">
        <v>426</v>
      </c>
      <c r="DHX4" s="313" t="s">
        <v>426</v>
      </c>
      <c r="DHY4" s="313" t="s">
        <v>426</v>
      </c>
      <c r="DHZ4" s="313" t="s">
        <v>426</v>
      </c>
      <c r="DIA4" s="313" t="s">
        <v>426</v>
      </c>
      <c r="DIB4" s="313" t="s">
        <v>426</v>
      </c>
      <c r="DIC4" s="313" t="s">
        <v>426</v>
      </c>
      <c r="DID4" s="313" t="s">
        <v>426</v>
      </c>
      <c r="DIE4" s="313" t="s">
        <v>426</v>
      </c>
      <c r="DIF4" s="313" t="s">
        <v>426</v>
      </c>
      <c r="DIG4" s="313" t="s">
        <v>426</v>
      </c>
      <c r="DIH4" s="313" t="s">
        <v>426</v>
      </c>
      <c r="DII4" s="313" t="s">
        <v>426</v>
      </c>
      <c r="DIJ4" s="313" t="s">
        <v>426</v>
      </c>
      <c r="DIK4" s="313" t="s">
        <v>426</v>
      </c>
      <c r="DIL4" s="313" t="s">
        <v>426</v>
      </c>
      <c r="DIM4" s="313" t="s">
        <v>426</v>
      </c>
      <c r="DIN4" s="313" t="s">
        <v>426</v>
      </c>
      <c r="DIO4" s="313" t="s">
        <v>426</v>
      </c>
      <c r="DIP4" s="313" t="s">
        <v>426</v>
      </c>
      <c r="DIQ4" s="313" t="s">
        <v>426</v>
      </c>
      <c r="DIR4" s="313" t="s">
        <v>426</v>
      </c>
      <c r="DIS4" s="313" t="s">
        <v>426</v>
      </c>
      <c r="DIT4" s="313" t="s">
        <v>426</v>
      </c>
      <c r="DIU4" s="313" t="s">
        <v>426</v>
      </c>
      <c r="DIV4" s="313" t="s">
        <v>426</v>
      </c>
      <c r="DIW4" s="313" t="s">
        <v>426</v>
      </c>
      <c r="DIX4" s="313" t="s">
        <v>426</v>
      </c>
      <c r="DIY4" s="313" t="s">
        <v>426</v>
      </c>
      <c r="DIZ4" s="313" t="s">
        <v>426</v>
      </c>
      <c r="DJA4" s="313" t="s">
        <v>426</v>
      </c>
      <c r="DJB4" s="313" t="s">
        <v>426</v>
      </c>
      <c r="DJC4" s="313" t="s">
        <v>426</v>
      </c>
      <c r="DJD4" s="313" t="s">
        <v>426</v>
      </c>
      <c r="DJE4" s="313" t="s">
        <v>426</v>
      </c>
      <c r="DJF4" s="313" t="s">
        <v>426</v>
      </c>
      <c r="DJG4" s="313" t="s">
        <v>426</v>
      </c>
      <c r="DJH4" s="313" t="s">
        <v>426</v>
      </c>
      <c r="DJI4" s="313" t="s">
        <v>426</v>
      </c>
      <c r="DJJ4" s="313" t="s">
        <v>426</v>
      </c>
      <c r="DJK4" s="313" t="s">
        <v>426</v>
      </c>
      <c r="DJL4" s="313" t="s">
        <v>426</v>
      </c>
      <c r="DJM4" s="313" t="s">
        <v>426</v>
      </c>
      <c r="DJN4" s="313" t="s">
        <v>426</v>
      </c>
      <c r="DJO4" s="313" t="s">
        <v>426</v>
      </c>
      <c r="DJP4" s="313" t="s">
        <v>426</v>
      </c>
      <c r="DJQ4" s="313" t="s">
        <v>426</v>
      </c>
      <c r="DJR4" s="313" t="s">
        <v>426</v>
      </c>
      <c r="DJS4" s="313" t="s">
        <v>426</v>
      </c>
      <c r="DJT4" s="313" t="s">
        <v>426</v>
      </c>
      <c r="DJU4" s="313" t="s">
        <v>426</v>
      </c>
      <c r="DJV4" s="313" t="s">
        <v>426</v>
      </c>
      <c r="DJW4" s="313" t="s">
        <v>426</v>
      </c>
      <c r="DJX4" s="313" t="s">
        <v>426</v>
      </c>
      <c r="DJY4" s="313" t="s">
        <v>426</v>
      </c>
      <c r="DJZ4" s="313" t="s">
        <v>426</v>
      </c>
      <c r="DKA4" s="313" t="s">
        <v>426</v>
      </c>
      <c r="DKB4" s="313" t="s">
        <v>426</v>
      </c>
      <c r="DKC4" s="313" t="s">
        <v>426</v>
      </c>
      <c r="DKD4" s="313" t="s">
        <v>426</v>
      </c>
      <c r="DKE4" s="313" t="s">
        <v>426</v>
      </c>
      <c r="DKF4" s="313" t="s">
        <v>426</v>
      </c>
      <c r="DKG4" s="313" t="s">
        <v>426</v>
      </c>
      <c r="DKH4" s="313" t="s">
        <v>426</v>
      </c>
      <c r="DKI4" s="313" t="s">
        <v>426</v>
      </c>
      <c r="DKJ4" s="313" t="s">
        <v>426</v>
      </c>
      <c r="DKK4" s="313" t="s">
        <v>426</v>
      </c>
      <c r="DKL4" s="313" t="s">
        <v>426</v>
      </c>
      <c r="DKM4" s="313" t="s">
        <v>426</v>
      </c>
      <c r="DKN4" s="313" t="s">
        <v>426</v>
      </c>
      <c r="DKO4" s="313" t="s">
        <v>426</v>
      </c>
      <c r="DKP4" s="313" t="s">
        <v>426</v>
      </c>
      <c r="DKQ4" s="313" t="s">
        <v>426</v>
      </c>
      <c r="DKR4" s="313" t="s">
        <v>426</v>
      </c>
      <c r="DKS4" s="313" t="s">
        <v>426</v>
      </c>
      <c r="DKT4" s="313" t="s">
        <v>426</v>
      </c>
      <c r="DKU4" s="313" t="s">
        <v>426</v>
      </c>
      <c r="DKV4" s="313" t="s">
        <v>426</v>
      </c>
      <c r="DKW4" s="313" t="s">
        <v>426</v>
      </c>
      <c r="DKX4" s="313" t="s">
        <v>426</v>
      </c>
      <c r="DKY4" s="313" t="s">
        <v>426</v>
      </c>
      <c r="DKZ4" s="313" t="s">
        <v>426</v>
      </c>
      <c r="DLA4" s="313" t="s">
        <v>426</v>
      </c>
      <c r="DLB4" s="313" t="s">
        <v>426</v>
      </c>
      <c r="DLC4" s="313" t="s">
        <v>426</v>
      </c>
      <c r="DLD4" s="313" t="s">
        <v>426</v>
      </c>
      <c r="DLE4" s="313" t="s">
        <v>426</v>
      </c>
      <c r="DLF4" s="313" t="s">
        <v>426</v>
      </c>
      <c r="DLG4" s="313" t="s">
        <v>426</v>
      </c>
      <c r="DLH4" s="313" t="s">
        <v>426</v>
      </c>
      <c r="DLI4" s="313" t="s">
        <v>426</v>
      </c>
      <c r="DLJ4" s="313" t="s">
        <v>426</v>
      </c>
      <c r="DLK4" s="313" t="s">
        <v>426</v>
      </c>
      <c r="DLL4" s="313" t="s">
        <v>426</v>
      </c>
      <c r="DLM4" s="313" t="s">
        <v>426</v>
      </c>
      <c r="DLN4" s="313" t="s">
        <v>426</v>
      </c>
      <c r="DLO4" s="313" t="s">
        <v>426</v>
      </c>
      <c r="DLP4" s="313" t="s">
        <v>426</v>
      </c>
      <c r="DLQ4" s="313" t="s">
        <v>426</v>
      </c>
      <c r="DLR4" s="313" t="s">
        <v>426</v>
      </c>
      <c r="DLS4" s="313" t="s">
        <v>426</v>
      </c>
      <c r="DLT4" s="313" t="s">
        <v>426</v>
      </c>
      <c r="DLU4" s="313" t="s">
        <v>426</v>
      </c>
      <c r="DLV4" s="313" t="s">
        <v>426</v>
      </c>
      <c r="DLW4" s="313" t="s">
        <v>426</v>
      </c>
      <c r="DLX4" s="313" t="s">
        <v>426</v>
      </c>
      <c r="DLY4" s="313" t="s">
        <v>426</v>
      </c>
      <c r="DLZ4" s="313" t="s">
        <v>426</v>
      </c>
      <c r="DMA4" s="313" t="s">
        <v>426</v>
      </c>
      <c r="DMB4" s="313" t="s">
        <v>426</v>
      </c>
      <c r="DMC4" s="313" t="s">
        <v>426</v>
      </c>
      <c r="DMD4" s="313" t="s">
        <v>426</v>
      </c>
      <c r="DME4" s="313" t="s">
        <v>426</v>
      </c>
      <c r="DMF4" s="313" t="s">
        <v>426</v>
      </c>
      <c r="DMG4" s="313" t="s">
        <v>426</v>
      </c>
      <c r="DMH4" s="313" t="s">
        <v>426</v>
      </c>
      <c r="DMI4" s="313" t="s">
        <v>426</v>
      </c>
      <c r="DMJ4" s="313" t="s">
        <v>426</v>
      </c>
      <c r="DMK4" s="313" t="s">
        <v>426</v>
      </c>
      <c r="DML4" s="313" t="s">
        <v>426</v>
      </c>
      <c r="DMM4" s="313" t="s">
        <v>426</v>
      </c>
      <c r="DMN4" s="313" t="s">
        <v>426</v>
      </c>
      <c r="DMO4" s="313" t="s">
        <v>426</v>
      </c>
      <c r="DMP4" s="313" t="s">
        <v>426</v>
      </c>
      <c r="DMQ4" s="313" t="s">
        <v>426</v>
      </c>
      <c r="DMR4" s="313" t="s">
        <v>426</v>
      </c>
      <c r="DMS4" s="313" t="s">
        <v>426</v>
      </c>
      <c r="DMT4" s="313" t="s">
        <v>426</v>
      </c>
      <c r="DMU4" s="313" t="s">
        <v>426</v>
      </c>
      <c r="DMV4" s="313" t="s">
        <v>426</v>
      </c>
      <c r="DMW4" s="313" t="s">
        <v>426</v>
      </c>
      <c r="DMX4" s="313" t="s">
        <v>426</v>
      </c>
      <c r="DMY4" s="313" t="s">
        <v>426</v>
      </c>
      <c r="DMZ4" s="313" t="s">
        <v>426</v>
      </c>
      <c r="DNA4" s="313" t="s">
        <v>426</v>
      </c>
      <c r="DNB4" s="313" t="s">
        <v>426</v>
      </c>
      <c r="DNC4" s="313" t="s">
        <v>426</v>
      </c>
      <c r="DND4" s="313" t="s">
        <v>426</v>
      </c>
      <c r="DNE4" s="313" t="s">
        <v>426</v>
      </c>
      <c r="DNF4" s="313" t="s">
        <v>426</v>
      </c>
      <c r="DNG4" s="313" t="s">
        <v>426</v>
      </c>
      <c r="DNH4" s="313" t="s">
        <v>426</v>
      </c>
      <c r="DNI4" s="313" t="s">
        <v>426</v>
      </c>
      <c r="DNJ4" s="313" t="s">
        <v>426</v>
      </c>
      <c r="DNK4" s="313" t="s">
        <v>426</v>
      </c>
      <c r="DNL4" s="313" t="s">
        <v>426</v>
      </c>
      <c r="DNM4" s="313" t="s">
        <v>426</v>
      </c>
      <c r="DNN4" s="313" t="s">
        <v>426</v>
      </c>
      <c r="DNO4" s="313" t="s">
        <v>426</v>
      </c>
      <c r="DNP4" s="313" t="s">
        <v>426</v>
      </c>
      <c r="DNQ4" s="313" t="s">
        <v>426</v>
      </c>
      <c r="DNR4" s="313" t="s">
        <v>426</v>
      </c>
      <c r="DNS4" s="313" t="s">
        <v>426</v>
      </c>
      <c r="DNT4" s="313" t="s">
        <v>426</v>
      </c>
      <c r="DNU4" s="313" t="s">
        <v>426</v>
      </c>
      <c r="DNV4" s="313" t="s">
        <v>426</v>
      </c>
      <c r="DNW4" s="313" t="s">
        <v>426</v>
      </c>
      <c r="DNX4" s="313" t="s">
        <v>426</v>
      </c>
      <c r="DNY4" s="313" t="s">
        <v>426</v>
      </c>
      <c r="DNZ4" s="313" t="s">
        <v>426</v>
      </c>
      <c r="DOA4" s="313" t="s">
        <v>426</v>
      </c>
      <c r="DOB4" s="313" t="s">
        <v>426</v>
      </c>
      <c r="DOC4" s="313" t="s">
        <v>426</v>
      </c>
      <c r="DOD4" s="313" t="s">
        <v>426</v>
      </c>
      <c r="DOE4" s="313" t="s">
        <v>426</v>
      </c>
      <c r="DOF4" s="313" t="s">
        <v>426</v>
      </c>
      <c r="DOG4" s="313" t="s">
        <v>426</v>
      </c>
      <c r="DOH4" s="313" t="s">
        <v>426</v>
      </c>
      <c r="DOI4" s="313" t="s">
        <v>426</v>
      </c>
      <c r="DOJ4" s="313" t="s">
        <v>426</v>
      </c>
      <c r="DOK4" s="313" t="s">
        <v>426</v>
      </c>
      <c r="DOL4" s="313" t="s">
        <v>426</v>
      </c>
      <c r="DOM4" s="313" t="s">
        <v>426</v>
      </c>
      <c r="DON4" s="313" t="s">
        <v>426</v>
      </c>
      <c r="DOO4" s="313" t="s">
        <v>426</v>
      </c>
      <c r="DOP4" s="313" t="s">
        <v>426</v>
      </c>
      <c r="DOQ4" s="313" t="s">
        <v>426</v>
      </c>
      <c r="DOR4" s="313" t="s">
        <v>426</v>
      </c>
      <c r="DOS4" s="313" t="s">
        <v>426</v>
      </c>
      <c r="DOT4" s="313" t="s">
        <v>426</v>
      </c>
      <c r="DOU4" s="313" t="s">
        <v>426</v>
      </c>
      <c r="DOV4" s="313" t="s">
        <v>426</v>
      </c>
      <c r="DOW4" s="313" t="s">
        <v>426</v>
      </c>
      <c r="DOX4" s="313" t="s">
        <v>426</v>
      </c>
      <c r="DOY4" s="313" t="s">
        <v>426</v>
      </c>
      <c r="DOZ4" s="313" t="s">
        <v>426</v>
      </c>
      <c r="DPA4" s="313" t="s">
        <v>426</v>
      </c>
      <c r="DPB4" s="313" t="s">
        <v>426</v>
      </c>
      <c r="DPC4" s="313" t="s">
        <v>426</v>
      </c>
      <c r="DPD4" s="313" t="s">
        <v>426</v>
      </c>
      <c r="DPE4" s="313" t="s">
        <v>426</v>
      </c>
      <c r="DPF4" s="313" t="s">
        <v>426</v>
      </c>
      <c r="DPG4" s="313" t="s">
        <v>426</v>
      </c>
      <c r="DPH4" s="313" t="s">
        <v>426</v>
      </c>
      <c r="DPI4" s="313" t="s">
        <v>426</v>
      </c>
      <c r="DPJ4" s="313" t="s">
        <v>426</v>
      </c>
      <c r="DPK4" s="313" t="s">
        <v>426</v>
      </c>
      <c r="DPL4" s="313" t="s">
        <v>426</v>
      </c>
      <c r="DPM4" s="313" t="s">
        <v>426</v>
      </c>
      <c r="DPN4" s="313" t="s">
        <v>426</v>
      </c>
      <c r="DPO4" s="313" t="s">
        <v>426</v>
      </c>
      <c r="DPP4" s="313" t="s">
        <v>426</v>
      </c>
      <c r="DPQ4" s="313" t="s">
        <v>426</v>
      </c>
      <c r="DPR4" s="313" t="s">
        <v>426</v>
      </c>
      <c r="DPS4" s="313" t="s">
        <v>426</v>
      </c>
      <c r="DPT4" s="313" t="s">
        <v>426</v>
      </c>
      <c r="DPU4" s="313" t="s">
        <v>426</v>
      </c>
      <c r="DPV4" s="313" t="s">
        <v>426</v>
      </c>
      <c r="DPW4" s="313" t="s">
        <v>426</v>
      </c>
      <c r="DPX4" s="313" t="s">
        <v>426</v>
      </c>
      <c r="DPY4" s="313" t="s">
        <v>426</v>
      </c>
      <c r="DPZ4" s="313" t="s">
        <v>426</v>
      </c>
      <c r="DQA4" s="313" t="s">
        <v>426</v>
      </c>
      <c r="DQB4" s="313" t="s">
        <v>426</v>
      </c>
      <c r="DQC4" s="313" t="s">
        <v>426</v>
      </c>
      <c r="DQD4" s="313" t="s">
        <v>426</v>
      </c>
      <c r="DQE4" s="313" t="s">
        <v>426</v>
      </c>
      <c r="DQF4" s="313" t="s">
        <v>426</v>
      </c>
      <c r="DQG4" s="313" t="s">
        <v>426</v>
      </c>
      <c r="DQH4" s="313" t="s">
        <v>426</v>
      </c>
      <c r="DQI4" s="313" t="s">
        <v>426</v>
      </c>
      <c r="DQJ4" s="313" t="s">
        <v>426</v>
      </c>
      <c r="DQK4" s="313" t="s">
        <v>426</v>
      </c>
      <c r="DQL4" s="313" t="s">
        <v>426</v>
      </c>
      <c r="DQM4" s="313" t="s">
        <v>426</v>
      </c>
      <c r="DQN4" s="313" t="s">
        <v>426</v>
      </c>
      <c r="DQO4" s="313" t="s">
        <v>426</v>
      </c>
      <c r="DQP4" s="313" t="s">
        <v>426</v>
      </c>
      <c r="DQQ4" s="313" t="s">
        <v>426</v>
      </c>
      <c r="DQR4" s="313" t="s">
        <v>426</v>
      </c>
      <c r="DQS4" s="313" t="s">
        <v>426</v>
      </c>
      <c r="DQT4" s="313" t="s">
        <v>426</v>
      </c>
      <c r="DQU4" s="313" t="s">
        <v>426</v>
      </c>
      <c r="DQV4" s="313" t="s">
        <v>426</v>
      </c>
      <c r="DQW4" s="313" t="s">
        <v>426</v>
      </c>
      <c r="DQX4" s="313" t="s">
        <v>426</v>
      </c>
      <c r="DQY4" s="313" t="s">
        <v>426</v>
      </c>
      <c r="DQZ4" s="313" t="s">
        <v>426</v>
      </c>
      <c r="DRA4" s="313" t="s">
        <v>426</v>
      </c>
      <c r="DRB4" s="313" t="s">
        <v>426</v>
      </c>
      <c r="DRC4" s="313" t="s">
        <v>426</v>
      </c>
      <c r="DRD4" s="313" t="s">
        <v>426</v>
      </c>
      <c r="DRE4" s="313" t="s">
        <v>426</v>
      </c>
      <c r="DRF4" s="313" t="s">
        <v>426</v>
      </c>
      <c r="DRG4" s="313" t="s">
        <v>426</v>
      </c>
      <c r="DRH4" s="313" t="s">
        <v>426</v>
      </c>
      <c r="DRI4" s="313" t="s">
        <v>426</v>
      </c>
      <c r="DRJ4" s="313" t="s">
        <v>426</v>
      </c>
      <c r="DRK4" s="313" t="s">
        <v>426</v>
      </c>
      <c r="DRL4" s="313" t="s">
        <v>426</v>
      </c>
      <c r="DRM4" s="313" t="s">
        <v>426</v>
      </c>
      <c r="DRN4" s="313" t="s">
        <v>426</v>
      </c>
      <c r="DRO4" s="313" t="s">
        <v>426</v>
      </c>
      <c r="DRP4" s="313" t="s">
        <v>426</v>
      </c>
      <c r="DRQ4" s="313" t="s">
        <v>426</v>
      </c>
      <c r="DRR4" s="313" t="s">
        <v>426</v>
      </c>
      <c r="DRS4" s="313" t="s">
        <v>426</v>
      </c>
      <c r="DRT4" s="313" t="s">
        <v>426</v>
      </c>
      <c r="DRU4" s="313" t="s">
        <v>426</v>
      </c>
      <c r="DRV4" s="313" t="s">
        <v>426</v>
      </c>
      <c r="DRW4" s="313" t="s">
        <v>426</v>
      </c>
      <c r="DRX4" s="313" t="s">
        <v>426</v>
      </c>
      <c r="DRY4" s="313" t="s">
        <v>426</v>
      </c>
      <c r="DRZ4" s="313" t="s">
        <v>426</v>
      </c>
      <c r="DSA4" s="313" t="s">
        <v>426</v>
      </c>
      <c r="DSB4" s="313" t="s">
        <v>426</v>
      </c>
      <c r="DSC4" s="313" t="s">
        <v>426</v>
      </c>
      <c r="DSD4" s="313" t="s">
        <v>426</v>
      </c>
      <c r="DSE4" s="313" t="s">
        <v>426</v>
      </c>
      <c r="DSF4" s="313" t="s">
        <v>426</v>
      </c>
      <c r="DSG4" s="313" t="s">
        <v>426</v>
      </c>
      <c r="DSH4" s="313" t="s">
        <v>426</v>
      </c>
      <c r="DSI4" s="313" t="s">
        <v>426</v>
      </c>
      <c r="DSJ4" s="313" t="s">
        <v>426</v>
      </c>
      <c r="DSK4" s="313" t="s">
        <v>426</v>
      </c>
      <c r="DSL4" s="313" t="s">
        <v>426</v>
      </c>
      <c r="DSM4" s="313" t="s">
        <v>426</v>
      </c>
      <c r="DSN4" s="313" t="s">
        <v>426</v>
      </c>
      <c r="DSO4" s="313" t="s">
        <v>426</v>
      </c>
      <c r="DSP4" s="313" t="s">
        <v>426</v>
      </c>
      <c r="DSQ4" s="313" t="s">
        <v>426</v>
      </c>
      <c r="DSR4" s="313" t="s">
        <v>426</v>
      </c>
      <c r="DSS4" s="313" t="s">
        <v>426</v>
      </c>
      <c r="DST4" s="313" t="s">
        <v>426</v>
      </c>
      <c r="DSU4" s="313" t="s">
        <v>426</v>
      </c>
      <c r="DSV4" s="313" t="s">
        <v>426</v>
      </c>
      <c r="DSW4" s="313" t="s">
        <v>426</v>
      </c>
      <c r="DSX4" s="313" t="s">
        <v>426</v>
      </c>
      <c r="DSY4" s="313" t="s">
        <v>426</v>
      </c>
      <c r="DSZ4" s="313" t="s">
        <v>426</v>
      </c>
      <c r="DTA4" s="313" t="s">
        <v>426</v>
      </c>
      <c r="DTB4" s="313" t="s">
        <v>426</v>
      </c>
      <c r="DTC4" s="313" t="s">
        <v>426</v>
      </c>
      <c r="DTD4" s="313" t="s">
        <v>426</v>
      </c>
      <c r="DTE4" s="313" t="s">
        <v>426</v>
      </c>
      <c r="DTF4" s="313" t="s">
        <v>426</v>
      </c>
      <c r="DTG4" s="313" t="s">
        <v>426</v>
      </c>
      <c r="DTH4" s="313" t="s">
        <v>426</v>
      </c>
      <c r="DTI4" s="313" t="s">
        <v>426</v>
      </c>
      <c r="DTJ4" s="313" t="s">
        <v>426</v>
      </c>
      <c r="DTK4" s="313" t="s">
        <v>426</v>
      </c>
      <c r="DTL4" s="313" t="s">
        <v>426</v>
      </c>
      <c r="DTM4" s="313" t="s">
        <v>426</v>
      </c>
      <c r="DTN4" s="313" t="s">
        <v>426</v>
      </c>
      <c r="DTO4" s="313" t="s">
        <v>426</v>
      </c>
      <c r="DTP4" s="313" t="s">
        <v>426</v>
      </c>
      <c r="DTQ4" s="313" t="s">
        <v>426</v>
      </c>
      <c r="DTR4" s="313" t="s">
        <v>426</v>
      </c>
      <c r="DTS4" s="313" t="s">
        <v>426</v>
      </c>
      <c r="DTT4" s="313" t="s">
        <v>426</v>
      </c>
      <c r="DTU4" s="313" t="s">
        <v>426</v>
      </c>
      <c r="DTV4" s="313" t="s">
        <v>426</v>
      </c>
      <c r="DTW4" s="313" t="s">
        <v>426</v>
      </c>
      <c r="DTX4" s="313" t="s">
        <v>426</v>
      </c>
      <c r="DTY4" s="313" t="s">
        <v>426</v>
      </c>
      <c r="DTZ4" s="313" t="s">
        <v>426</v>
      </c>
      <c r="DUA4" s="313" t="s">
        <v>426</v>
      </c>
      <c r="DUB4" s="313" t="s">
        <v>426</v>
      </c>
      <c r="DUC4" s="313" t="s">
        <v>426</v>
      </c>
      <c r="DUD4" s="313" t="s">
        <v>426</v>
      </c>
      <c r="DUE4" s="313" t="s">
        <v>426</v>
      </c>
      <c r="DUF4" s="313" t="s">
        <v>426</v>
      </c>
      <c r="DUG4" s="313" t="s">
        <v>426</v>
      </c>
      <c r="DUH4" s="313" t="s">
        <v>426</v>
      </c>
      <c r="DUI4" s="313" t="s">
        <v>426</v>
      </c>
      <c r="DUJ4" s="313" t="s">
        <v>426</v>
      </c>
      <c r="DUK4" s="313" t="s">
        <v>426</v>
      </c>
      <c r="DUL4" s="313" t="s">
        <v>426</v>
      </c>
      <c r="DUM4" s="313" t="s">
        <v>426</v>
      </c>
      <c r="DUN4" s="313" t="s">
        <v>426</v>
      </c>
      <c r="DUO4" s="313" t="s">
        <v>426</v>
      </c>
      <c r="DUP4" s="313" t="s">
        <v>426</v>
      </c>
      <c r="DUQ4" s="313" t="s">
        <v>426</v>
      </c>
      <c r="DUR4" s="313" t="s">
        <v>426</v>
      </c>
      <c r="DUS4" s="313" t="s">
        <v>426</v>
      </c>
      <c r="DUT4" s="313" t="s">
        <v>426</v>
      </c>
      <c r="DUU4" s="313" t="s">
        <v>426</v>
      </c>
      <c r="DUV4" s="313" t="s">
        <v>426</v>
      </c>
      <c r="DUW4" s="313" t="s">
        <v>426</v>
      </c>
      <c r="DUX4" s="313" t="s">
        <v>426</v>
      </c>
      <c r="DUY4" s="313" t="s">
        <v>426</v>
      </c>
      <c r="DUZ4" s="313" t="s">
        <v>426</v>
      </c>
      <c r="DVA4" s="313" t="s">
        <v>426</v>
      </c>
      <c r="DVB4" s="313" t="s">
        <v>426</v>
      </c>
      <c r="DVC4" s="313" t="s">
        <v>426</v>
      </c>
      <c r="DVD4" s="313" t="s">
        <v>426</v>
      </c>
      <c r="DVE4" s="313" t="s">
        <v>426</v>
      </c>
      <c r="DVF4" s="313" t="s">
        <v>426</v>
      </c>
      <c r="DVG4" s="313" t="s">
        <v>426</v>
      </c>
      <c r="DVH4" s="313" t="s">
        <v>426</v>
      </c>
      <c r="DVI4" s="313" t="s">
        <v>426</v>
      </c>
      <c r="DVJ4" s="313" t="s">
        <v>426</v>
      </c>
      <c r="DVK4" s="313" t="s">
        <v>426</v>
      </c>
      <c r="DVL4" s="313" t="s">
        <v>426</v>
      </c>
      <c r="DVM4" s="313" t="s">
        <v>426</v>
      </c>
      <c r="DVN4" s="313" t="s">
        <v>426</v>
      </c>
      <c r="DVO4" s="313" t="s">
        <v>426</v>
      </c>
      <c r="DVP4" s="313" t="s">
        <v>426</v>
      </c>
      <c r="DVQ4" s="313" t="s">
        <v>426</v>
      </c>
      <c r="DVR4" s="313" t="s">
        <v>426</v>
      </c>
      <c r="DVS4" s="313" t="s">
        <v>426</v>
      </c>
      <c r="DVT4" s="313" t="s">
        <v>426</v>
      </c>
      <c r="DVU4" s="313" t="s">
        <v>426</v>
      </c>
      <c r="DVV4" s="313" t="s">
        <v>426</v>
      </c>
      <c r="DVW4" s="313" t="s">
        <v>426</v>
      </c>
      <c r="DVX4" s="313" t="s">
        <v>426</v>
      </c>
      <c r="DVY4" s="313" t="s">
        <v>426</v>
      </c>
      <c r="DVZ4" s="313" t="s">
        <v>426</v>
      </c>
      <c r="DWA4" s="313" t="s">
        <v>426</v>
      </c>
      <c r="DWB4" s="313" t="s">
        <v>426</v>
      </c>
      <c r="DWC4" s="313" t="s">
        <v>426</v>
      </c>
      <c r="DWD4" s="313" t="s">
        <v>426</v>
      </c>
      <c r="DWE4" s="313" t="s">
        <v>426</v>
      </c>
      <c r="DWF4" s="313" t="s">
        <v>426</v>
      </c>
      <c r="DWG4" s="313" t="s">
        <v>426</v>
      </c>
      <c r="DWH4" s="313" t="s">
        <v>426</v>
      </c>
      <c r="DWI4" s="313" t="s">
        <v>426</v>
      </c>
      <c r="DWJ4" s="313" t="s">
        <v>426</v>
      </c>
      <c r="DWK4" s="313" t="s">
        <v>426</v>
      </c>
      <c r="DWL4" s="313" t="s">
        <v>426</v>
      </c>
      <c r="DWM4" s="313" t="s">
        <v>426</v>
      </c>
      <c r="DWN4" s="313" t="s">
        <v>426</v>
      </c>
      <c r="DWO4" s="313" t="s">
        <v>426</v>
      </c>
      <c r="DWP4" s="313" t="s">
        <v>426</v>
      </c>
      <c r="DWQ4" s="313" t="s">
        <v>426</v>
      </c>
      <c r="DWR4" s="313" t="s">
        <v>426</v>
      </c>
      <c r="DWS4" s="313" t="s">
        <v>426</v>
      </c>
      <c r="DWT4" s="313" t="s">
        <v>426</v>
      </c>
      <c r="DWU4" s="313" t="s">
        <v>426</v>
      </c>
      <c r="DWV4" s="313" t="s">
        <v>426</v>
      </c>
      <c r="DWW4" s="313" t="s">
        <v>426</v>
      </c>
      <c r="DWX4" s="313" t="s">
        <v>426</v>
      </c>
      <c r="DWY4" s="313" t="s">
        <v>426</v>
      </c>
      <c r="DWZ4" s="313" t="s">
        <v>426</v>
      </c>
      <c r="DXA4" s="313" t="s">
        <v>426</v>
      </c>
      <c r="DXB4" s="313" t="s">
        <v>426</v>
      </c>
      <c r="DXC4" s="313" t="s">
        <v>426</v>
      </c>
      <c r="DXD4" s="313" t="s">
        <v>426</v>
      </c>
      <c r="DXE4" s="313" t="s">
        <v>426</v>
      </c>
      <c r="DXF4" s="313" t="s">
        <v>426</v>
      </c>
      <c r="DXG4" s="313" t="s">
        <v>426</v>
      </c>
      <c r="DXH4" s="313" t="s">
        <v>426</v>
      </c>
      <c r="DXI4" s="313" t="s">
        <v>426</v>
      </c>
      <c r="DXJ4" s="313" t="s">
        <v>426</v>
      </c>
      <c r="DXK4" s="313" t="s">
        <v>426</v>
      </c>
      <c r="DXL4" s="313" t="s">
        <v>426</v>
      </c>
      <c r="DXM4" s="313" t="s">
        <v>426</v>
      </c>
      <c r="DXN4" s="313" t="s">
        <v>426</v>
      </c>
      <c r="DXO4" s="313" t="s">
        <v>426</v>
      </c>
      <c r="DXP4" s="313" t="s">
        <v>426</v>
      </c>
      <c r="DXQ4" s="313" t="s">
        <v>426</v>
      </c>
      <c r="DXR4" s="313" t="s">
        <v>426</v>
      </c>
      <c r="DXS4" s="313" t="s">
        <v>426</v>
      </c>
      <c r="DXT4" s="313" t="s">
        <v>426</v>
      </c>
      <c r="DXU4" s="313" t="s">
        <v>426</v>
      </c>
      <c r="DXV4" s="313" t="s">
        <v>426</v>
      </c>
      <c r="DXW4" s="313" t="s">
        <v>426</v>
      </c>
      <c r="DXX4" s="313" t="s">
        <v>426</v>
      </c>
      <c r="DXY4" s="313" t="s">
        <v>426</v>
      </c>
      <c r="DXZ4" s="313" t="s">
        <v>426</v>
      </c>
      <c r="DYA4" s="313" t="s">
        <v>426</v>
      </c>
      <c r="DYB4" s="313" t="s">
        <v>426</v>
      </c>
      <c r="DYC4" s="313" t="s">
        <v>426</v>
      </c>
      <c r="DYD4" s="313" t="s">
        <v>426</v>
      </c>
      <c r="DYE4" s="313" t="s">
        <v>426</v>
      </c>
      <c r="DYF4" s="313" t="s">
        <v>426</v>
      </c>
      <c r="DYG4" s="313" t="s">
        <v>426</v>
      </c>
      <c r="DYH4" s="313" t="s">
        <v>426</v>
      </c>
      <c r="DYI4" s="313" t="s">
        <v>426</v>
      </c>
      <c r="DYJ4" s="313" t="s">
        <v>426</v>
      </c>
      <c r="DYK4" s="313" t="s">
        <v>426</v>
      </c>
      <c r="DYL4" s="313" t="s">
        <v>426</v>
      </c>
      <c r="DYM4" s="313" t="s">
        <v>426</v>
      </c>
      <c r="DYN4" s="313" t="s">
        <v>426</v>
      </c>
      <c r="DYO4" s="313" t="s">
        <v>426</v>
      </c>
      <c r="DYP4" s="313" t="s">
        <v>426</v>
      </c>
      <c r="DYQ4" s="313" t="s">
        <v>426</v>
      </c>
      <c r="DYR4" s="313" t="s">
        <v>426</v>
      </c>
      <c r="DYS4" s="313" t="s">
        <v>426</v>
      </c>
      <c r="DYT4" s="313" t="s">
        <v>426</v>
      </c>
      <c r="DYU4" s="313" t="s">
        <v>426</v>
      </c>
      <c r="DYV4" s="313" t="s">
        <v>426</v>
      </c>
      <c r="DYW4" s="313" t="s">
        <v>426</v>
      </c>
      <c r="DYX4" s="313" t="s">
        <v>426</v>
      </c>
      <c r="DYY4" s="313" t="s">
        <v>426</v>
      </c>
      <c r="DYZ4" s="313" t="s">
        <v>426</v>
      </c>
      <c r="DZA4" s="313" t="s">
        <v>426</v>
      </c>
      <c r="DZB4" s="313" t="s">
        <v>426</v>
      </c>
      <c r="DZC4" s="313" t="s">
        <v>426</v>
      </c>
      <c r="DZD4" s="313" t="s">
        <v>426</v>
      </c>
      <c r="DZE4" s="313" t="s">
        <v>426</v>
      </c>
      <c r="DZF4" s="313" t="s">
        <v>426</v>
      </c>
      <c r="DZG4" s="313" t="s">
        <v>426</v>
      </c>
      <c r="DZH4" s="313" t="s">
        <v>426</v>
      </c>
      <c r="DZI4" s="313" t="s">
        <v>426</v>
      </c>
      <c r="DZJ4" s="313" t="s">
        <v>426</v>
      </c>
      <c r="DZK4" s="313" t="s">
        <v>426</v>
      </c>
      <c r="DZL4" s="313" t="s">
        <v>426</v>
      </c>
      <c r="DZM4" s="313" t="s">
        <v>426</v>
      </c>
      <c r="DZN4" s="313" t="s">
        <v>426</v>
      </c>
      <c r="DZO4" s="313" t="s">
        <v>426</v>
      </c>
      <c r="DZP4" s="313" t="s">
        <v>426</v>
      </c>
      <c r="DZQ4" s="313" t="s">
        <v>426</v>
      </c>
      <c r="DZR4" s="313" t="s">
        <v>426</v>
      </c>
      <c r="DZS4" s="313" t="s">
        <v>426</v>
      </c>
      <c r="DZT4" s="313" t="s">
        <v>426</v>
      </c>
      <c r="DZU4" s="313" t="s">
        <v>426</v>
      </c>
      <c r="DZV4" s="313" t="s">
        <v>426</v>
      </c>
      <c r="DZW4" s="313" t="s">
        <v>426</v>
      </c>
      <c r="DZX4" s="313" t="s">
        <v>426</v>
      </c>
      <c r="DZY4" s="313" t="s">
        <v>426</v>
      </c>
      <c r="DZZ4" s="313" t="s">
        <v>426</v>
      </c>
      <c r="EAA4" s="313" t="s">
        <v>426</v>
      </c>
      <c r="EAB4" s="313" t="s">
        <v>426</v>
      </c>
      <c r="EAC4" s="313" t="s">
        <v>426</v>
      </c>
      <c r="EAD4" s="313" t="s">
        <v>426</v>
      </c>
      <c r="EAE4" s="313" t="s">
        <v>426</v>
      </c>
      <c r="EAF4" s="313" t="s">
        <v>426</v>
      </c>
      <c r="EAG4" s="313" t="s">
        <v>426</v>
      </c>
      <c r="EAH4" s="313" t="s">
        <v>426</v>
      </c>
      <c r="EAI4" s="313" t="s">
        <v>426</v>
      </c>
      <c r="EAJ4" s="313" t="s">
        <v>426</v>
      </c>
      <c r="EAK4" s="313" t="s">
        <v>426</v>
      </c>
      <c r="EAL4" s="313" t="s">
        <v>426</v>
      </c>
      <c r="EAM4" s="313" t="s">
        <v>426</v>
      </c>
      <c r="EAN4" s="313" t="s">
        <v>426</v>
      </c>
      <c r="EAO4" s="313" t="s">
        <v>426</v>
      </c>
      <c r="EAP4" s="313" t="s">
        <v>426</v>
      </c>
      <c r="EAQ4" s="313" t="s">
        <v>426</v>
      </c>
      <c r="EAR4" s="313" t="s">
        <v>426</v>
      </c>
      <c r="EAS4" s="313" t="s">
        <v>426</v>
      </c>
      <c r="EAT4" s="313" t="s">
        <v>426</v>
      </c>
      <c r="EAU4" s="313" t="s">
        <v>426</v>
      </c>
      <c r="EAV4" s="313" t="s">
        <v>426</v>
      </c>
      <c r="EAW4" s="313" t="s">
        <v>426</v>
      </c>
      <c r="EAX4" s="313" t="s">
        <v>426</v>
      </c>
      <c r="EAY4" s="313" t="s">
        <v>426</v>
      </c>
      <c r="EAZ4" s="313" t="s">
        <v>426</v>
      </c>
      <c r="EBA4" s="313" t="s">
        <v>426</v>
      </c>
      <c r="EBB4" s="313" t="s">
        <v>426</v>
      </c>
      <c r="EBC4" s="313" t="s">
        <v>426</v>
      </c>
      <c r="EBD4" s="313" t="s">
        <v>426</v>
      </c>
      <c r="EBE4" s="313" t="s">
        <v>426</v>
      </c>
      <c r="EBF4" s="313" t="s">
        <v>426</v>
      </c>
      <c r="EBG4" s="313" t="s">
        <v>426</v>
      </c>
      <c r="EBH4" s="313" t="s">
        <v>426</v>
      </c>
      <c r="EBI4" s="313" t="s">
        <v>426</v>
      </c>
      <c r="EBJ4" s="313" t="s">
        <v>426</v>
      </c>
      <c r="EBK4" s="313" t="s">
        <v>426</v>
      </c>
      <c r="EBL4" s="313" t="s">
        <v>426</v>
      </c>
      <c r="EBM4" s="313" t="s">
        <v>426</v>
      </c>
      <c r="EBN4" s="313" t="s">
        <v>426</v>
      </c>
      <c r="EBO4" s="313" t="s">
        <v>426</v>
      </c>
      <c r="EBP4" s="313" t="s">
        <v>426</v>
      </c>
      <c r="EBQ4" s="313" t="s">
        <v>426</v>
      </c>
      <c r="EBR4" s="313" t="s">
        <v>426</v>
      </c>
      <c r="EBS4" s="313" t="s">
        <v>426</v>
      </c>
      <c r="EBT4" s="313" t="s">
        <v>426</v>
      </c>
      <c r="EBU4" s="313" t="s">
        <v>426</v>
      </c>
      <c r="EBV4" s="313" t="s">
        <v>426</v>
      </c>
      <c r="EBW4" s="313" t="s">
        <v>426</v>
      </c>
      <c r="EBX4" s="313" t="s">
        <v>426</v>
      </c>
      <c r="EBY4" s="313" t="s">
        <v>426</v>
      </c>
      <c r="EBZ4" s="313" t="s">
        <v>426</v>
      </c>
      <c r="ECA4" s="313" t="s">
        <v>426</v>
      </c>
      <c r="ECB4" s="313" t="s">
        <v>426</v>
      </c>
      <c r="ECC4" s="313" t="s">
        <v>426</v>
      </c>
      <c r="ECD4" s="313" t="s">
        <v>426</v>
      </c>
      <c r="ECE4" s="313" t="s">
        <v>426</v>
      </c>
      <c r="ECF4" s="313" t="s">
        <v>426</v>
      </c>
      <c r="ECG4" s="313" t="s">
        <v>426</v>
      </c>
      <c r="ECH4" s="313" t="s">
        <v>426</v>
      </c>
      <c r="ECI4" s="313" t="s">
        <v>426</v>
      </c>
      <c r="ECJ4" s="313" t="s">
        <v>426</v>
      </c>
      <c r="ECK4" s="313" t="s">
        <v>426</v>
      </c>
      <c r="ECL4" s="313" t="s">
        <v>426</v>
      </c>
      <c r="ECM4" s="313" t="s">
        <v>426</v>
      </c>
      <c r="ECN4" s="313" t="s">
        <v>426</v>
      </c>
      <c r="ECO4" s="313" t="s">
        <v>426</v>
      </c>
      <c r="ECP4" s="313" t="s">
        <v>426</v>
      </c>
      <c r="ECQ4" s="313" t="s">
        <v>426</v>
      </c>
      <c r="ECR4" s="313" t="s">
        <v>426</v>
      </c>
      <c r="ECS4" s="313" t="s">
        <v>426</v>
      </c>
      <c r="ECT4" s="313" t="s">
        <v>426</v>
      </c>
      <c r="ECU4" s="313" t="s">
        <v>426</v>
      </c>
      <c r="ECV4" s="313" t="s">
        <v>426</v>
      </c>
      <c r="ECW4" s="313" t="s">
        <v>426</v>
      </c>
      <c r="ECX4" s="313" t="s">
        <v>426</v>
      </c>
      <c r="ECY4" s="313" t="s">
        <v>426</v>
      </c>
      <c r="ECZ4" s="313" t="s">
        <v>426</v>
      </c>
      <c r="EDA4" s="313" t="s">
        <v>426</v>
      </c>
      <c r="EDB4" s="313" t="s">
        <v>426</v>
      </c>
      <c r="EDC4" s="313" t="s">
        <v>426</v>
      </c>
      <c r="EDD4" s="313" t="s">
        <v>426</v>
      </c>
      <c r="EDE4" s="313" t="s">
        <v>426</v>
      </c>
      <c r="EDF4" s="313" t="s">
        <v>426</v>
      </c>
      <c r="EDG4" s="313" t="s">
        <v>426</v>
      </c>
      <c r="EDH4" s="313" t="s">
        <v>426</v>
      </c>
      <c r="EDI4" s="313" t="s">
        <v>426</v>
      </c>
      <c r="EDJ4" s="313" t="s">
        <v>426</v>
      </c>
      <c r="EDK4" s="313" t="s">
        <v>426</v>
      </c>
      <c r="EDL4" s="313" t="s">
        <v>426</v>
      </c>
      <c r="EDM4" s="313" t="s">
        <v>426</v>
      </c>
      <c r="EDN4" s="313" t="s">
        <v>426</v>
      </c>
      <c r="EDO4" s="313" t="s">
        <v>426</v>
      </c>
      <c r="EDP4" s="313" t="s">
        <v>426</v>
      </c>
      <c r="EDQ4" s="313" t="s">
        <v>426</v>
      </c>
      <c r="EDR4" s="313" t="s">
        <v>426</v>
      </c>
      <c r="EDS4" s="313" t="s">
        <v>426</v>
      </c>
      <c r="EDT4" s="313" t="s">
        <v>426</v>
      </c>
      <c r="EDU4" s="313" t="s">
        <v>426</v>
      </c>
      <c r="EDV4" s="313" t="s">
        <v>426</v>
      </c>
      <c r="EDW4" s="313" t="s">
        <v>426</v>
      </c>
      <c r="EDX4" s="313" t="s">
        <v>426</v>
      </c>
      <c r="EDY4" s="313" t="s">
        <v>426</v>
      </c>
      <c r="EDZ4" s="313" t="s">
        <v>426</v>
      </c>
      <c r="EEA4" s="313" t="s">
        <v>426</v>
      </c>
      <c r="EEB4" s="313" t="s">
        <v>426</v>
      </c>
      <c r="EEC4" s="313" t="s">
        <v>426</v>
      </c>
      <c r="EED4" s="313" t="s">
        <v>426</v>
      </c>
      <c r="EEE4" s="313" t="s">
        <v>426</v>
      </c>
      <c r="EEF4" s="313" t="s">
        <v>426</v>
      </c>
      <c r="EEG4" s="313" t="s">
        <v>426</v>
      </c>
      <c r="EEH4" s="313" t="s">
        <v>426</v>
      </c>
      <c r="EEI4" s="313" t="s">
        <v>426</v>
      </c>
      <c r="EEJ4" s="313" t="s">
        <v>426</v>
      </c>
      <c r="EEK4" s="313" t="s">
        <v>426</v>
      </c>
      <c r="EEL4" s="313" t="s">
        <v>426</v>
      </c>
      <c r="EEM4" s="313" t="s">
        <v>426</v>
      </c>
      <c r="EEN4" s="313" t="s">
        <v>426</v>
      </c>
      <c r="EEO4" s="313" t="s">
        <v>426</v>
      </c>
      <c r="EEP4" s="313" t="s">
        <v>426</v>
      </c>
      <c r="EEQ4" s="313" t="s">
        <v>426</v>
      </c>
      <c r="EER4" s="313" t="s">
        <v>426</v>
      </c>
      <c r="EES4" s="313" t="s">
        <v>426</v>
      </c>
      <c r="EET4" s="313" t="s">
        <v>426</v>
      </c>
      <c r="EEU4" s="313" t="s">
        <v>426</v>
      </c>
      <c r="EEV4" s="313" t="s">
        <v>426</v>
      </c>
      <c r="EEW4" s="313" t="s">
        <v>426</v>
      </c>
      <c r="EEX4" s="313" t="s">
        <v>426</v>
      </c>
      <c r="EEY4" s="313" t="s">
        <v>426</v>
      </c>
      <c r="EEZ4" s="313" t="s">
        <v>426</v>
      </c>
      <c r="EFA4" s="313" t="s">
        <v>426</v>
      </c>
      <c r="EFB4" s="313" t="s">
        <v>426</v>
      </c>
      <c r="EFC4" s="313" t="s">
        <v>426</v>
      </c>
      <c r="EFD4" s="313" t="s">
        <v>426</v>
      </c>
      <c r="EFE4" s="313" t="s">
        <v>426</v>
      </c>
      <c r="EFF4" s="313" t="s">
        <v>426</v>
      </c>
      <c r="EFG4" s="313" t="s">
        <v>426</v>
      </c>
      <c r="EFH4" s="313" t="s">
        <v>426</v>
      </c>
      <c r="EFI4" s="313" t="s">
        <v>426</v>
      </c>
      <c r="EFJ4" s="313" t="s">
        <v>426</v>
      </c>
      <c r="EFK4" s="313" t="s">
        <v>426</v>
      </c>
      <c r="EFL4" s="313" t="s">
        <v>426</v>
      </c>
      <c r="EFM4" s="313" t="s">
        <v>426</v>
      </c>
      <c r="EFN4" s="313" t="s">
        <v>426</v>
      </c>
      <c r="EFO4" s="313" t="s">
        <v>426</v>
      </c>
      <c r="EFP4" s="313" t="s">
        <v>426</v>
      </c>
      <c r="EFQ4" s="313" t="s">
        <v>426</v>
      </c>
      <c r="EFR4" s="313" t="s">
        <v>426</v>
      </c>
      <c r="EFS4" s="313" t="s">
        <v>426</v>
      </c>
      <c r="EFT4" s="313" t="s">
        <v>426</v>
      </c>
      <c r="EFU4" s="313" t="s">
        <v>426</v>
      </c>
      <c r="EFV4" s="313" t="s">
        <v>426</v>
      </c>
      <c r="EFW4" s="313" t="s">
        <v>426</v>
      </c>
      <c r="EFX4" s="313" t="s">
        <v>426</v>
      </c>
      <c r="EFY4" s="313" t="s">
        <v>426</v>
      </c>
      <c r="EFZ4" s="313" t="s">
        <v>426</v>
      </c>
      <c r="EGA4" s="313" t="s">
        <v>426</v>
      </c>
      <c r="EGB4" s="313" t="s">
        <v>426</v>
      </c>
      <c r="EGC4" s="313" t="s">
        <v>426</v>
      </c>
      <c r="EGD4" s="313" t="s">
        <v>426</v>
      </c>
      <c r="EGE4" s="313" t="s">
        <v>426</v>
      </c>
      <c r="EGF4" s="313" t="s">
        <v>426</v>
      </c>
      <c r="EGG4" s="313" t="s">
        <v>426</v>
      </c>
      <c r="EGH4" s="313" t="s">
        <v>426</v>
      </c>
      <c r="EGI4" s="313" t="s">
        <v>426</v>
      </c>
      <c r="EGJ4" s="313" t="s">
        <v>426</v>
      </c>
      <c r="EGK4" s="313" t="s">
        <v>426</v>
      </c>
      <c r="EGL4" s="313" t="s">
        <v>426</v>
      </c>
      <c r="EGM4" s="313" t="s">
        <v>426</v>
      </c>
      <c r="EGN4" s="313" t="s">
        <v>426</v>
      </c>
      <c r="EGO4" s="313" t="s">
        <v>426</v>
      </c>
      <c r="EGP4" s="313" t="s">
        <v>426</v>
      </c>
      <c r="EGQ4" s="313" t="s">
        <v>426</v>
      </c>
      <c r="EGR4" s="313" t="s">
        <v>426</v>
      </c>
      <c r="EGS4" s="313" t="s">
        <v>426</v>
      </c>
      <c r="EGT4" s="313" t="s">
        <v>426</v>
      </c>
      <c r="EGU4" s="313" t="s">
        <v>426</v>
      </c>
      <c r="EGV4" s="313" t="s">
        <v>426</v>
      </c>
      <c r="EGW4" s="313" t="s">
        <v>426</v>
      </c>
      <c r="EGX4" s="313" t="s">
        <v>426</v>
      </c>
      <c r="EGY4" s="313" t="s">
        <v>426</v>
      </c>
      <c r="EGZ4" s="313" t="s">
        <v>426</v>
      </c>
      <c r="EHA4" s="313" t="s">
        <v>426</v>
      </c>
      <c r="EHB4" s="313" t="s">
        <v>426</v>
      </c>
      <c r="EHC4" s="313" t="s">
        <v>426</v>
      </c>
      <c r="EHD4" s="313" t="s">
        <v>426</v>
      </c>
      <c r="EHE4" s="313" t="s">
        <v>426</v>
      </c>
      <c r="EHF4" s="313" t="s">
        <v>426</v>
      </c>
      <c r="EHG4" s="313" t="s">
        <v>426</v>
      </c>
      <c r="EHH4" s="313" t="s">
        <v>426</v>
      </c>
      <c r="EHI4" s="313" t="s">
        <v>426</v>
      </c>
      <c r="EHJ4" s="313" t="s">
        <v>426</v>
      </c>
      <c r="EHK4" s="313" t="s">
        <v>426</v>
      </c>
      <c r="EHL4" s="313" t="s">
        <v>426</v>
      </c>
      <c r="EHM4" s="313" t="s">
        <v>426</v>
      </c>
      <c r="EHN4" s="313" t="s">
        <v>426</v>
      </c>
      <c r="EHO4" s="313" t="s">
        <v>426</v>
      </c>
      <c r="EHP4" s="313" t="s">
        <v>426</v>
      </c>
      <c r="EHQ4" s="313" t="s">
        <v>426</v>
      </c>
      <c r="EHR4" s="313" t="s">
        <v>426</v>
      </c>
      <c r="EHS4" s="313" t="s">
        <v>426</v>
      </c>
      <c r="EHT4" s="313" t="s">
        <v>426</v>
      </c>
      <c r="EHU4" s="313" t="s">
        <v>426</v>
      </c>
      <c r="EHV4" s="313" t="s">
        <v>426</v>
      </c>
      <c r="EHW4" s="313" t="s">
        <v>426</v>
      </c>
      <c r="EHX4" s="313" t="s">
        <v>426</v>
      </c>
      <c r="EHY4" s="313" t="s">
        <v>426</v>
      </c>
      <c r="EHZ4" s="313" t="s">
        <v>426</v>
      </c>
      <c r="EIA4" s="313" t="s">
        <v>426</v>
      </c>
      <c r="EIB4" s="313" t="s">
        <v>426</v>
      </c>
      <c r="EIC4" s="313" t="s">
        <v>426</v>
      </c>
      <c r="EID4" s="313" t="s">
        <v>426</v>
      </c>
      <c r="EIE4" s="313" t="s">
        <v>426</v>
      </c>
      <c r="EIF4" s="313" t="s">
        <v>426</v>
      </c>
      <c r="EIG4" s="313" t="s">
        <v>426</v>
      </c>
      <c r="EIH4" s="313" t="s">
        <v>426</v>
      </c>
      <c r="EII4" s="313" t="s">
        <v>426</v>
      </c>
      <c r="EIJ4" s="313" t="s">
        <v>426</v>
      </c>
      <c r="EIK4" s="313" t="s">
        <v>426</v>
      </c>
      <c r="EIL4" s="313" t="s">
        <v>426</v>
      </c>
      <c r="EIM4" s="313" t="s">
        <v>426</v>
      </c>
      <c r="EIN4" s="313" t="s">
        <v>426</v>
      </c>
      <c r="EIO4" s="313" t="s">
        <v>426</v>
      </c>
      <c r="EIP4" s="313" t="s">
        <v>426</v>
      </c>
      <c r="EIQ4" s="313" t="s">
        <v>426</v>
      </c>
      <c r="EIR4" s="313" t="s">
        <v>426</v>
      </c>
      <c r="EIS4" s="313" t="s">
        <v>426</v>
      </c>
      <c r="EIT4" s="313" t="s">
        <v>426</v>
      </c>
      <c r="EIU4" s="313" t="s">
        <v>426</v>
      </c>
      <c r="EIV4" s="313" t="s">
        <v>426</v>
      </c>
      <c r="EIW4" s="313" t="s">
        <v>426</v>
      </c>
      <c r="EIX4" s="313" t="s">
        <v>426</v>
      </c>
      <c r="EIY4" s="313" t="s">
        <v>426</v>
      </c>
      <c r="EIZ4" s="313" t="s">
        <v>426</v>
      </c>
      <c r="EJA4" s="313" t="s">
        <v>426</v>
      </c>
      <c r="EJB4" s="313" t="s">
        <v>426</v>
      </c>
      <c r="EJC4" s="313" t="s">
        <v>426</v>
      </c>
      <c r="EJD4" s="313" t="s">
        <v>426</v>
      </c>
      <c r="EJE4" s="313" t="s">
        <v>426</v>
      </c>
      <c r="EJF4" s="313" t="s">
        <v>426</v>
      </c>
      <c r="EJG4" s="313" t="s">
        <v>426</v>
      </c>
      <c r="EJH4" s="313" t="s">
        <v>426</v>
      </c>
      <c r="EJI4" s="313" t="s">
        <v>426</v>
      </c>
      <c r="EJJ4" s="313" t="s">
        <v>426</v>
      </c>
      <c r="EJK4" s="313" t="s">
        <v>426</v>
      </c>
      <c r="EJL4" s="313" t="s">
        <v>426</v>
      </c>
      <c r="EJM4" s="313" t="s">
        <v>426</v>
      </c>
      <c r="EJN4" s="313" t="s">
        <v>426</v>
      </c>
      <c r="EJO4" s="313" t="s">
        <v>426</v>
      </c>
      <c r="EJP4" s="313" t="s">
        <v>426</v>
      </c>
      <c r="EJQ4" s="313" t="s">
        <v>426</v>
      </c>
      <c r="EJR4" s="313" t="s">
        <v>426</v>
      </c>
      <c r="EJS4" s="313" t="s">
        <v>426</v>
      </c>
      <c r="EJT4" s="313" t="s">
        <v>426</v>
      </c>
      <c r="EJU4" s="313" t="s">
        <v>426</v>
      </c>
      <c r="EJV4" s="313" t="s">
        <v>426</v>
      </c>
      <c r="EJW4" s="313" t="s">
        <v>426</v>
      </c>
      <c r="EJX4" s="313" t="s">
        <v>426</v>
      </c>
      <c r="EJY4" s="313" t="s">
        <v>426</v>
      </c>
      <c r="EJZ4" s="313" t="s">
        <v>426</v>
      </c>
      <c r="EKA4" s="313" t="s">
        <v>426</v>
      </c>
      <c r="EKB4" s="313" t="s">
        <v>426</v>
      </c>
      <c r="EKC4" s="313" t="s">
        <v>426</v>
      </c>
      <c r="EKD4" s="313" t="s">
        <v>426</v>
      </c>
      <c r="EKE4" s="313" t="s">
        <v>426</v>
      </c>
      <c r="EKF4" s="313" t="s">
        <v>426</v>
      </c>
      <c r="EKG4" s="313" t="s">
        <v>426</v>
      </c>
      <c r="EKH4" s="313" t="s">
        <v>426</v>
      </c>
      <c r="EKI4" s="313" t="s">
        <v>426</v>
      </c>
      <c r="EKJ4" s="313" t="s">
        <v>426</v>
      </c>
      <c r="EKK4" s="313" t="s">
        <v>426</v>
      </c>
      <c r="EKL4" s="313" t="s">
        <v>426</v>
      </c>
      <c r="EKM4" s="313" t="s">
        <v>426</v>
      </c>
      <c r="EKN4" s="313" t="s">
        <v>426</v>
      </c>
      <c r="EKO4" s="313" t="s">
        <v>426</v>
      </c>
      <c r="EKP4" s="313" t="s">
        <v>426</v>
      </c>
      <c r="EKQ4" s="313" t="s">
        <v>426</v>
      </c>
      <c r="EKR4" s="313" t="s">
        <v>426</v>
      </c>
      <c r="EKS4" s="313" t="s">
        <v>426</v>
      </c>
      <c r="EKT4" s="313" t="s">
        <v>426</v>
      </c>
      <c r="EKU4" s="313" t="s">
        <v>426</v>
      </c>
      <c r="EKV4" s="313" t="s">
        <v>426</v>
      </c>
      <c r="EKW4" s="313" t="s">
        <v>426</v>
      </c>
      <c r="EKX4" s="313" t="s">
        <v>426</v>
      </c>
      <c r="EKY4" s="313" t="s">
        <v>426</v>
      </c>
      <c r="EKZ4" s="313" t="s">
        <v>426</v>
      </c>
      <c r="ELA4" s="313" t="s">
        <v>426</v>
      </c>
      <c r="ELB4" s="313" t="s">
        <v>426</v>
      </c>
      <c r="ELC4" s="313" t="s">
        <v>426</v>
      </c>
      <c r="ELD4" s="313" t="s">
        <v>426</v>
      </c>
      <c r="ELE4" s="313" t="s">
        <v>426</v>
      </c>
      <c r="ELF4" s="313" t="s">
        <v>426</v>
      </c>
      <c r="ELG4" s="313" t="s">
        <v>426</v>
      </c>
      <c r="ELH4" s="313" t="s">
        <v>426</v>
      </c>
      <c r="ELI4" s="313" t="s">
        <v>426</v>
      </c>
      <c r="ELJ4" s="313" t="s">
        <v>426</v>
      </c>
      <c r="ELK4" s="313" t="s">
        <v>426</v>
      </c>
      <c r="ELL4" s="313" t="s">
        <v>426</v>
      </c>
      <c r="ELM4" s="313" t="s">
        <v>426</v>
      </c>
      <c r="ELN4" s="313" t="s">
        <v>426</v>
      </c>
      <c r="ELO4" s="313" t="s">
        <v>426</v>
      </c>
      <c r="ELP4" s="313" t="s">
        <v>426</v>
      </c>
      <c r="ELQ4" s="313" t="s">
        <v>426</v>
      </c>
      <c r="ELR4" s="313" t="s">
        <v>426</v>
      </c>
      <c r="ELS4" s="313" t="s">
        <v>426</v>
      </c>
      <c r="ELT4" s="313" t="s">
        <v>426</v>
      </c>
      <c r="ELU4" s="313" t="s">
        <v>426</v>
      </c>
      <c r="ELV4" s="313" t="s">
        <v>426</v>
      </c>
      <c r="ELW4" s="313" t="s">
        <v>426</v>
      </c>
      <c r="ELX4" s="313" t="s">
        <v>426</v>
      </c>
      <c r="ELY4" s="313" t="s">
        <v>426</v>
      </c>
      <c r="ELZ4" s="313" t="s">
        <v>426</v>
      </c>
      <c r="EMA4" s="313" t="s">
        <v>426</v>
      </c>
      <c r="EMB4" s="313" t="s">
        <v>426</v>
      </c>
      <c r="EMC4" s="313" t="s">
        <v>426</v>
      </c>
      <c r="EMD4" s="313" t="s">
        <v>426</v>
      </c>
      <c r="EME4" s="313" t="s">
        <v>426</v>
      </c>
      <c r="EMF4" s="313" t="s">
        <v>426</v>
      </c>
      <c r="EMG4" s="313" t="s">
        <v>426</v>
      </c>
      <c r="EMH4" s="313" t="s">
        <v>426</v>
      </c>
      <c r="EMI4" s="313" t="s">
        <v>426</v>
      </c>
      <c r="EMJ4" s="313" t="s">
        <v>426</v>
      </c>
      <c r="EMK4" s="313" t="s">
        <v>426</v>
      </c>
      <c r="EML4" s="313" t="s">
        <v>426</v>
      </c>
      <c r="EMM4" s="313" t="s">
        <v>426</v>
      </c>
      <c r="EMN4" s="313" t="s">
        <v>426</v>
      </c>
      <c r="EMO4" s="313" t="s">
        <v>426</v>
      </c>
      <c r="EMP4" s="313" t="s">
        <v>426</v>
      </c>
      <c r="EMQ4" s="313" t="s">
        <v>426</v>
      </c>
      <c r="EMR4" s="313" t="s">
        <v>426</v>
      </c>
      <c r="EMS4" s="313" t="s">
        <v>426</v>
      </c>
      <c r="EMT4" s="313" t="s">
        <v>426</v>
      </c>
      <c r="EMU4" s="313" t="s">
        <v>426</v>
      </c>
      <c r="EMV4" s="313" t="s">
        <v>426</v>
      </c>
      <c r="EMW4" s="313" t="s">
        <v>426</v>
      </c>
      <c r="EMX4" s="313" t="s">
        <v>426</v>
      </c>
      <c r="EMY4" s="313" t="s">
        <v>426</v>
      </c>
      <c r="EMZ4" s="313" t="s">
        <v>426</v>
      </c>
      <c r="ENA4" s="313" t="s">
        <v>426</v>
      </c>
      <c r="ENB4" s="313" t="s">
        <v>426</v>
      </c>
      <c r="ENC4" s="313" t="s">
        <v>426</v>
      </c>
      <c r="END4" s="313" t="s">
        <v>426</v>
      </c>
      <c r="ENE4" s="313" t="s">
        <v>426</v>
      </c>
      <c r="ENF4" s="313" t="s">
        <v>426</v>
      </c>
      <c r="ENG4" s="313" t="s">
        <v>426</v>
      </c>
      <c r="ENH4" s="313" t="s">
        <v>426</v>
      </c>
      <c r="ENI4" s="313" t="s">
        <v>426</v>
      </c>
      <c r="ENJ4" s="313" t="s">
        <v>426</v>
      </c>
      <c r="ENK4" s="313" t="s">
        <v>426</v>
      </c>
      <c r="ENL4" s="313" t="s">
        <v>426</v>
      </c>
      <c r="ENM4" s="313" t="s">
        <v>426</v>
      </c>
      <c r="ENN4" s="313" t="s">
        <v>426</v>
      </c>
      <c r="ENO4" s="313" t="s">
        <v>426</v>
      </c>
      <c r="ENP4" s="313" t="s">
        <v>426</v>
      </c>
      <c r="ENQ4" s="313" t="s">
        <v>426</v>
      </c>
      <c r="ENR4" s="313" t="s">
        <v>426</v>
      </c>
      <c r="ENS4" s="313" t="s">
        <v>426</v>
      </c>
      <c r="ENT4" s="313" t="s">
        <v>426</v>
      </c>
      <c r="ENU4" s="313" t="s">
        <v>426</v>
      </c>
      <c r="ENV4" s="313" t="s">
        <v>426</v>
      </c>
      <c r="ENW4" s="313" t="s">
        <v>426</v>
      </c>
      <c r="ENX4" s="313" t="s">
        <v>426</v>
      </c>
      <c r="ENY4" s="313" t="s">
        <v>426</v>
      </c>
      <c r="ENZ4" s="313" t="s">
        <v>426</v>
      </c>
      <c r="EOA4" s="313" t="s">
        <v>426</v>
      </c>
      <c r="EOB4" s="313" t="s">
        <v>426</v>
      </c>
      <c r="EOC4" s="313" t="s">
        <v>426</v>
      </c>
      <c r="EOD4" s="313" t="s">
        <v>426</v>
      </c>
      <c r="EOE4" s="313" t="s">
        <v>426</v>
      </c>
      <c r="EOF4" s="313" t="s">
        <v>426</v>
      </c>
      <c r="EOG4" s="313" t="s">
        <v>426</v>
      </c>
      <c r="EOH4" s="313" t="s">
        <v>426</v>
      </c>
      <c r="EOI4" s="313" t="s">
        <v>426</v>
      </c>
      <c r="EOJ4" s="313" t="s">
        <v>426</v>
      </c>
      <c r="EOK4" s="313" t="s">
        <v>426</v>
      </c>
      <c r="EOL4" s="313" t="s">
        <v>426</v>
      </c>
      <c r="EOM4" s="313" t="s">
        <v>426</v>
      </c>
      <c r="EON4" s="313" t="s">
        <v>426</v>
      </c>
      <c r="EOO4" s="313" t="s">
        <v>426</v>
      </c>
      <c r="EOP4" s="313" t="s">
        <v>426</v>
      </c>
      <c r="EOQ4" s="313" t="s">
        <v>426</v>
      </c>
      <c r="EOR4" s="313" t="s">
        <v>426</v>
      </c>
      <c r="EOS4" s="313" t="s">
        <v>426</v>
      </c>
      <c r="EOT4" s="313" t="s">
        <v>426</v>
      </c>
      <c r="EOU4" s="313" t="s">
        <v>426</v>
      </c>
      <c r="EOV4" s="313" t="s">
        <v>426</v>
      </c>
      <c r="EOW4" s="313" t="s">
        <v>426</v>
      </c>
      <c r="EOX4" s="313" t="s">
        <v>426</v>
      </c>
      <c r="EOY4" s="313" t="s">
        <v>426</v>
      </c>
      <c r="EOZ4" s="313" t="s">
        <v>426</v>
      </c>
      <c r="EPA4" s="313" t="s">
        <v>426</v>
      </c>
      <c r="EPB4" s="313" t="s">
        <v>426</v>
      </c>
      <c r="EPC4" s="313" t="s">
        <v>426</v>
      </c>
      <c r="EPD4" s="313" t="s">
        <v>426</v>
      </c>
      <c r="EPE4" s="313" t="s">
        <v>426</v>
      </c>
      <c r="EPF4" s="313" t="s">
        <v>426</v>
      </c>
      <c r="EPG4" s="313" t="s">
        <v>426</v>
      </c>
      <c r="EPH4" s="313" t="s">
        <v>426</v>
      </c>
      <c r="EPI4" s="313" t="s">
        <v>426</v>
      </c>
      <c r="EPJ4" s="313" t="s">
        <v>426</v>
      </c>
      <c r="EPK4" s="313" t="s">
        <v>426</v>
      </c>
      <c r="EPL4" s="313" t="s">
        <v>426</v>
      </c>
      <c r="EPM4" s="313" t="s">
        <v>426</v>
      </c>
      <c r="EPN4" s="313" t="s">
        <v>426</v>
      </c>
      <c r="EPO4" s="313" t="s">
        <v>426</v>
      </c>
      <c r="EPP4" s="313" t="s">
        <v>426</v>
      </c>
      <c r="EPQ4" s="313" t="s">
        <v>426</v>
      </c>
      <c r="EPR4" s="313" t="s">
        <v>426</v>
      </c>
      <c r="EPS4" s="313" t="s">
        <v>426</v>
      </c>
      <c r="EPT4" s="313" t="s">
        <v>426</v>
      </c>
      <c r="EPU4" s="313" t="s">
        <v>426</v>
      </c>
      <c r="EPV4" s="313" t="s">
        <v>426</v>
      </c>
      <c r="EPW4" s="313" t="s">
        <v>426</v>
      </c>
      <c r="EPX4" s="313" t="s">
        <v>426</v>
      </c>
      <c r="EPY4" s="313" t="s">
        <v>426</v>
      </c>
      <c r="EPZ4" s="313" t="s">
        <v>426</v>
      </c>
      <c r="EQA4" s="313" t="s">
        <v>426</v>
      </c>
      <c r="EQB4" s="313" t="s">
        <v>426</v>
      </c>
      <c r="EQC4" s="313" t="s">
        <v>426</v>
      </c>
      <c r="EQD4" s="313" t="s">
        <v>426</v>
      </c>
      <c r="EQE4" s="313" t="s">
        <v>426</v>
      </c>
      <c r="EQF4" s="313" t="s">
        <v>426</v>
      </c>
      <c r="EQG4" s="313" t="s">
        <v>426</v>
      </c>
      <c r="EQH4" s="313" t="s">
        <v>426</v>
      </c>
      <c r="EQI4" s="313" t="s">
        <v>426</v>
      </c>
      <c r="EQJ4" s="313" t="s">
        <v>426</v>
      </c>
      <c r="EQK4" s="313" t="s">
        <v>426</v>
      </c>
      <c r="EQL4" s="313" t="s">
        <v>426</v>
      </c>
      <c r="EQM4" s="313" t="s">
        <v>426</v>
      </c>
      <c r="EQN4" s="313" t="s">
        <v>426</v>
      </c>
      <c r="EQO4" s="313" t="s">
        <v>426</v>
      </c>
      <c r="EQP4" s="313" t="s">
        <v>426</v>
      </c>
      <c r="EQQ4" s="313" t="s">
        <v>426</v>
      </c>
      <c r="EQR4" s="313" t="s">
        <v>426</v>
      </c>
      <c r="EQS4" s="313" t="s">
        <v>426</v>
      </c>
      <c r="EQT4" s="313" t="s">
        <v>426</v>
      </c>
      <c r="EQU4" s="313" t="s">
        <v>426</v>
      </c>
      <c r="EQV4" s="313" t="s">
        <v>426</v>
      </c>
      <c r="EQW4" s="313" t="s">
        <v>426</v>
      </c>
      <c r="EQX4" s="313" t="s">
        <v>426</v>
      </c>
      <c r="EQY4" s="313" t="s">
        <v>426</v>
      </c>
      <c r="EQZ4" s="313" t="s">
        <v>426</v>
      </c>
      <c r="ERA4" s="313" t="s">
        <v>426</v>
      </c>
      <c r="ERB4" s="313" t="s">
        <v>426</v>
      </c>
      <c r="ERC4" s="313" t="s">
        <v>426</v>
      </c>
      <c r="ERD4" s="313" t="s">
        <v>426</v>
      </c>
      <c r="ERE4" s="313" t="s">
        <v>426</v>
      </c>
      <c r="ERF4" s="313" t="s">
        <v>426</v>
      </c>
      <c r="ERG4" s="313" t="s">
        <v>426</v>
      </c>
      <c r="ERH4" s="313" t="s">
        <v>426</v>
      </c>
      <c r="ERI4" s="313" t="s">
        <v>426</v>
      </c>
      <c r="ERJ4" s="313" t="s">
        <v>426</v>
      </c>
      <c r="ERK4" s="313" t="s">
        <v>426</v>
      </c>
      <c r="ERL4" s="313" t="s">
        <v>426</v>
      </c>
      <c r="ERM4" s="313" t="s">
        <v>426</v>
      </c>
      <c r="ERN4" s="313" t="s">
        <v>426</v>
      </c>
      <c r="ERO4" s="313" t="s">
        <v>426</v>
      </c>
      <c r="ERP4" s="313" t="s">
        <v>426</v>
      </c>
      <c r="ERQ4" s="313" t="s">
        <v>426</v>
      </c>
      <c r="ERR4" s="313" t="s">
        <v>426</v>
      </c>
      <c r="ERS4" s="313" t="s">
        <v>426</v>
      </c>
      <c r="ERT4" s="313" t="s">
        <v>426</v>
      </c>
      <c r="ERU4" s="313" t="s">
        <v>426</v>
      </c>
      <c r="ERV4" s="313" t="s">
        <v>426</v>
      </c>
      <c r="ERW4" s="313" t="s">
        <v>426</v>
      </c>
      <c r="ERX4" s="313" t="s">
        <v>426</v>
      </c>
      <c r="ERY4" s="313" t="s">
        <v>426</v>
      </c>
      <c r="ERZ4" s="313" t="s">
        <v>426</v>
      </c>
      <c r="ESA4" s="313" t="s">
        <v>426</v>
      </c>
      <c r="ESB4" s="313" t="s">
        <v>426</v>
      </c>
      <c r="ESC4" s="313" t="s">
        <v>426</v>
      </c>
      <c r="ESD4" s="313" t="s">
        <v>426</v>
      </c>
      <c r="ESE4" s="313" t="s">
        <v>426</v>
      </c>
      <c r="ESF4" s="313" t="s">
        <v>426</v>
      </c>
      <c r="ESG4" s="313" t="s">
        <v>426</v>
      </c>
      <c r="ESH4" s="313" t="s">
        <v>426</v>
      </c>
      <c r="ESI4" s="313" t="s">
        <v>426</v>
      </c>
      <c r="ESJ4" s="313" t="s">
        <v>426</v>
      </c>
      <c r="ESK4" s="313" t="s">
        <v>426</v>
      </c>
      <c r="ESL4" s="313" t="s">
        <v>426</v>
      </c>
      <c r="ESM4" s="313" t="s">
        <v>426</v>
      </c>
      <c r="ESN4" s="313" t="s">
        <v>426</v>
      </c>
      <c r="ESO4" s="313" t="s">
        <v>426</v>
      </c>
      <c r="ESP4" s="313" t="s">
        <v>426</v>
      </c>
      <c r="ESQ4" s="313" t="s">
        <v>426</v>
      </c>
      <c r="ESR4" s="313" t="s">
        <v>426</v>
      </c>
      <c r="ESS4" s="313" t="s">
        <v>426</v>
      </c>
      <c r="EST4" s="313" t="s">
        <v>426</v>
      </c>
      <c r="ESU4" s="313" t="s">
        <v>426</v>
      </c>
      <c r="ESV4" s="313" t="s">
        <v>426</v>
      </c>
      <c r="ESW4" s="313" t="s">
        <v>426</v>
      </c>
      <c r="ESX4" s="313" t="s">
        <v>426</v>
      </c>
      <c r="ESY4" s="313" t="s">
        <v>426</v>
      </c>
      <c r="ESZ4" s="313" t="s">
        <v>426</v>
      </c>
      <c r="ETA4" s="313" t="s">
        <v>426</v>
      </c>
      <c r="ETB4" s="313" t="s">
        <v>426</v>
      </c>
      <c r="ETC4" s="313" t="s">
        <v>426</v>
      </c>
      <c r="ETD4" s="313" t="s">
        <v>426</v>
      </c>
      <c r="ETE4" s="313" t="s">
        <v>426</v>
      </c>
      <c r="ETF4" s="313" t="s">
        <v>426</v>
      </c>
      <c r="ETG4" s="313" t="s">
        <v>426</v>
      </c>
      <c r="ETH4" s="313" t="s">
        <v>426</v>
      </c>
      <c r="ETI4" s="313" t="s">
        <v>426</v>
      </c>
      <c r="ETJ4" s="313" t="s">
        <v>426</v>
      </c>
      <c r="ETK4" s="313" t="s">
        <v>426</v>
      </c>
      <c r="ETL4" s="313" t="s">
        <v>426</v>
      </c>
      <c r="ETM4" s="313" t="s">
        <v>426</v>
      </c>
      <c r="ETN4" s="313" t="s">
        <v>426</v>
      </c>
      <c r="ETO4" s="313" t="s">
        <v>426</v>
      </c>
      <c r="ETP4" s="313" t="s">
        <v>426</v>
      </c>
      <c r="ETQ4" s="313" t="s">
        <v>426</v>
      </c>
      <c r="ETR4" s="313" t="s">
        <v>426</v>
      </c>
      <c r="ETS4" s="313" t="s">
        <v>426</v>
      </c>
      <c r="ETT4" s="313" t="s">
        <v>426</v>
      </c>
      <c r="ETU4" s="313" t="s">
        <v>426</v>
      </c>
      <c r="ETV4" s="313" t="s">
        <v>426</v>
      </c>
      <c r="ETW4" s="313" t="s">
        <v>426</v>
      </c>
      <c r="ETX4" s="313" t="s">
        <v>426</v>
      </c>
      <c r="ETY4" s="313" t="s">
        <v>426</v>
      </c>
      <c r="ETZ4" s="313" t="s">
        <v>426</v>
      </c>
      <c r="EUA4" s="313" t="s">
        <v>426</v>
      </c>
      <c r="EUB4" s="313" t="s">
        <v>426</v>
      </c>
      <c r="EUC4" s="313" t="s">
        <v>426</v>
      </c>
      <c r="EUD4" s="313" t="s">
        <v>426</v>
      </c>
      <c r="EUE4" s="313" t="s">
        <v>426</v>
      </c>
      <c r="EUF4" s="313" t="s">
        <v>426</v>
      </c>
      <c r="EUG4" s="313" t="s">
        <v>426</v>
      </c>
      <c r="EUH4" s="313" t="s">
        <v>426</v>
      </c>
      <c r="EUI4" s="313" t="s">
        <v>426</v>
      </c>
      <c r="EUJ4" s="313" t="s">
        <v>426</v>
      </c>
      <c r="EUK4" s="313" t="s">
        <v>426</v>
      </c>
      <c r="EUL4" s="313" t="s">
        <v>426</v>
      </c>
      <c r="EUM4" s="313" t="s">
        <v>426</v>
      </c>
      <c r="EUN4" s="313" t="s">
        <v>426</v>
      </c>
      <c r="EUO4" s="313" t="s">
        <v>426</v>
      </c>
      <c r="EUP4" s="313" t="s">
        <v>426</v>
      </c>
      <c r="EUQ4" s="313" t="s">
        <v>426</v>
      </c>
      <c r="EUR4" s="313" t="s">
        <v>426</v>
      </c>
      <c r="EUS4" s="313" t="s">
        <v>426</v>
      </c>
      <c r="EUT4" s="313" t="s">
        <v>426</v>
      </c>
      <c r="EUU4" s="313" t="s">
        <v>426</v>
      </c>
      <c r="EUV4" s="313" t="s">
        <v>426</v>
      </c>
      <c r="EUW4" s="313" t="s">
        <v>426</v>
      </c>
      <c r="EUX4" s="313" t="s">
        <v>426</v>
      </c>
      <c r="EUY4" s="313" t="s">
        <v>426</v>
      </c>
      <c r="EUZ4" s="313" t="s">
        <v>426</v>
      </c>
      <c r="EVA4" s="313" t="s">
        <v>426</v>
      </c>
      <c r="EVB4" s="313" t="s">
        <v>426</v>
      </c>
      <c r="EVC4" s="313" t="s">
        <v>426</v>
      </c>
      <c r="EVD4" s="313" t="s">
        <v>426</v>
      </c>
      <c r="EVE4" s="313" t="s">
        <v>426</v>
      </c>
      <c r="EVF4" s="313" t="s">
        <v>426</v>
      </c>
      <c r="EVG4" s="313" t="s">
        <v>426</v>
      </c>
      <c r="EVH4" s="313" t="s">
        <v>426</v>
      </c>
      <c r="EVI4" s="313" t="s">
        <v>426</v>
      </c>
      <c r="EVJ4" s="313" t="s">
        <v>426</v>
      </c>
      <c r="EVK4" s="313" t="s">
        <v>426</v>
      </c>
      <c r="EVL4" s="313" t="s">
        <v>426</v>
      </c>
      <c r="EVM4" s="313" t="s">
        <v>426</v>
      </c>
      <c r="EVN4" s="313" t="s">
        <v>426</v>
      </c>
      <c r="EVO4" s="313" t="s">
        <v>426</v>
      </c>
      <c r="EVP4" s="313" t="s">
        <v>426</v>
      </c>
      <c r="EVQ4" s="313" t="s">
        <v>426</v>
      </c>
      <c r="EVR4" s="313" t="s">
        <v>426</v>
      </c>
      <c r="EVS4" s="313" t="s">
        <v>426</v>
      </c>
      <c r="EVT4" s="313" t="s">
        <v>426</v>
      </c>
      <c r="EVU4" s="313" t="s">
        <v>426</v>
      </c>
      <c r="EVV4" s="313" t="s">
        <v>426</v>
      </c>
      <c r="EVW4" s="313" t="s">
        <v>426</v>
      </c>
      <c r="EVX4" s="313" t="s">
        <v>426</v>
      </c>
      <c r="EVY4" s="313" t="s">
        <v>426</v>
      </c>
      <c r="EVZ4" s="313" t="s">
        <v>426</v>
      </c>
      <c r="EWA4" s="313" t="s">
        <v>426</v>
      </c>
      <c r="EWB4" s="313" t="s">
        <v>426</v>
      </c>
      <c r="EWC4" s="313" t="s">
        <v>426</v>
      </c>
      <c r="EWD4" s="313" t="s">
        <v>426</v>
      </c>
      <c r="EWE4" s="313" t="s">
        <v>426</v>
      </c>
      <c r="EWF4" s="313" t="s">
        <v>426</v>
      </c>
      <c r="EWG4" s="313" t="s">
        <v>426</v>
      </c>
      <c r="EWH4" s="313" t="s">
        <v>426</v>
      </c>
      <c r="EWI4" s="313" t="s">
        <v>426</v>
      </c>
      <c r="EWJ4" s="313" t="s">
        <v>426</v>
      </c>
      <c r="EWK4" s="313" t="s">
        <v>426</v>
      </c>
      <c r="EWL4" s="313" t="s">
        <v>426</v>
      </c>
      <c r="EWM4" s="313" t="s">
        <v>426</v>
      </c>
      <c r="EWN4" s="313" t="s">
        <v>426</v>
      </c>
      <c r="EWO4" s="313" t="s">
        <v>426</v>
      </c>
      <c r="EWP4" s="313" t="s">
        <v>426</v>
      </c>
      <c r="EWQ4" s="313" t="s">
        <v>426</v>
      </c>
      <c r="EWR4" s="313" t="s">
        <v>426</v>
      </c>
      <c r="EWS4" s="313" t="s">
        <v>426</v>
      </c>
      <c r="EWT4" s="313" t="s">
        <v>426</v>
      </c>
      <c r="EWU4" s="313" t="s">
        <v>426</v>
      </c>
      <c r="EWV4" s="313" t="s">
        <v>426</v>
      </c>
      <c r="EWW4" s="313" t="s">
        <v>426</v>
      </c>
      <c r="EWX4" s="313" t="s">
        <v>426</v>
      </c>
      <c r="EWY4" s="313" t="s">
        <v>426</v>
      </c>
      <c r="EWZ4" s="313" t="s">
        <v>426</v>
      </c>
      <c r="EXA4" s="313" t="s">
        <v>426</v>
      </c>
      <c r="EXB4" s="313" t="s">
        <v>426</v>
      </c>
      <c r="EXC4" s="313" t="s">
        <v>426</v>
      </c>
      <c r="EXD4" s="313" t="s">
        <v>426</v>
      </c>
      <c r="EXE4" s="313" t="s">
        <v>426</v>
      </c>
      <c r="EXF4" s="313" t="s">
        <v>426</v>
      </c>
      <c r="EXG4" s="313" t="s">
        <v>426</v>
      </c>
      <c r="EXH4" s="313" t="s">
        <v>426</v>
      </c>
      <c r="EXI4" s="313" t="s">
        <v>426</v>
      </c>
      <c r="EXJ4" s="313" t="s">
        <v>426</v>
      </c>
      <c r="EXK4" s="313" t="s">
        <v>426</v>
      </c>
      <c r="EXL4" s="313" t="s">
        <v>426</v>
      </c>
      <c r="EXM4" s="313" t="s">
        <v>426</v>
      </c>
      <c r="EXN4" s="313" t="s">
        <v>426</v>
      </c>
      <c r="EXO4" s="313" t="s">
        <v>426</v>
      </c>
      <c r="EXP4" s="313" t="s">
        <v>426</v>
      </c>
      <c r="EXQ4" s="313" t="s">
        <v>426</v>
      </c>
      <c r="EXR4" s="313" t="s">
        <v>426</v>
      </c>
      <c r="EXS4" s="313" t="s">
        <v>426</v>
      </c>
      <c r="EXT4" s="313" t="s">
        <v>426</v>
      </c>
      <c r="EXU4" s="313" t="s">
        <v>426</v>
      </c>
      <c r="EXV4" s="313" t="s">
        <v>426</v>
      </c>
      <c r="EXW4" s="313" t="s">
        <v>426</v>
      </c>
      <c r="EXX4" s="313" t="s">
        <v>426</v>
      </c>
      <c r="EXY4" s="313" t="s">
        <v>426</v>
      </c>
      <c r="EXZ4" s="313" t="s">
        <v>426</v>
      </c>
      <c r="EYA4" s="313" t="s">
        <v>426</v>
      </c>
      <c r="EYB4" s="313" t="s">
        <v>426</v>
      </c>
      <c r="EYC4" s="313" t="s">
        <v>426</v>
      </c>
      <c r="EYD4" s="313" t="s">
        <v>426</v>
      </c>
      <c r="EYE4" s="313" t="s">
        <v>426</v>
      </c>
      <c r="EYF4" s="313" t="s">
        <v>426</v>
      </c>
      <c r="EYG4" s="313" t="s">
        <v>426</v>
      </c>
      <c r="EYH4" s="313" t="s">
        <v>426</v>
      </c>
      <c r="EYI4" s="313" t="s">
        <v>426</v>
      </c>
      <c r="EYJ4" s="313" t="s">
        <v>426</v>
      </c>
      <c r="EYK4" s="313" t="s">
        <v>426</v>
      </c>
      <c r="EYL4" s="313" t="s">
        <v>426</v>
      </c>
      <c r="EYM4" s="313" t="s">
        <v>426</v>
      </c>
      <c r="EYN4" s="313" t="s">
        <v>426</v>
      </c>
      <c r="EYO4" s="313" t="s">
        <v>426</v>
      </c>
      <c r="EYP4" s="313" t="s">
        <v>426</v>
      </c>
      <c r="EYQ4" s="313" t="s">
        <v>426</v>
      </c>
      <c r="EYR4" s="313" t="s">
        <v>426</v>
      </c>
      <c r="EYS4" s="313" t="s">
        <v>426</v>
      </c>
      <c r="EYT4" s="313" t="s">
        <v>426</v>
      </c>
      <c r="EYU4" s="313" t="s">
        <v>426</v>
      </c>
      <c r="EYV4" s="313" t="s">
        <v>426</v>
      </c>
      <c r="EYW4" s="313" t="s">
        <v>426</v>
      </c>
      <c r="EYX4" s="313" t="s">
        <v>426</v>
      </c>
      <c r="EYY4" s="313" t="s">
        <v>426</v>
      </c>
      <c r="EYZ4" s="313" t="s">
        <v>426</v>
      </c>
      <c r="EZA4" s="313" t="s">
        <v>426</v>
      </c>
      <c r="EZB4" s="313" t="s">
        <v>426</v>
      </c>
      <c r="EZC4" s="313" t="s">
        <v>426</v>
      </c>
      <c r="EZD4" s="313" t="s">
        <v>426</v>
      </c>
      <c r="EZE4" s="313" t="s">
        <v>426</v>
      </c>
      <c r="EZF4" s="313" t="s">
        <v>426</v>
      </c>
      <c r="EZG4" s="313" t="s">
        <v>426</v>
      </c>
      <c r="EZH4" s="313" t="s">
        <v>426</v>
      </c>
      <c r="EZI4" s="313" t="s">
        <v>426</v>
      </c>
      <c r="EZJ4" s="313" t="s">
        <v>426</v>
      </c>
      <c r="EZK4" s="313" t="s">
        <v>426</v>
      </c>
      <c r="EZL4" s="313" t="s">
        <v>426</v>
      </c>
      <c r="EZM4" s="313" t="s">
        <v>426</v>
      </c>
      <c r="EZN4" s="313" t="s">
        <v>426</v>
      </c>
      <c r="EZO4" s="313" t="s">
        <v>426</v>
      </c>
      <c r="EZP4" s="313" t="s">
        <v>426</v>
      </c>
      <c r="EZQ4" s="313" t="s">
        <v>426</v>
      </c>
      <c r="EZR4" s="313" t="s">
        <v>426</v>
      </c>
      <c r="EZS4" s="313" t="s">
        <v>426</v>
      </c>
      <c r="EZT4" s="313" t="s">
        <v>426</v>
      </c>
      <c r="EZU4" s="313" t="s">
        <v>426</v>
      </c>
      <c r="EZV4" s="313" t="s">
        <v>426</v>
      </c>
      <c r="EZW4" s="313" t="s">
        <v>426</v>
      </c>
      <c r="EZX4" s="313" t="s">
        <v>426</v>
      </c>
      <c r="EZY4" s="313" t="s">
        <v>426</v>
      </c>
      <c r="EZZ4" s="313" t="s">
        <v>426</v>
      </c>
      <c r="FAA4" s="313" t="s">
        <v>426</v>
      </c>
      <c r="FAB4" s="313" t="s">
        <v>426</v>
      </c>
      <c r="FAC4" s="313" t="s">
        <v>426</v>
      </c>
      <c r="FAD4" s="313" t="s">
        <v>426</v>
      </c>
      <c r="FAE4" s="313" t="s">
        <v>426</v>
      </c>
      <c r="FAF4" s="313" t="s">
        <v>426</v>
      </c>
      <c r="FAG4" s="313" t="s">
        <v>426</v>
      </c>
      <c r="FAH4" s="313" t="s">
        <v>426</v>
      </c>
      <c r="FAI4" s="313" t="s">
        <v>426</v>
      </c>
      <c r="FAJ4" s="313" t="s">
        <v>426</v>
      </c>
      <c r="FAK4" s="313" t="s">
        <v>426</v>
      </c>
      <c r="FAL4" s="313" t="s">
        <v>426</v>
      </c>
      <c r="FAM4" s="313" t="s">
        <v>426</v>
      </c>
      <c r="FAN4" s="313" t="s">
        <v>426</v>
      </c>
      <c r="FAO4" s="313" t="s">
        <v>426</v>
      </c>
      <c r="FAP4" s="313" t="s">
        <v>426</v>
      </c>
      <c r="FAQ4" s="313" t="s">
        <v>426</v>
      </c>
      <c r="FAR4" s="313" t="s">
        <v>426</v>
      </c>
      <c r="FAS4" s="313" t="s">
        <v>426</v>
      </c>
      <c r="FAT4" s="313" t="s">
        <v>426</v>
      </c>
      <c r="FAU4" s="313" t="s">
        <v>426</v>
      </c>
      <c r="FAV4" s="313" t="s">
        <v>426</v>
      </c>
      <c r="FAW4" s="313" t="s">
        <v>426</v>
      </c>
      <c r="FAX4" s="313" t="s">
        <v>426</v>
      </c>
      <c r="FAY4" s="313" t="s">
        <v>426</v>
      </c>
      <c r="FAZ4" s="313" t="s">
        <v>426</v>
      </c>
      <c r="FBA4" s="313" t="s">
        <v>426</v>
      </c>
      <c r="FBB4" s="313" t="s">
        <v>426</v>
      </c>
      <c r="FBC4" s="313" t="s">
        <v>426</v>
      </c>
      <c r="FBD4" s="313" t="s">
        <v>426</v>
      </c>
      <c r="FBE4" s="313" t="s">
        <v>426</v>
      </c>
      <c r="FBF4" s="313" t="s">
        <v>426</v>
      </c>
      <c r="FBG4" s="313" t="s">
        <v>426</v>
      </c>
      <c r="FBH4" s="313" t="s">
        <v>426</v>
      </c>
      <c r="FBI4" s="313" t="s">
        <v>426</v>
      </c>
      <c r="FBJ4" s="313" t="s">
        <v>426</v>
      </c>
      <c r="FBK4" s="313" t="s">
        <v>426</v>
      </c>
      <c r="FBL4" s="313" t="s">
        <v>426</v>
      </c>
      <c r="FBM4" s="313" t="s">
        <v>426</v>
      </c>
      <c r="FBN4" s="313" t="s">
        <v>426</v>
      </c>
      <c r="FBO4" s="313" t="s">
        <v>426</v>
      </c>
      <c r="FBP4" s="313" t="s">
        <v>426</v>
      </c>
      <c r="FBQ4" s="313" t="s">
        <v>426</v>
      </c>
      <c r="FBR4" s="313" t="s">
        <v>426</v>
      </c>
      <c r="FBS4" s="313" t="s">
        <v>426</v>
      </c>
      <c r="FBT4" s="313" t="s">
        <v>426</v>
      </c>
      <c r="FBU4" s="313" t="s">
        <v>426</v>
      </c>
      <c r="FBV4" s="313" t="s">
        <v>426</v>
      </c>
      <c r="FBW4" s="313" t="s">
        <v>426</v>
      </c>
      <c r="FBX4" s="313" t="s">
        <v>426</v>
      </c>
      <c r="FBY4" s="313" t="s">
        <v>426</v>
      </c>
      <c r="FBZ4" s="313" t="s">
        <v>426</v>
      </c>
      <c r="FCA4" s="313" t="s">
        <v>426</v>
      </c>
      <c r="FCB4" s="313" t="s">
        <v>426</v>
      </c>
      <c r="FCC4" s="313" t="s">
        <v>426</v>
      </c>
      <c r="FCD4" s="313" t="s">
        <v>426</v>
      </c>
      <c r="FCE4" s="313" t="s">
        <v>426</v>
      </c>
      <c r="FCF4" s="313" t="s">
        <v>426</v>
      </c>
      <c r="FCG4" s="313" t="s">
        <v>426</v>
      </c>
      <c r="FCH4" s="313" t="s">
        <v>426</v>
      </c>
      <c r="FCI4" s="313" t="s">
        <v>426</v>
      </c>
      <c r="FCJ4" s="313" t="s">
        <v>426</v>
      </c>
      <c r="FCK4" s="313" t="s">
        <v>426</v>
      </c>
      <c r="FCL4" s="313" t="s">
        <v>426</v>
      </c>
      <c r="FCM4" s="313" t="s">
        <v>426</v>
      </c>
      <c r="FCN4" s="313" t="s">
        <v>426</v>
      </c>
      <c r="FCO4" s="313" t="s">
        <v>426</v>
      </c>
      <c r="FCP4" s="313" t="s">
        <v>426</v>
      </c>
      <c r="FCQ4" s="313" t="s">
        <v>426</v>
      </c>
      <c r="FCR4" s="313" t="s">
        <v>426</v>
      </c>
      <c r="FCS4" s="313" t="s">
        <v>426</v>
      </c>
      <c r="FCT4" s="313" t="s">
        <v>426</v>
      </c>
      <c r="FCU4" s="313" t="s">
        <v>426</v>
      </c>
      <c r="FCV4" s="313" t="s">
        <v>426</v>
      </c>
      <c r="FCW4" s="313" t="s">
        <v>426</v>
      </c>
      <c r="FCX4" s="313" t="s">
        <v>426</v>
      </c>
      <c r="FCY4" s="313" t="s">
        <v>426</v>
      </c>
      <c r="FCZ4" s="313" t="s">
        <v>426</v>
      </c>
      <c r="FDA4" s="313" t="s">
        <v>426</v>
      </c>
      <c r="FDB4" s="313" t="s">
        <v>426</v>
      </c>
      <c r="FDC4" s="313" t="s">
        <v>426</v>
      </c>
      <c r="FDD4" s="313" t="s">
        <v>426</v>
      </c>
      <c r="FDE4" s="313" t="s">
        <v>426</v>
      </c>
      <c r="FDF4" s="313" t="s">
        <v>426</v>
      </c>
      <c r="FDG4" s="313" t="s">
        <v>426</v>
      </c>
      <c r="FDH4" s="313" t="s">
        <v>426</v>
      </c>
      <c r="FDI4" s="313" t="s">
        <v>426</v>
      </c>
      <c r="FDJ4" s="313" t="s">
        <v>426</v>
      </c>
      <c r="FDK4" s="313" t="s">
        <v>426</v>
      </c>
      <c r="FDL4" s="313" t="s">
        <v>426</v>
      </c>
      <c r="FDM4" s="313" t="s">
        <v>426</v>
      </c>
      <c r="FDN4" s="313" t="s">
        <v>426</v>
      </c>
      <c r="FDO4" s="313" t="s">
        <v>426</v>
      </c>
      <c r="FDP4" s="313" t="s">
        <v>426</v>
      </c>
      <c r="FDQ4" s="313" t="s">
        <v>426</v>
      </c>
      <c r="FDR4" s="313" t="s">
        <v>426</v>
      </c>
      <c r="FDS4" s="313" t="s">
        <v>426</v>
      </c>
      <c r="FDT4" s="313" t="s">
        <v>426</v>
      </c>
      <c r="FDU4" s="313" t="s">
        <v>426</v>
      </c>
      <c r="FDV4" s="313" t="s">
        <v>426</v>
      </c>
      <c r="FDW4" s="313" t="s">
        <v>426</v>
      </c>
      <c r="FDX4" s="313" t="s">
        <v>426</v>
      </c>
      <c r="FDY4" s="313" t="s">
        <v>426</v>
      </c>
      <c r="FDZ4" s="313" t="s">
        <v>426</v>
      </c>
      <c r="FEA4" s="313" t="s">
        <v>426</v>
      </c>
      <c r="FEB4" s="313" t="s">
        <v>426</v>
      </c>
      <c r="FEC4" s="313" t="s">
        <v>426</v>
      </c>
      <c r="FED4" s="313" t="s">
        <v>426</v>
      </c>
      <c r="FEE4" s="313" t="s">
        <v>426</v>
      </c>
      <c r="FEF4" s="313" t="s">
        <v>426</v>
      </c>
      <c r="FEG4" s="313" t="s">
        <v>426</v>
      </c>
      <c r="FEH4" s="313" t="s">
        <v>426</v>
      </c>
      <c r="FEI4" s="313" t="s">
        <v>426</v>
      </c>
      <c r="FEJ4" s="313" t="s">
        <v>426</v>
      </c>
      <c r="FEK4" s="313" t="s">
        <v>426</v>
      </c>
      <c r="FEL4" s="313" t="s">
        <v>426</v>
      </c>
      <c r="FEM4" s="313" t="s">
        <v>426</v>
      </c>
      <c r="FEN4" s="313" t="s">
        <v>426</v>
      </c>
      <c r="FEO4" s="313" t="s">
        <v>426</v>
      </c>
      <c r="FEP4" s="313" t="s">
        <v>426</v>
      </c>
      <c r="FEQ4" s="313" t="s">
        <v>426</v>
      </c>
      <c r="FER4" s="313" t="s">
        <v>426</v>
      </c>
      <c r="FES4" s="313" t="s">
        <v>426</v>
      </c>
      <c r="FET4" s="313" t="s">
        <v>426</v>
      </c>
      <c r="FEU4" s="313" t="s">
        <v>426</v>
      </c>
      <c r="FEV4" s="313" t="s">
        <v>426</v>
      </c>
      <c r="FEW4" s="313" t="s">
        <v>426</v>
      </c>
      <c r="FEX4" s="313" t="s">
        <v>426</v>
      </c>
      <c r="FEY4" s="313" t="s">
        <v>426</v>
      </c>
      <c r="FEZ4" s="313" t="s">
        <v>426</v>
      </c>
      <c r="FFA4" s="313" t="s">
        <v>426</v>
      </c>
      <c r="FFB4" s="313" t="s">
        <v>426</v>
      </c>
      <c r="FFC4" s="313" t="s">
        <v>426</v>
      </c>
      <c r="FFD4" s="313" t="s">
        <v>426</v>
      </c>
      <c r="FFE4" s="313" t="s">
        <v>426</v>
      </c>
      <c r="FFF4" s="313" t="s">
        <v>426</v>
      </c>
      <c r="FFG4" s="313" t="s">
        <v>426</v>
      </c>
      <c r="FFH4" s="313" t="s">
        <v>426</v>
      </c>
      <c r="FFI4" s="313" t="s">
        <v>426</v>
      </c>
      <c r="FFJ4" s="313" t="s">
        <v>426</v>
      </c>
      <c r="FFK4" s="313" t="s">
        <v>426</v>
      </c>
      <c r="FFL4" s="313" t="s">
        <v>426</v>
      </c>
      <c r="FFM4" s="313" t="s">
        <v>426</v>
      </c>
      <c r="FFN4" s="313" t="s">
        <v>426</v>
      </c>
      <c r="FFO4" s="313" t="s">
        <v>426</v>
      </c>
      <c r="FFP4" s="313" t="s">
        <v>426</v>
      </c>
      <c r="FFQ4" s="313" t="s">
        <v>426</v>
      </c>
      <c r="FFR4" s="313" t="s">
        <v>426</v>
      </c>
      <c r="FFS4" s="313" t="s">
        <v>426</v>
      </c>
      <c r="FFT4" s="313" t="s">
        <v>426</v>
      </c>
      <c r="FFU4" s="313" t="s">
        <v>426</v>
      </c>
      <c r="FFV4" s="313" t="s">
        <v>426</v>
      </c>
      <c r="FFW4" s="313" t="s">
        <v>426</v>
      </c>
      <c r="FFX4" s="313" t="s">
        <v>426</v>
      </c>
      <c r="FFY4" s="313" t="s">
        <v>426</v>
      </c>
      <c r="FFZ4" s="313" t="s">
        <v>426</v>
      </c>
      <c r="FGA4" s="313" t="s">
        <v>426</v>
      </c>
      <c r="FGB4" s="313" t="s">
        <v>426</v>
      </c>
      <c r="FGC4" s="313" t="s">
        <v>426</v>
      </c>
      <c r="FGD4" s="313" t="s">
        <v>426</v>
      </c>
      <c r="FGE4" s="313" t="s">
        <v>426</v>
      </c>
      <c r="FGF4" s="313" t="s">
        <v>426</v>
      </c>
      <c r="FGG4" s="313" t="s">
        <v>426</v>
      </c>
      <c r="FGH4" s="313" t="s">
        <v>426</v>
      </c>
      <c r="FGI4" s="313" t="s">
        <v>426</v>
      </c>
      <c r="FGJ4" s="313" t="s">
        <v>426</v>
      </c>
      <c r="FGK4" s="313" t="s">
        <v>426</v>
      </c>
      <c r="FGL4" s="313" t="s">
        <v>426</v>
      </c>
      <c r="FGM4" s="313" t="s">
        <v>426</v>
      </c>
      <c r="FGN4" s="313" t="s">
        <v>426</v>
      </c>
      <c r="FGO4" s="313" t="s">
        <v>426</v>
      </c>
      <c r="FGP4" s="313" t="s">
        <v>426</v>
      </c>
      <c r="FGQ4" s="313" t="s">
        <v>426</v>
      </c>
      <c r="FGR4" s="313" t="s">
        <v>426</v>
      </c>
      <c r="FGS4" s="313" t="s">
        <v>426</v>
      </c>
      <c r="FGT4" s="313" t="s">
        <v>426</v>
      </c>
      <c r="FGU4" s="313" t="s">
        <v>426</v>
      </c>
      <c r="FGV4" s="313" t="s">
        <v>426</v>
      </c>
      <c r="FGW4" s="313" t="s">
        <v>426</v>
      </c>
      <c r="FGX4" s="313" t="s">
        <v>426</v>
      </c>
      <c r="FGY4" s="313" t="s">
        <v>426</v>
      </c>
      <c r="FGZ4" s="313" t="s">
        <v>426</v>
      </c>
      <c r="FHA4" s="313" t="s">
        <v>426</v>
      </c>
      <c r="FHB4" s="313" t="s">
        <v>426</v>
      </c>
      <c r="FHC4" s="313" t="s">
        <v>426</v>
      </c>
      <c r="FHD4" s="313" t="s">
        <v>426</v>
      </c>
      <c r="FHE4" s="313" t="s">
        <v>426</v>
      </c>
      <c r="FHF4" s="313" t="s">
        <v>426</v>
      </c>
      <c r="FHG4" s="313" t="s">
        <v>426</v>
      </c>
      <c r="FHH4" s="313" t="s">
        <v>426</v>
      </c>
      <c r="FHI4" s="313" t="s">
        <v>426</v>
      </c>
      <c r="FHJ4" s="313" t="s">
        <v>426</v>
      </c>
      <c r="FHK4" s="313" t="s">
        <v>426</v>
      </c>
      <c r="FHL4" s="313" t="s">
        <v>426</v>
      </c>
      <c r="FHM4" s="313" t="s">
        <v>426</v>
      </c>
      <c r="FHN4" s="313" t="s">
        <v>426</v>
      </c>
      <c r="FHO4" s="313" t="s">
        <v>426</v>
      </c>
      <c r="FHP4" s="313" t="s">
        <v>426</v>
      </c>
      <c r="FHQ4" s="313" t="s">
        <v>426</v>
      </c>
      <c r="FHR4" s="313" t="s">
        <v>426</v>
      </c>
      <c r="FHS4" s="313" t="s">
        <v>426</v>
      </c>
      <c r="FHT4" s="313" t="s">
        <v>426</v>
      </c>
      <c r="FHU4" s="313" t="s">
        <v>426</v>
      </c>
      <c r="FHV4" s="313" t="s">
        <v>426</v>
      </c>
      <c r="FHW4" s="313" t="s">
        <v>426</v>
      </c>
      <c r="FHX4" s="313" t="s">
        <v>426</v>
      </c>
      <c r="FHY4" s="313" t="s">
        <v>426</v>
      </c>
      <c r="FHZ4" s="313" t="s">
        <v>426</v>
      </c>
      <c r="FIA4" s="313" t="s">
        <v>426</v>
      </c>
      <c r="FIB4" s="313" t="s">
        <v>426</v>
      </c>
      <c r="FIC4" s="313" t="s">
        <v>426</v>
      </c>
      <c r="FID4" s="313" t="s">
        <v>426</v>
      </c>
      <c r="FIE4" s="313" t="s">
        <v>426</v>
      </c>
      <c r="FIF4" s="313" t="s">
        <v>426</v>
      </c>
      <c r="FIG4" s="313" t="s">
        <v>426</v>
      </c>
      <c r="FIH4" s="313" t="s">
        <v>426</v>
      </c>
      <c r="FII4" s="313" t="s">
        <v>426</v>
      </c>
      <c r="FIJ4" s="313" t="s">
        <v>426</v>
      </c>
      <c r="FIK4" s="313" t="s">
        <v>426</v>
      </c>
      <c r="FIL4" s="313" t="s">
        <v>426</v>
      </c>
      <c r="FIM4" s="313" t="s">
        <v>426</v>
      </c>
      <c r="FIN4" s="313" t="s">
        <v>426</v>
      </c>
      <c r="FIO4" s="313" t="s">
        <v>426</v>
      </c>
      <c r="FIP4" s="313" t="s">
        <v>426</v>
      </c>
      <c r="FIQ4" s="313" t="s">
        <v>426</v>
      </c>
      <c r="FIR4" s="313" t="s">
        <v>426</v>
      </c>
      <c r="FIS4" s="313" t="s">
        <v>426</v>
      </c>
      <c r="FIT4" s="313" t="s">
        <v>426</v>
      </c>
      <c r="FIU4" s="313" t="s">
        <v>426</v>
      </c>
      <c r="FIV4" s="313" t="s">
        <v>426</v>
      </c>
      <c r="FIW4" s="313" t="s">
        <v>426</v>
      </c>
      <c r="FIX4" s="313" t="s">
        <v>426</v>
      </c>
      <c r="FIY4" s="313" t="s">
        <v>426</v>
      </c>
      <c r="FIZ4" s="313" t="s">
        <v>426</v>
      </c>
      <c r="FJA4" s="313" t="s">
        <v>426</v>
      </c>
      <c r="FJB4" s="313" t="s">
        <v>426</v>
      </c>
      <c r="FJC4" s="313" t="s">
        <v>426</v>
      </c>
      <c r="FJD4" s="313" t="s">
        <v>426</v>
      </c>
      <c r="FJE4" s="313" t="s">
        <v>426</v>
      </c>
      <c r="FJF4" s="313" t="s">
        <v>426</v>
      </c>
      <c r="FJG4" s="313" t="s">
        <v>426</v>
      </c>
      <c r="FJH4" s="313" t="s">
        <v>426</v>
      </c>
      <c r="FJI4" s="313" t="s">
        <v>426</v>
      </c>
      <c r="FJJ4" s="313" t="s">
        <v>426</v>
      </c>
      <c r="FJK4" s="313" t="s">
        <v>426</v>
      </c>
      <c r="FJL4" s="313" t="s">
        <v>426</v>
      </c>
      <c r="FJM4" s="313" t="s">
        <v>426</v>
      </c>
      <c r="FJN4" s="313" t="s">
        <v>426</v>
      </c>
      <c r="FJO4" s="313" t="s">
        <v>426</v>
      </c>
      <c r="FJP4" s="313" t="s">
        <v>426</v>
      </c>
      <c r="FJQ4" s="313" t="s">
        <v>426</v>
      </c>
      <c r="FJR4" s="313" t="s">
        <v>426</v>
      </c>
      <c r="FJS4" s="313" t="s">
        <v>426</v>
      </c>
      <c r="FJT4" s="313" t="s">
        <v>426</v>
      </c>
      <c r="FJU4" s="313" t="s">
        <v>426</v>
      </c>
      <c r="FJV4" s="313" t="s">
        <v>426</v>
      </c>
      <c r="FJW4" s="313" t="s">
        <v>426</v>
      </c>
      <c r="FJX4" s="313" t="s">
        <v>426</v>
      </c>
      <c r="FJY4" s="313" t="s">
        <v>426</v>
      </c>
      <c r="FJZ4" s="313" t="s">
        <v>426</v>
      </c>
      <c r="FKA4" s="313" t="s">
        <v>426</v>
      </c>
      <c r="FKB4" s="313" t="s">
        <v>426</v>
      </c>
      <c r="FKC4" s="313" t="s">
        <v>426</v>
      </c>
      <c r="FKD4" s="313" t="s">
        <v>426</v>
      </c>
      <c r="FKE4" s="313" t="s">
        <v>426</v>
      </c>
      <c r="FKF4" s="313" t="s">
        <v>426</v>
      </c>
      <c r="FKG4" s="313" t="s">
        <v>426</v>
      </c>
      <c r="FKH4" s="313" t="s">
        <v>426</v>
      </c>
      <c r="FKI4" s="313" t="s">
        <v>426</v>
      </c>
      <c r="FKJ4" s="313" t="s">
        <v>426</v>
      </c>
      <c r="FKK4" s="313" t="s">
        <v>426</v>
      </c>
      <c r="FKL4" s="313" t="s">
        <v>426</v>
      </c>
      <c r="FKM4" s="313" t="s">
        <v>426</v>
      </c>
      <c r="FKN4" s="313" t="s">
        <v>426</v>
      </c>
      <c r="FKO4" s="313" t="s">
        <v>426</v>
      </c>
      <c r="FKP4" s="313" t="s">
        <v>426</v>
      </c>
      <c r="FKQ4" s="313" t="s">
        <v>426</v>
      </c>
      <c r="FKR4" s="313" t="s">
        <v>426</v>
      </c>
      <c r="FKS4" s="313" t="s">
        <v>426</v>
      </c>
      <c r="FKT4" s="313" t="s">
        <v>426</v>
      </c>
      <c r="FKU4" s="313" t="s">
        <v>426</v>
      </c>
      <c r="FKV4" s="313" t="s">
        <v>426</v>
      </c>
      <c r="FKW4" s="313" t="s">
        <v>426</v>
      </c>
      <c r="FKX4" s="313" t="s">
        <v>426</v>
      </c>
      <c r="FKY4" s="313" t="s">
        <v>426</v>
      </c>
      <c r="FKZ4" s="313" t="s">
        <v>426</v>
      </c>
      <c r="FLA4" s="313" t="s">
        <v>426</v>
      </c>
      <c r="FLB4" s="313" t="s">
        <v>426</v>
      </c>
      <c r="FLC4" s="313" t="s">
        <v>426</v>
      </c>
      <c r="FLD4" s="313" t="s">
        <v>426</v>
      </c>
      <c r="FLE4" s="313" t="s">
        <v>426</v>
      </c>
      <c r="FLF4" s="313" t="s">
        <v>426</v>
      </c>
      <c r="FLG4" s="313" t="s">
        <v>426</v>
      </c>
      <c r="FLH4" s="313" t="s">
        <v>426</v>
      </c>
      <c r="FLI4" s="313" t="s">
        <v>426</v>
      </c>
      <c r="FLJ4" s="313" t="s">
        <v>426</v>
      </c>
      <c r="FLK4" s="313" t="s">
        <v>426</v>
      </c>
      <c r="FLL4" s="313" t="s">
        <v>426</v>
      </c>
      <c r="FLM4" s="313" t="s">
        <v>426</v>
      </c>
      <c r="FLN4" s="313" t="s">
        <v>426</v>
      </c>
      <c r="FLO4" s="313" t="s">
        <v>426</v>
      </c>
      <c r="FLP4" s="313" t="s">
        <v>426</v>
      </c>
      <c r="FLQ4" s="313" t="s">
        <v>426</v>
      </c>
      <c r="FLR4" s="313" t="s">
        <v>426</v>
      </c>
      <c r="FLS4" s="313" t="s">
        <v>426</v>
      </c>
      <c r="FLT4" s="313" t="s">
        <v>426</v>
      </c>
      <c r="FLU4" s="313" t="s">
        <v>426</v>
      </c>
      <c r="FLV4" s="313" t="s">
        <v>426</v>
      </c>
      <c r="FLW4" s="313" t="s">
        <v>426</v>
      </c>
      <c r="FLX4" s="313" t="s">
        <v>426</v>
      </c>
      <c r="FLY4" s="313" t="s">
        <v>426</v>
      </c>
      <c r="FLZ4" s="313" t="s">
        <v>426</v>
      </c>
      <c r="FMA4" s="313" t="s">
        <v>426</v>
      </c>
      <c r="FMB4" s="313" t="s">
        <v>426</v>
      </c>
      <c r="FMC4" s="313" t="s">
        <v>426</v>
      </c>
      <c r="FMD4" s="313" t="s">
        <v>426</v>
      </c>
      <c r="FME4" s="313" t="s">
        <v>426</v>
      </c>
      <c r="FMF4" s="313" t="s">
        <v>426</v>
      </c>
      <c r="FMG4" s="313" t="s">
        <v>426</v>
      </c>
      <c r="FMH4" s="313" t="s">
        <v>426</v>
      </c>
      <c r="FMI4" s="313" t="s">
        <v>426</v>
      </c>
      <c r="FMJ4" s="313" t="s">
        <v>426</v>
      </c>
      <c r="FMK4" s="313" t="s">
        <v>426</v>
      </c>
      <c r="FML4" s="313" t="s">
        <v>426</v>
      </c>
      <c r="FMM4" s="313" t="s">
        <v>426</v>
      </c>
      <c r="FMN4" s="313" t="s">
        <v>426</v>
      </c>
      <c r="FMO4" s="313" t="s">
        <v>426</v>
      </c>
      <c r="FMP4" s="313" t="s">
        <v>426</v>
      </c>
      <c r="FMQ4" s="313" t="s">
        <v>426</v>
      </c>
      <c r="FMR4" s="313" t="s">
        <v>426</v>
      </c>
      <c r="FMS4" s="313" t="s">
        <v>426</v>
      </c>
      <c r="FMT4" s="313" t="s">
        <v>426</v>
      </c>
      <c r="FMU4" s="313" t="s">
        <v>426</v>
      </c>
      <c r="FMV4" s="313" t="s">
        <v>426</v>
      </c>
      <c r="FMW4" s="313" t="s">
        <v>426</v>
      </c>
      <c r="FMX4" s="313" t="s">
        <v>426</v>
      </c>
      <c r="FMY4" s="313" t="s">
        <v>426</v>
      </c>
      <c r="FMZ4" s="313" t="s">
        <v>426</v>
      </c>
      <c r="FNA4" s="313" t="s">
        <v>426</v>
      </c>
      <c r="FNB4" s="313" t="s">
        <v>426</v>
      </c>
      <c r="FNC4" s="313" t="s">
        <v>426</v>
      </c>
      <c r="FND4" s="313" t="s">
        <v>426</v>
      </c>
      <c r="FNE4" s="313" t="s">
        <v>426</v>
      </c>
      <c r="FNF4" s="313" t="s">
        <v>426</v>
      </c>
      <c r="FNG4" s="313" t="s">
        <v>426</v>
      </c>
      <c r="FNH4" s="313" t="s">
        <v>426</v>
      </c>
      <c r="FNI4" s="313" t="s">
        <v>426</v>
      </c>
      <c r="FNJ4" s="313" t="s">
        <v>426</v>
      </c>
      <c r="FNK4" s="313" t="s">
        <v>426</v>
      </c>
      <c r="FNL4" s="313" t="s">
        <v>426</v>
      </c>
      <c r="FNM4" s="313" t="s">
        <v>426</v>
      </c>
      <c r="FNN4" s="313" t="s">
        <v>426</v>
      </c>
      <c r="FNO4" s="313" t="s">
        <v>426</v>
      </c>
      <c r="FNP4" s="313" t="s">
        <v>426</v>
      </c>
      <c r="FNQ4" s="313" t="s">
        <v>426</v>
      </c>
      <c r="FNR4" s="313" t="s">
        <v>426</v>
      </c>
      <c r="FNS4" s="313" t="s">
        <v>426</v>
      </c>
      <c r="FNT4" s="313" t="s">
        <v>426</v>
      </c>
      <c r="FNU4" s="313" t="s">
        <v>426</v>
      </c>
      <c r="FNV4" s="313" t="s">
        <v>426</v>
      </c>
      <c r="FNW4" s="313" t="s">
        <v>426</v>
      </c>
      <c r="FNX4" s="313" t="s">
        <v>426</v>
      </c>
      <c r="FNY4" s="313" t="s">
        <v>426</v>
      </c>
      <c r="FNZ4" s="313" t="s">
        <v>426</v>
      </c>
      <c r="FOA4" s="313" t="s">
        <v>426</v>
      </c>
      <c r="FOB4" s="313" t="s">
        <v>426</v>
      </c>
      <c r="FOC4" s="313" t="s">
        <v>426</v>
      </c>
      <c r="FOD4" s="313" t="s">
        <v>426</v>
      </c>
      <c r="FOE4" s="313" t="s">
        <v>426</v>
      </c>
      <c r="FOF4" s="313" t="s">
        <v>426</v>
      </c>
      <c r="FOG4" s="313" t="s">
        <v>426</v>
      </c>
      <c r="FOH4" s="313" t="s">
        <v>426</v>
      </c>
      <c r="FOI4" s="313" t="s">
        <v>426</v>
      </c>
      <c r="FOJ4" s="313" t="s">
        <v>426</v>
      </c>
      <c r="FOK4" s="313" t="s">
        <v>426</v>
      </c>
      <c r="FOL4" s="313" t="s">
        <v>426</v>
      </c>
      <c r="FOM4" s="313" t="s">
        <v>426</v>
      </c>
      <c r="FON4" s="313" t="s">
        <v>426</v>
      </c>
      <c r="FOO4" s="313" t="s">
        <v>426</v>
      </c>
      <c r="FOP4" s="313" t="s">
        <v>426</v>
      </c>
      <c r="FOQ4" s="313" t="s">
        <v>426</v>
      </c>
      <c r="FOR4" s="313" t="s">
        <v>426</v>
      </c>
      <c r="FOS4" s="313" t="s">
        <v>426</v>
      </c>
      <c r="FOT4" s="313" t="s">
        <v>426</v>
      </c>
      <c r="FOU4" s="313" t="s">
        <v>426</v>
      </c>
      <c r="FOV4" s="313" t="s">
        <v>426</v>
      </c>
      <c r="FOW4" s="313" t="s">
        <v>426</v>
      </c>
      <c r="FOX4" s="313" t="s">
        <v>426</v>
      </c>
      <c r="FOY4" s="313" t="s">
        <v>426</v>
      </c>
      <c r="FOZ4" s="313" t="s">
        <v>426</v>
      </c>
      <c r="FPA4" s="313" t="s">
        <v>426</v>
      </c>
      <c r="FPB4" s="313" t="s">
        <v>426</v>
      </c>
      <c r="FPC4" s="313" t="s">
        <v>426</v>
      </c>
      <c r="FPD4" s="313" t="s">
        <v>426</v>
      </c>
      <c r="FPE4" s="313" t="s">
        <v>426</v>
      </c>
      <c r="FPF4" s="313" t="s">
        <v>426</v>
      </c>
      <c r="FPG4" s="313" t="s">
        <v>426</v>
      </c>
      <c r="FPH4" s="313" t="s">
        <v>426</v>
      </c>
      <c r="FPI4" s="313" t="s">
        <v>426</v>
      </c>
      <c r="FPJ4" s="313" t="s">
        <v>426</v>
      </c>
      <c r="FPK4" s="313" t="s">
        <v>426</v>
      </c>
      <c r="FPL4" s="313" t="s">
        <v>426</v>
      </c>
      <c r="FPM4" s="313" t="s">
        <v>426</v>
      </c>
      <c r="FPN4" s="313" t="s">
        <v>426</v>
      </c>
      <c r="FPO4" s="313" t="s">
        <v>426</v>
      </c>
      <c r="FPP4" s="313" t="s">
        <v>426</v>
      </c>
      <c r="FPQ4" s="313" t="s">
        <v>426</v>
      </c>
      <c r="FPR4" s="313" t="s">
        <v>426</v>
      </c>
      <c r="FPS4" s="313" t="s">
        <v>426</v>
      </c>
      <c r="FPT4" s="313" t="s">
        <v>426</v>
      </c>
      <c r="FPU4" s="313" t="s">
        <v>426</v>
      </c>
      <c r="FPV4" s="313" t="s">
        <v>426</v>
      </c>
      <c r="FPW4" s="313" t="s">
        <v>426</v>
      </c>
      <c r="FPX4" s="313" t="s">
        <v>426</v>
      </c>
      <c r="FPY4" s="313" t="s">
        <v>426</v>
      </c>
      <c r="FPZ4" s="313" t="s">
        <v>426</v>
      </c>
      <c r="FQA4" s="313" t="s">
        <v>426</v>
      </c>
      <c r="FQB4" s="313" t="s">
        <v>426</v>
      </c>
      <c r="FQC4" s="313" t="s">
        <v>426</v>
      </c>
      <c r="FQD4" s="313" t="s">
        <v>426</v>
      </c>
      <c r="FQE4" s="313" t="s">
        <v>426</v>
      </c>
      <c r="FQF4" s="313" t="s">
        <v>426</v>
      </c>
      <c r="FQG4" s="313" t="s">
        <v>426</v>
      </c>
      <c r="FQH4" s="313" t="s">
        <v>426</v>
      </c>
      <c r="FQI4" s="313" t="s">
        <v>426</v>
      </c>
      <c r="FQJ4" s="313" t="s">
        <v>426</v>
      </c>
      <c r="FQK4" s="313" t="s">
        <v>426</v>
      </c>
      <c r="FQL4" s="313" t="s">
        <v>426</v>
      </c>
      <c r="FQM4" s="313" t="s">
        <v>426</v>
      </c>
      <c r="FQN4" s="313" t="s">
        <v>426</v>
      </c>
      <c r="FQO4" s="313" t="s">
        <v>426</v>
      </c>
      <c r="FQP4" s="313" t="s">
        <v>426</v>
      </c>
      <c r="FQQ4" s="313" t="s">
        <v>426</v>
      </c>
      <c r="FQR4" s="313" t="s">
        <v>426</v>
      </c>
      <c r="FQS4" s="313" t="s">
        <v>426</v>
      </c>
      <c r="FQT4" s="313" t="s">
        <v>426</v>
      </c>
      <c r="FQU4" s="313" t="s">
        <v>426</v>
      </c>
      <c r="FQV4" s="313" t="s">
        <v>426</v>
      </c>
      <c r="FQW4" s="313" t="s">
        <v>426</v>
      </c>
      <c r="FQX4" s="313" t="s">
        <v>426</v>
      </c>
      <c r="FQY4" s="313" t="s">
        <v>426</v>
      </c>
      <c r="FQZ4" s="313" t="s">
        <v>426</v>
      </c>
      <c r="FRA4" s="313" t="s">
        <v>426</v>
      </c>
      <c r="FRB4" s="313" t="s">
        <v>426</v>
      </c>
      <c r="FRC4" s="313" t="s">
        <v>426</v>
      </c>
      <c r="FRD4" s="313" t="s">
        <v>426</v>
      </c>
      <c r="FRE4" s="313" t="s">
        <v>426</v>
      </c>
      <c r="FRF4" s="313" t="s">
        <v>426</v>
      </c>
      <c r="FRG4" s="313" t="s">
        <v>426</v>
      </c>
      <c r="FRH4" s="313" t="s">
        <v>426</v>
      </c>
      <c r="FRI4" s="313" t="s">
        <v>426</v>
      </c>
      <c r="FRJ4" s="313" t="s">
        <v>426</v>
      </c>
      <c r="FRK4" s="313" t="s">
        <v>426</v>
      </c>
      <c r="FRL4" s="313" t="s">
        <v>426</v>
      </c>
      <c r="FRM4" s="313" t="s">
        <v>426</v>
      </c>
      <c r="FRN4" s="313" t="s">
        <v>426</v>
      </c>
      <c r="FRO4" s="313" t="s">
        <v>426</v>
      </c>
      <c r="FRP4" s="313" t="s">
        <v>426</v>
      </c>
      <c r="FRQ4" s="313" t="s">
        <v>426</v>
      </c>
      <c r="FRR4" s="313" t="s">
        <v>426</v>
      </c>
      <c r="FRS4" s="313" t="s">
        <v>426</v>
      </c>
      <c r="FRT4" s="313" t="s">
        <v>426</v>
      </c>
      <c r="FRU4" s="313" t="s">
        <v>426</v>
      </c>
      <c r="FRV4" s="313" t="s">
        <v>426</v>
      </c>
      <c r="FRW4" s="313" t="s">
        <v>426</v>
      </c>
      <c r="FRX4" s="313" t="s">
        <v>426</v>
      </c>
      <c r="FRY4" s="313" t="s">
        <v>426</v>
      </c>
      <c r="FRZ4" s="313" t="s">
        <v>426</v>
      </c>
      <c r="FSA4" s="313" t="s">
        <v>426</v>
      </c>
      <c r="FSB4" s="313" t="s">
        <v>426</v>
      </c>
      <c r="FSC4" s="313" t="s">
        <v>426</v>
      </c>
      <c r="FSD4" s="313" t="s">
        <v>426</v>
      </c>
      <c r="FSE4" s="313" t="s">
        <v>426</v>
      </c>
      <c r="FSF4" s="313" t="s">
        <v>426</v>
      </c>
      <c r="FSG4" s="313" t="s">
        <v>426</v>
      </c>
      <c r="FSH4" s="313" t="s">
        <v>426</v>
      </c>
      <c r="FSI4" s="313" t="s">
        <v>426</v>
      </c>
      <c r="FSJ4" s="313" t="s">
        <v>426</v>
      </c>
      <c r="FSK4" s="313" t="s">
        <v>426</v>
      </c>
      <c r="FSL4" s="313" t="s">
        <v>426</v>
      </c>
      <c r="FSM4" s="313" t="s">
        <v>426</v>
      </c>
      <c r="FSN4" s="313" t="s">
        <v>426</v>
      </c>
      <c r="FSO4" s="313" t="s">
        <v>426</v>
      </c>
      <c r="FSP4" s="313" t="s">
        <v>426</v>
      </c>
      <c r="FSQ4" s="313" t="s">
        <v>426</v>
      </c>
      <c r="FSR4" s="313" t="s">
        <v>426</v>
      </c>
      <c r="FSS4" s="313" t="s">
        <v>426</v>
      </c>
      <c r="FST4" s="313" t="s">
        <v>426</v>
      </c>
      <c r="FSU4" s="313" t="s">
        <v>426</v>
      </c>
      <c r="FSV4" s="313" t="s">
        <v>426</v>
      </c>
      <c r="FSW4" s="313" t="s">
        <v>426</v>
      </c>
      <c r="FSX4" s="313" t="s">
        <v>426</v>
      </c>
      <c r="FSY4" s="313" t="s">
        <v>426</v>
      </c>
      <c r="FSZ4" s="313" t="s">
        <v>426</v>
      </c>
      <c r="FTA4" s="313" t="s">
        <v>426</v>
      </c>
      <c r="FTB4" s="313" t="s">
        <v>426</v>
      </c>
      <c r="FTC4" s="313" t="s">
        <v>426</v>
      </c>
      <c r="FTD4" s="313" t="s">
        <v>426</v>
      </c>
      <c r="FTE4" s="313" t="s">
        <v>426</v>
      </c>
      <c r="FTF4" s="313" t="s">
        <v>426</v>
      </c>
      <c r="FTG4" s="313" t="s">
        <v>426</v>
      </c>
      <c r="FTH4" s="313" t="s">
        <v>426</v>
      </c>
      <c r="FTI4" s="313" t="s">
        <v>426</v>
      </c>
      <c r="FTJ4" s="313" t="s">
        <v>426</v>
      </c>
      <c r="FTK4" s="313" t="s">
        <v>426</v>
      </c>
      <c r="FTL4" s="313" t="s">
        <v>426</v>
      </c>
      <c r="FTM4" s="313" t="s">
        <v>426</v>
      </c>
      <c r="FTN4" s="313" t="s">
        <v>426</v>
      </c>
      <c r="FTO4" s="313" t="s">
        <v>426</v>
      </c>
      <c r="FTP4" s="313" t="s">
        <v>426</v>
      </c>
      <c r="FTQ4" s="313" t="s">
        <v>426</v>
      </c>
      <c r="FTR4" s="313" t="s">
        <v>426</v>
      </c>
      <c r="FTS4" s="313" t="s">
        <v>426</v>
      </c>
      <c r="FTT4" s="313" t="s">
        <v>426</v>
      </c>
      <c r="FTU4" s="313" t="s">
        <v>426</v>
      </c>
      <c r="FTV4" s="313" t="s">
        <v>426</v>
      </c>
      <c r="FTW4" s="313" t="s">
        <v>426</v>
      </c>
      <c r="FTX4" s="313" t="s">
        <v>426</v>
      </c>
      <c r="FTY4" s="313" t="s">
        <v>426</v>
      </c>
      <c r="FTZ4" s="313" t="s">
        <v>426</v>
      </c>
      <c r="FUA4" s="313" t="s">
        <v>426</v>
      </c>
      <c r="FUB4" s="313" t="s">
        <v>426</v>
      </c>
      <c r="FUC4" s="313" t="s">
        <v>426</v>
      </c>
      <c r="FUD4" s="313" t="s">
        <v>426</v>
      </c>
      <c r="FUE4" s="313" t="s">
        <v>426</v>
      </c>
      <c r="FUF4" s="313" t="s">
        <v>426</v>
      </c>
      <c r="FUG4" s="313" t="s">
        <v>426</v>
      </c>
      <c r="FUH4" s="313" t="s">
        <v>426</v>
      </c>
      <c r="FUI4" s="313" t="s">
        <v>426</v>
      </c>
      <c r="FUJ4" s="313" t="s">
        <v>426</v>
      </c>
      <c r="FUK4" s="313" t="s">
        <v>426</v>
      </c>
      <c r="FUL4" s="313" t="s">
        <v>426</v>
      </c>
      <c r="FUM4" s="313" t="s">
        <v>426</v>
      </c>
      <c r="FUN4" s="313" t="s">
        <v>426</v>
      </c>
      <c r="FUO4" s="313" t="s">
        <v>426</v>
      </c>
      <c r="FUP4" s="313" t="s">
        <v>426</v>
      </c>
      <c r="FUQ4" s="313" t="s">
        <v>426</v>
      </c>
      <c r="FUR4" s="313" t="s">
        <v>426</v>
      </c>
      <c r="FUS4" s="313" t="s">
        <v>426</v>
      </c>
      <c r="FUT4" s="313" t="s">
        <v>426</v>
      </c>
      <c r="FUU4" s="313" t="s">
        <v>426</v>
      </c>
      <c r="FUV4" s="313" t="s">
        <v>426</v>
      </c>
      <c r="FUW4" s="313" t="s">
        <v>426</v>
      </c>
      <c r="FUX4" s="313" t="s">
        <v>426</v>
      </c>
      <c r="FUY4" s="313" t="s">
        <v>426</v>
      </c>
      <c r="FUZ4" s="313" t="s">
        <v>426</v>
      </c>
      <c r="FVA4" s="313" t="s">
        <v>426</v>
      </c>
      <c r="FVB4" s="313" t="s">
        <v>426</v>
      </c>
      <c r="FVC4" s="313" t="s">
        <v>426</v>
      </c>
      <c r="FVD4" s="313" t="s">
        <v>426</v>
      </c>
      <c r="FVE4" s="313" t="s">
        <v>426</v>
      </c>
      <c r="FVF4" s="313" t="s">
        <v>426</v>
      </c>
      <c r="FVG4" s="313" t="s">
        <v>426</v>
      </c>
      <c r="FVH4" s="313" t="s">
        <v>426</v>
      </c>
      <c r="FVI4" s="313" t="s">
        <v>426</v>
      </c>
      <c r="FVJ4" s="313" t="s">
        <v>426</v>
      </c>
      <c r="FVK4" s="313" t="s">
        <v>426</v>
      </c>
      <c r="FVL4" s="313" t="s">
        <v>426</v>
      </c>
      <c r="FVM4" s="313" t="s">
        <v>426</v>
      </c>
      <c r="FVN4" s="313" t="s">
        <v>426</v>
      </c>
      <c r="FVO4" s="313" t="s">
        <v>426</v>
      </c>
      <c r="FVP4" s="313" t="s">
        <v>426</v>
      </c>
      <c r="FVQ4" s="313" t="s">
        <v>426</v>
      </c>
      <c r="FVR4" s="313" t="s">
        <v>426</v>
      </c>
      <c r="FVS4" s="313" t="s">
        <v>426</v>
      </c>
      <c r="FVT4" s="313" t="s">
        <v>426</v>
      </c>
      <c r="FVU4" s="313" t="s">
        <v>426</v>
      </c>
      <c r="FVV4" s="313" t="s">
        <v>426</v>
      </c>
      <c r="FVW4" s="313" t="s">
        <v>426</v>
      </c>
      <c r="FVX4" s="313" t="s">
        <v>426</v>
      </c>
      <c r="FVY4" s="313" t="s">
        <v>426</v>
      </c>
      <c r="FVZ4" s="313" t="s">
        <v>426</v>
      </c>
      <c r="FWA4" s="313" t="s">
        <v>426</v>
      </c>
      <c r="FWB4" s="313" t="s">
        <v>426</v>
      </c>
      <c r="FWC4" s="313" t="s">
        <v>426</v>
      </c>
      <c r="FWD4" s="313" t="s">
        <v>426</v>
      </c>
      <c r="FWE4" s="313" t="s">
        <v>426</v>
      </c>
      <c r="FWF4" s="313" t="s">
        <v>426</v>
      </c>
      <c r="FWG4" s="313" t="s">
        <v>426</v>
      </c>
      <c r="FWH4" s="313" t="s">
        <v>426</v>
      </c>
      <c r="FWI4" s="313" t="s">
        <v>426</v>
      </c>
      <c r="FWJ4" s="313" t="s">
        <v>426</v>
      </c>
      <c r="FWK4" s="313" t="s">
        <v>426</v>
      </c>
      <c r="FWL4" s="313" t="s">
        <v>426</v>
      </c>
      <c r="FWM4" s="313" t="s">
        <v>426</v>
      </c>
      <c r="FWN4" s="313" t="s">
        <v>426</v>
      </c>
      <c r="FWO4" s="313" t="s">
        <v>426</v>
      </c>
      <c r="FWP4" s="313" t="s">
        <v>426</v>
      </c>
      <c r="FWQ4" s="313" t="s">
        <v>426</v>
      </c>
      <c r="FWR4" s="313" t="s">
        <v>426</v>
      </c>
      <c r="FWS4" s="313" t="s">
        <v>426</v>
      </c>
      <c r="FWT4" s="313" t="s">
        <v>426</v>
      </c>
      <c r="FWU4" s="313" t="s">
        <v>426</v>
      </c>
      <c r="FWV4" s="313" t="s">
        <v>426</v>
      </c>
      <c r="FWW4" s="313" t="s">
        <v>426</v>
      </c>
      <c r="FWX4" s="313" t="s">
        <v>426</v>
      </c>
      <c r="FWY4" s="313" t="s">
        <v>426</v>
      </c>
      <c r="FWZ4" s="313" t="s">
        <v>426</v>
      </c>
      <c r="FXA4" s="313" t="s">
        <v>426</v>
      </c>
      <c r="FXB4" s="313" t="s">
        <v>426</v>
      </c>
      <c r="FXC4" s="313" t="s">
        <v>426</v>
      </c>
      <c r="FXD4" s="313" t="s">
        <v>426</v>
      </c>
      <c r="FXE4" s="313" t="s">
        <v>426</v>
      </c>
      <c r="FXF4" s="313" t="s">
        <v>426</v>
      </c>
      <c r="FXG4" s="313" t="s">
        <v>426</v>
      </c>
      <c r="FXH4" s="313" t="s">
        <v>426</v>
      </c>
      <c r="FXI4" s="313" t="s">
        <v>426</v>
      </c>
      <c r="FXJ4" s="313" t="s">
        <v>426</v>
      </c>
      <c r="FXK4" s="313" t="s">
        <v>426</v>
      </c>
      <c r="FXL4" s="313" t="s">
        <v>426</v>
      </c>
      <c r="FXM4" s="313" t="s">
        <v>426</v>
      </c>
      <c r="FXN4" s="313" t="s">
        <v>426</v>
      </c>
      <c r="FXO4" s="313" t="s">
        <v>426</v>
      </c>
      <c r="FXP4" s="313" t="s">
        <v>426</v>
      </c>
      <c r="FXQ4" s="313" t="s">
        <v>426</v>
      </c>
      <c r="FXR4" s="313" t="s">
        <v>426</v>
      </c>
      <c r="FXS4" s="313" t="s">
        <v>426</v>
      </c>
      <c r="FXT4" s="313" t="s">
        <v>426</v>
      </c>
      <c r="FXU4" s="313" t="s">
        <v>426</v>
      </c>
      <c r="FXV4" s="313" t="s">
        <v>426</v>
      </c>
      <c r="FXW4" s="313" t="s">
        <v>426</v>
      </c>
      <c r="FXX4" s="313" t="s">
        <v>426</v>
      </c>
      <c r="FXY4" s="313" t="s">
        <v>426</v>
      </c>
      <c r="FXZ4" s="313" t="s">
        <v>426</v>
      </c>
      <c r="FYA4" s="313" t="s">
        <v>426</v>
      </c>
      <c r="FYB4" s="313" t="s">
        <v>426</v>
      </c>
      <c r="FYC4" s="313" t="s">
        <v>426</v>
      </c>
      <c r="FYD4" s="313" t="s">
        <v>426</v>
      </c>
      <c r="FYE4" s="313" t="s">
        <v>426</v>
      </c>
      <c r="FYF4" s="313" t="s">
        <v>426</v>
      </c>
      <c r="FYG4" s="313" t="s">
        <v>426</v>
      </c>
      <c r="FYH4" s="313" t="s">
        <v>426</v>
      </c>
      <c r="FYI4" s="313" t="s">
        <v>426</v>
      </c>
      <c r="FYJ4" s="313" t="s">
        <v>426</v>
      </c>
      <c r="FYK4" s="313" t="s">
        <v>426</v>
      </c>
      <c r="FYL4" s="313" t="s">
        <v>426</v>
      </c>
      <c r="FYM4" s="313" t="s">
        <v>426</v>
      </c>
      <c r="FYN4" s="313" t="s">
        <v>426</v>
      </c>
      <c r="FYO4" s="313" t="s">
        <v>426</v>
      </c>
      <c r="FYP4" s="313" t="s">
        <v>426</v>
      </c>
      <c r="FYQ4" s="313" t="s">
        <v>426</v>
      </c>
      <c r="FYR4" s="313" t="s">
        <v>426</v>
      </c>
      <c r="FYS4" s="313" t="s">
        <v>426</v>
      </c>
      <c r="FYT4" s="313" t="s">
        <v>426</v>
      </c>
      <c r="FYU4" s="313" t="s">
        <v>426</v>
      </c>
      <c r="FYV4" s="313" t="s">
        <v>426</v>
      </c>
      <c r="FYW4" s="313" t="s">
        <v>426</v>
      </c>
      <c r="FYX4" s="313" t="s">
        <v>426</v>
      </c>
      <c r="FYY4" s="313" t="s">
        <v>426</v>
      </c>
      <c r="FYZ4" s="313" t="s">
        <v>426</v>
      </c>
      <c r="FZA4" s="313" t="s">
        <v>426</v>
      </c>
      <c r="FZB4" s="313" t="s">
        <v>426</v>
      </c>
      <c r="FZC4" s="313" t="s">
        <v>426</v>
      </c>
      <c r="FZD4" s="313" t="s">
        <v>426</v>
      </c>
      <c r="FZE4" s="313" t="s">
        <v>426</v>
      </c>
      <c r="FZF4" s="313" t="s">
        <v>426</v>
      </c>
      <c r="FZG4" s="313" t="s">
        <v>426</v>
      </c>
      <c r="FZH4" s="313" t="s">
        <v>426</v>
      </c>
      <c r="FZI4" s="313" t="s">
        <v>426</v>
      </c>
      <c r="FZJ4" s="313" t="s">
        <v>426</v>
      </c>
      <c r="FZK4" s="313" t="s">
        <v>426</v>
      </c>
      <c r="FZL4" s="313" t="s">
        <v>426</v>
      </c>
      <c r="FZM4" s="313" t="s">
        <v>426</v>
      </c>
      <c r="FZN4" s="313" t="s">
        <v>426</v>
      </c>
      <c r="FZO4" s="313" t="s">
        <v>426</v>
      </c>
      <c r="FZP4" s="313" t="s">
        <v>426</v>
      </c>
      <c r="FZQ4" s="313" t="s">
        <v>426</v>
      </c>
      <c r="FZR4" s="313" t="s">
        <v>426</v>
      </c>
      <c r="FZS4" s="313" t="s">
        <v>426</v>
      </c>
      <c r="FZT4" s="313" t="s">
        <v>426</v>
      </c>
      <c r="FZU4" s="313" t="s">
        <v>426</v>
      </c>
      <c r="FZV4" s="313" t="s">
        <v>426</v>
      </c>
      <c r="FZW4" s="313" t="s">
        <v>426</v>
      </c>
      <c r="FZX4" s="313" t="s">
        <v>426</v>
      </c>
      <c r="FZY4" s="313" t="s">
        <v>426</v>
      </c>
      <c r="FZZ4" s="313" t="s">
        <v>426</v>
      </c>
      <c r="GAA4" s="313" t="s">
        <v>426</v>
      </c>
      <c r="GAB4" s="313" t="s">
        <v>426</v>
      </c>
      <c r="GAC4" s="313" t="s">
        <v>426</v>
      </c>
      <c r="GAD4" s="313" t="s">
        <v>426</v>
      </c>
      <c r="GAE4" s="313" t="s">
        <v>426</v>
      </c>
      <c r="GAF4" s="313" t="s">
        <v>426</v>
      </c>
      <c r="GAG4" s="313" t="s">
        <v>426</v>
      </c>
      <c r="GAH4" s="313" t="s">
        <v>426</v>
      </c>
      <c r="GAI4" s="313" t="s">
        <v>426</v>
      </c>
      <c r="GAJ4" s="313" t="s">
        <v>426</v>
      </c>
      <c r="GAK4" s="313" t="s">
        <v>426</v>
      </c>
      <c r="GAL4" s="313" t="s">
        <v>426</v>
      </c>
      <c r="GAM4" s="313" t="s">
        <v>426</v>
      </c>
      <c r="GAN4" s="313" t="s">
        <v>426</v>
      </c>
      <c r="GAO4" s="313" t="s">
        <v>426</v>
      </c>
      <c r="GAP4" s="313" t="s">
        <v>426</v>
      </c>
      <c r="GAQ4" s="313" t="s">
        <v>426</v>
      </c>
      <c r="GAR4" s="313" t="s">
        <v>426</v>
      </c>
      <c r="GAS4" s="313" t="s">
        <v>426</v>
      </c>
      <c r="GAT4" s="313" t="s">
        <v>426</v>
      </c>
      <c r="GAU4" s="313" t="s">
        <v>426</v>
      </c>
      <c r="GAV4" s="313" t="s">
        <v>426</v>
      </c>
      <c r="GAW4" s="313" t="s">
        <v>426</v>
      </c>
      <c r="GAX4" s="313" t="s">
        <v>426</v>
      </c>
      <c r="GAY4" s="313" t="s">
        <v>426</v>
      </c>
      <c r="GAZ4" s="313" t="s">
        <v>426</v>
      </c>
      <c r="GBA4" s="313" t="s">
        <v>426</v>
      </c>
      <c r="GBB4" s="313" t="s">
        <v>426</v>
      </c>
      <c r="GBC4" s="313" t="s">
        <v>426</v>
      </c>
      <c r="GBD4" s="313" t="s">
        <v>426</v>
      </c>
      <c r="GBE4" s="313" t="s">
        <v>426</v>
      </c>
      <c r="GBF4" s="313" t="s">
        <v>426</v>
      </c>
      <c r="GBG4" s="313" t="s">
        <v>426</v>
      </c>
      <c r="GBH4" s="313" t="s">
        <v>426</v>
      </c>
      <c r="GBI4" s="313" t="s">
        <v>426</v>
      </c>
      <c r="GBJ4" s="313" t="s">
        <v>426</v>
      </c>
      <c r="GBK4" s="313" t="s">
        <v>426</v>
      </c>
      <c r="GBL4" s="313" t="s">
        <v>426</v>
      </c>
      <c r="GBM4" s="313" t="s">
        <v>426</v>
      </c>
      <c r="GBN4" s="313" t="s">
        <v>426</v>
      </c>
      <c r="GBO4" s="313" t="s">
        <v>426</v>
      </c>
      <c r="GBP4" s="313" t="s">
        <v>426</v>
      </c>
      <c r="GBQ4" s="313" t="s">
        <v>426</v>
      </c>
      <c r="GBR4" s="313" t="s">
        <v>426</v>
      </c>
      <c r="GBS4" s="313" t="s">
        <v>426</v>
      </c>
      <c r="GBT4" s="313" t="s">
        <v>426</v>
      </c>
      <c r="GBU4" s="313" t="s">
        <v>426</v>
      </c>
      <c r="GBV4" s="313" t="s">
        <v>426</v>
      </c>
      <c r="GBW4" s="313" t="s">
        <v>426</v>
      </c>
      <c r="GBX4" s="313" t="s">
        <v>426</v>
      </c>
      <c r="GBY4" s="313" t="s">
        <v>426</v>
      </c>
      <c r="GBZ4" s="313" t="s">
        <v>426</v>
      </c>
      <c r="GCA4" s="313" t="s">
        <v>426</v>
      </c>
      <c r="GCB4" s="313" t="s">
        <v>426</v>
      </c>
      <c r="GCC4" s="313" t="s">
        <v>426</v>
      </c>
      <c r="GCD4" s="313" t="s">
        <v>426</v>
      </c>
      <c r="GCE4" s="313" t="s">
        <v>426</v>
      </c>
      <c r="GCF4" s="313" t="s">
        <v>426</v>
      </c>
      <c r="GCG4" s="313" t="s">
        <v>426</v>
      </c>
      <c r="GCH4" s="313" t="s">
        <v>426</v>
      </c>
      <c r="GCI4" s="313" t="s">
        <v>426</v>
      </c>
      <c r="GCJ4" s="313" t="s">
        <v>426</v>
      </c>
      <c r="GCK4" s="313" t="s">
        <v>426</v>
      </c>
      <c r="GCL4" s="313" t="s">
        <v>426</v>
      </c>
      <c r="GCM4" s="313" t="s">
        <v>426</v>
      </c>
      <c r="GCN4" s="313" t="s">
        <v>426</v>
      </c>
      <c r="GCO4" s="313" t="s">
        <v>426</v>
      </c>
      <c r="GCP4" s="313" t="s">
        <v>426</v>
      </c>
      <c r="GCQ4" s="313" t="s">
        <v>426</v>
      </c>
      <c r="GCR4" s="313" t="s">
        <v>426</v>
      </c>
      <c r="GCS4" s="313" t="s">
        <v>426</v>
      </c>
      <c r="GCT4" s="313" t="s">
        <v>426</v>
      </c>
      <c r="GCU4" s="313" t="s">
        <v>426</v>
      </c>
      <c r="GCV4" s="313" t="s">
        <v>426</v>
      </c>
      <c r="GCW4" s="313" t="s">
        <v>426</v>
      </c>
      <c r="GCX4" s="313" t="s">
        <v>426</v>
      </c>
      <c r="GCY4" s="313" t="s">
        <v>426</v>
      </c>
      <c r="GCZ4" s="313" t="s">
        <v>426</v>
      </c>
      <c r="GDA4" s="313" t="s">
        <v>426</v>
      </c>
      <c r="GDB4" s="313" t="s">
        <v>426</v>
      </c>
      <c r="GDC4" s="313" t="s">
        <v>426</v>
      </c>
      <c r="GDD4" s="313" t="s">
        <v>426</v>
      </c>
      <c r="GDE4" s="313" t="s">
        <v>426</v>
      </c>
      <c r="GDF4" s="313" t="s">
        <v>426</v>
      </c>
      <c r="GDG4" s="313" t="s">
        <v>426</v>
      </c>
      <c r="GDH4" s="313" t="s">
        <v>426</v>
      </c>
      <c r="GDI4" s="313" t="s">
        <v>426</v>
      </c>
      <c r="GDJ4" s="313" t="s">
        <v>426</v>
      </c>
      <c r="GDK4" s="313" t="s">
        <v>426</v>
      </c>
      <c r="GDL4" s="313" t="s">
        <v>426</v>
      </c>
      <c r="GDM4" s="313" t="s">
        <v>426</v>
      </c>
      <c r="GDN4" s="313" t="s">
        <v>426</v>
      </c>
      <c r="GDO4" s="313" t="s">
        <v>426</v>
      </c>
      <c r="GDP4" s="313" t="s">
        <v>426</v>
      </c>
      <c r="GDQ4" s="313" t="s">
        <v>426</v>
      </c>
      <c r="GDR4" s="313" t="s">
        <v>426</v>
      </c>
      <c r="GDS4" s="313" t="s">
        <v>426</v>
      </c>
      <c r="GDT4" s="313" t="s">
        <v>426</v>
      </c>
      <c r="GDU4" s="313" t="s">
        <v>426</v>
      </c>
      <c r="GDV4" s="313" t="s">
        <v>426</v>
      </c>
      <c r="GDW4" s="313" t="s">
        <v>426</v>
      </c>
      <c r="GDX4" s="313" t="s">
        <v>426</v>
      </c>
      <c r="GDY4" s="313" t="s">
        <v>426</v>
      </c>
      <c r="GDZ4" s="313" t="s">
        <v>426</v>
      </c>
      <c r="GEA4" s="313" t="s">
        <v>426</v>
      </c>
      <c r="GEB4" s="313" t="s">
        <v>426</v>
      </c>
      <c r="GEC4" s="313" t="s">
        <v>426</v>
      </c>
      <c r="GED4" s="313" t="s">
        <v>426</v>
      </c>
      <c r="GEE4" s="313" t="s">
        <v>426</v>
      </c>
      <c r="GEF4" s="313" t="s">
        <v>426</v>
      </c>
      <c r="GEG4" s="313" t="s">
        <v>426</v>
      </c>
      <c r="GEH4" s="313" t="s">
        <v>426</v>
      </c>
      <c r="GEI4" s="313" t="s">
        <v>426</v>
      </c>
      <c r="GEJ4" s="313" t="s">
        <v>426</v>
      </c>
      <c r="GEK4" s="313" t="s">
        <v>426</v>
      </c>
      <c r="GEL4" s="313" t="s">
        <v>426</v>
      </c>
      <c r="GEM4" s="313" t="s">
        <v>426</v>
      </c>
      <c r="GEN4" s="313" t="s">
        <v>426</v>
      </c>
      <c r="GEO4" s="313" t="s">
        <v>426</v>
      </c>
      <c r="GEP4" s="313" t="s">
        <v>426</v>
      </c>
      <c r="GEQ4" s="313" t="s">
        <v>426</v>
      </c>
      <c r="GER4" s="313" t="s">
        <v>426</v>
      </c>
      <c r="GES4" s="313" t="s">
        <v>426</v>
      </c>
      <c r="GET4" s="313" t="s">
        <v>426</v>
      </c>
      <c r="GEU4" s="313" t="s">
        <v>426</v>
      </c>
      <c r="GEV4" s="313" t="s">
        <v>426</v>
      </c>
      <c r="GEW4" s="313" t="s">
        <v>426</v>
      </c>
      <c r="GEX4" s="313" t="s">
        <v>426</v>
      </c>
      <c r="GEY4" s="313" t="s">
        <v>426</v>
      </c>
      <c r="GEZ4" s="313" t="s">
        <v>426</v>
      </c>
      <c r="GFA4" s="313" t="s">
        <v>426</v>
      </c>
      <c r="GFB4" s="313" t="s">
        <v>426</v>
      </c>
      <c r="GFC4" s="313" t="s">
        <v>426</v>
      </c>
      <c r="GFD4" s="313" t="s">
        <v>426</v>
      </c>
      <c r="GFE4" s="313" t="s">
        <v>426</v>
      </c>
      <c r="GFF4" s="313" t="s">
        <v>426</v>
      </c>
      <c r="GFG4" s="313" t="s">
        <v>426</v>
      </c>
      <c r="GFH4" s="313" t="s">
        <v>426</v>
      </c>
      <c r="GFI4" s="313" t="s">
        <v>426</v>
      </c>
      <c r="GFJ4" s="313" t="s">
        <v>426</v>
      </c>
      <c r="GFK4" s="313" t="s">
        <v>426</v>
      </c>
      <c r="GFL4" s="313" t="s">
        <v>426</v>
      </c>
      <c r="GFM4" s="313" t="s">
        <v>426</v>
      </c>
      <c r="GFN4" s="313" t="s">
        <v>426</v>
      </c>
      <c r="GFO4" s="313" t="s">
        <v>426</v>
      </c>
      <c r="GFP4" s="313" t="s">
        <v>426</v>
      </c>
      <c r="GFQ4" s="313" t="s">
        <v>426</v>
      </c>
      <c r="GFR4" s="313" t="s">
        <v>426</v>
      </c>
      <c r="GFS4" s="313" t="s">
        <v>426</v>
      </c>
      <c r="GFT4" s="313" t="s">
        <v>426</v>
      </c>
      <c r="GFU4" s="313" t="s">
        <v>426</v>
      </c>
      <c r="GFV4" s="313" t="s">
        <v>426</v>
      </c>
      <c r="GFW4" s="313" t="s">
        <v>426</v>
      </c>
      <c r="GFX4" s="313" t="s">
        <v>426</v>
      </c>
      <c r="GFY4" s="313" t="s">
        <v>426</v>
      </c>
      <c r="GFZ4" s="313" t="s">
        <v>426</v>
      </c>
      <c r="GGA4" s="313" t="s">
        <v>426</v>
      </c>
      <c r="GGB4" s="313" t="s">
        <v>426</v>
      </c>
      <c r="GGC4" s="313" t="s">
        <v>426</v>
      </c>
      <c r="GGD4" s="313" t="s">
        <v>426</v>
      </c>
      <c r="GGE4" s="313" t="s">
        <v>426</v>
      </c>
      <c r="GGF4" s="313" t="s">
        <v>426</v>
      </c>
      <c r="GGG4" s="313" t="s">
        <v>426</v>
      </c>
      <c r="GGH4" s="313" t="s">
        <v>426</v>
      </c>
      <c r="GGI4" s="313" t="s">
        <v>426</v>
      </c>
      <c r="GGJ4" s="313" t="s">
        <v>426</v>
      </c>
      <c r="GGK4" s="313" t="s">
        <v>426</v>
      </c>
      <c r="GGL4" s="313" t="s">
        <v>426</v>
      </c>
      <c r="GGM4" s="313" t="s">
        <v>426</v>
      </c>
      <c r="GGN4" s="313" t="s">
        <v>426</v>
      </c>
      <c r="GGO4" s="313" t="s">
        <v>426</v>
      </c>
      <c r="GGP4" s="313" t="s">
        <v>426</v>
      </c>
      <c r="GGQ4" s="313" t="s">
        <v>426</v>
      </c>
      <c r="GGR4" s="313" t="s">
        <v>426</v>
      </c>
      <c r="GGS4" s="313" t="s">
        <v>426</v>
      </c>
      <c r="GGT4" s="313" t="s">
        <v>426</v>
      </c>
      <c r="GGU4" s="313" t="s">
        <v>426</v>
      </c>
      <c r="GGV4" s="313" t="s">
        <v>426</v>
      </c>
      <c r="GGW4" s="313" t="s">
        <v>426</v>
      </c>
      <c r="GGX4" s="313" t="s">
        <v>426</v>
      </c>
      <c r="GGY4" s="313" t="s">
        <v>426</v>
      </c>
      <c r="GGZ4" s="313" t="s">
        <v>426</v>
      </c>
      <c r="GHA4" s="313" t="s">
        <v>426</v>
      </c>
      <c r="GHB4" s="313" t="s">
        <v>426</v>
      </c>
      <c r="GHC4" s="313" t="s">
        <v>426</v>
      </c>
      <c r="GHD4" s="313" t="s">
        <v>426</v>
      </c>
      <c r="GHE4" s="313" t="s">
        <v>426</v>
      </c>
      <c r="GHF4" s="313" t="s">
        <v>426</v>
      </c>
      <c r="GHG4" s="313" t="s">
        <v>426</v>
      </c>
      <c r="GHH4" s="313" t="s">
        <v>426</v>
      </c>
      <c r="GHI4" s="313" t="s">
        <v>426</v>
      </c>
      <c r="GHJ4" s="313" t="s">
        <v>426</v>
      </c>
      <c r="GHK4" s="313" t="s">
        <v>426</v>
      </c>
      <c r="GHL4" s="313" t="s">
        <v>426</v>
      </c>
      <c r="GHM4" s="313" t="s">
        <v>426</v>
      </c>
      <c r="GHN4" s="313" t="s">
        <v>426</v>
      </c>
      <c r="GHO4" s="313" t="s">
        <v>426</v>
      </c>
      <c r="GHP4" s="313" t="s">
        <v>426</v>
      </c>
      <c r="GHQ4" s="313" t="s">
        <v>426</v>
      </c>
      <c r="GHR4" s="313" t="s">
        <v>426</v>
      </c>
      <c r="GHS4" s="313" t="s">
        <v>426</v>
      </c>
      <c r="GHT4" s="313" t="s">
        <v>426</v>
      </c>
      <c r="GHU4" s="313" t="s">
        <v>426</v>
      </c>
      <c r="GHV4" s="313" t="s">
        <v>426</v>
      </c>
      <c r="GHW4" s="313" t="s">
        <v>426</v>
      </c>
      <c r="GHX4" s="313" t="s">
        <v>426</v>
      </c>
      <c r="GHY4" s="313" t="s">
        <v>426</v>
      </c>
      <c r="GHZ4" s="313" t="s">
        <v>426</v>
      </c>
      <c r="GIA4" s="313" t="s">
        <v>426</v>
      </c>
      <c r="GIB4" s="313" t="s">
        <v>426</v>
      </c>
      <c r="GIC4" s="313" t="s">
        <v>426</v>
      </c>
      <c r="GID4" s="313" t="s">
        <v>426</v>
      </c>
      <c r="GIE4" s="313" t="s">
        <v>426</v>
      </c>
      <c r="GIF4" s="313" t="s">
        <v>426</v>
      </c>
      <c r="GIG4" s="313" t="s">
        <v>426</v>
      </c>
      <c r="GIH4" s="313" t="s">
        <v>426</v>
      </c>
      <c r="GII4" s="313" t="s">
        <v>426</v>
      </c>
      <c r="GIJ4" s="313" t="s">
        <v>426</v>
      </c>
      <c r="GIK4" s="313" t="s">
        <v>426</v>
      </c>
      <c r="GIL4" s="313" t="s">
        <v>426</v>
      </c>
      <c r="GIM4" s="313" t="s">
        <v>426</v>
      </c>
      <c r="GIN4" s="313" t="s">
        <v>426</v>
      </c>
      <c r="GIO4" s="313" t="s">
        <v>426</v>
      </c>
      <c r="GIP4" s="313" t="s">
        <v>426</v>
      </c>
      <c r="GIQ4" s="313" t="s">
        <v>426</v>
      </c>
      <c r="GIR4" s="313" t="s">
        <v>426</v>
      </c>
      <c r="GIS4" s="313" t="s">
        <v>426</v>
      </c>
      <c r="GIT4" s="313" t="s">
        <v>426</v>
      </c>
      <c r="GIU4" s="313" t="s">
        <v>426</v>
      </c>
      <c r="GIV4" s="313" t="s">
        <v>426</v>
      </c>
      <c r="GIW4" s="313" t="s">
        <v>426</v>
      </c>
      <c r="GIX4" s="313" t="s">
        <v>426</v>
      </c>
      <c r="GIY4" s="313" t="s">
        <v>426</v>
      </c>
      <c r="GIZ4" s="313" t="s">
        <v>426</v>
      </c>
      <c r="GJA4" s="313" t="s">
        <v>426</v>
      </c>
      <c r="GJB4" s="313" t="s">
        <v>426</v>
      </c>
      <c r="GJC4" s="313" t="s">
        <v>426</v>
      </c>
      <c r="GJD4" s="313" t="s">
        <v>426</v>
      </c>
      <c r="GJE4" s="313" t="s">
        <v>426</v>
      </c>
      <c r="GJF4" s="313" t="s">
        <v>426</v>
      </c>
      <c r="GJG4" s="313" t="s">
        <v>426</v>
      </c>
      <c r="GJH4" s="313" t="s">
        <v>426</v>
      </c>
      <c r="GJI4" s="313" t="s">
        <v>426</v>
      </c>
      <c r="GJJ4" s="313" t="s">
        <v>426</v>
      </c>
      <c r="GJK4" s="313" t="s">
        <v>426</v>
      </c>
      <c r="GJL4" s="313" t="s">
        <v>426</v>
      </c>
      <c r="GJM4" s="313" t="s">
        <v>426</v>
      </c>
      <c r="GJN4" s="313" t="s">
        <v>426</v>
      </c>
      <c r="GJO4" s="313" t="s">
        <v>426</v>
      </c>
      <c r="GJP4" s="313" t="s">
        <v>426</v>
      </c>
      <c r="GJQ4" s="313" t="s">
        <v>426</v>
      </c>
      <c r="GJR4" s="313" t="s">
        <v>426</v>
      </c>
      <c r="GJS4" s="313" t="s">
        <v>426</v>
      </c>
      <c r="GJT4" s="313" t="s">
        <v>426</v>
      </c>
      <c r="GJU4" s="313" t="s">
        <v>426</v>
      </c>
      <c r="GJV4" s="313" t="s">
        <v>426</v>
      </c>
      <c r="GJW4" s="313" t="s">
        <v>426</v>
      </c>
      <c r="GJX4" s="313" t="s">
        <v>426</v>
      </c>
      <c r="GJY4" s="313" t="s">
        <v>426</v>
      </c>
      <c r="GJZ4" s="313" t="s">
        <v>426</v>
      </c>
      <c r="GKA4" s="313" t="s">
        <v>426</v>
      </c>
      <c r="GKB4" s="313" t="s">
        <v>426</v>
      </c>
      <c r="GKC4" s="313" t="s">
        <v>426</v>
      </c>
      <c r="GKD4" s="313" t="s">
        <v>426</v>
      </c>
      <c r="GKE4" s="313" t="s">
        <v>426</v>
      </c>
      <c r="GKF4" s="313" t="s">
        <v>426</v>
      </c>
      <c r="GKG4" s="313" t="s">
        <v>426</v>
      </c>
      <c r="GKH4" s="313" t="s">
        <v>426</v>
      </c>
      <c r="GKI4" s="313" t="s">
        <v>426</v>
      </c>
      <c r="GKJ4" s="313" t="s">
        <v>426</v>
      </c>
      <c r="GKK4" s="313" t="s">
        <v>426</v>
      </c>
      <c r="GKL4" s="313" t="s">
        <v>426</v>
      </c>
      <c r="GKM4" s="313" t="s">
        <v>426</v>
      </c>
      <c r="GKN4" s="313" t="s">
        <v>426</v>
      </c>
      <c r="GKO4" s="313" t="s">
        <v>426</v>
      </c>
      <c r="GKP4" s="313" t="s">
        <v>426</v>
      </c>
      <c r="GKQ4" s="313" t="s">
        <v>426</v>
      </c>
      <c r="GKR4" s="313" t="s">
        <v>426</v>
      </c>
      <c r="GKS4" s="313" t="s">
        <v>426</v>
      </c>
      <c r="GKT4" s="313" t="s">
        <v>426</v>
      </c>
      <c r="GKU4" s="313" t="s">
        <v>426</v>
      </c>
      <c r="GKV4" s="313" t="s">
        <v>426</v>
      </c>
      <c r="GKW4" s="313" t="s">
        <v>426</v>
      </c>
      <c r="GKX4" s="313" t="s">
        <v>426</v>
      </c>
      <c r="GKY4" s="313" t="s">
        <v>426</v>
      </c>
      <c r="GKZ4" s="313" t="s">
        <v>426</v>
      </c>
      <c r="GLA4" s="313" t="s">
        <v>426</v>
      </c>
      <c r="GLB4" s="313" t="s">
        <v>426</v>
      </c>
      <c r="GLC4" s="313" t="s">
        <v>426</v>
      </c>
      <c r="GLD4" s="313" t="s">
        <v>426</v>
      </c>
      <c r="GLE4" s="313" t="s">
        <v>426</v>
      </c>
      <c r="GLF4" s="313" t="s">
        <v>426</v>
      </c>
      <c r="GLG4" s="313" t="s">
        <v>426</v>
      </c>
      <c r="GLH4" s="313" t="s">
        <v>426</v>
      </c>
      <c r="GLI4" s="313" t="s">
        <v>426</v>
      </c>
      <c r="GLJ4" s="313" t="s">
        <v>426</v>
      </c>
      <c r="GLK4" s="313" t="s">
        <v>426</v>
      </c>
      <c r="GLL4" s="313" t="s">
        <v>426</v>
      </c>
      <c r="GLM4" s="313" t="s">
        <v>426</v>
      </c>
      <c r="GLN4" s="313" t="s">
        <v>426</v>
      </c>
      <c r="GLO4" s="313" t="s">
        <v>426</v>
      </c>
      <c r="GLP4" s="313" t="s">
        <v>426</v>
      </c>
      <c r="GLQ4" s="313" t="s">
        <v>426</v>
      </c>
      <c r="GLR4" s="313" t="s">
        <v>426</v>
      </c>
      <c r="GLS4" s="313" t="s">
        <v>426</v>
      </c>
      <c r="GLT4" s="313" t="s">
        <v>426</v>
      </c>
      <c r="GLU4" s="313" t="s">
        <v>426</v>
      </c>
      <c r="GLV4" s="313" t="s">
        <v>426</v>
      </c>
      <c r="GLW4" s="313" t="s">
        <v>426</v>
      </c>
      <c r="GLX4" s="313" t="s">
        <v>426</v>
      </c>
      <c r="GLY4" s="313" t="s">
        <v>426</v>
      </c>
      <c r="GLZ4" s="313" t="s">
        <v>426</v>
      </c>
      <c r="GMA4" s="313" t="s">
        <v>426</v>
      </c>
      <c r="GMB4" s="313" t="s">
        <v>426</v>
      </c>
      <c r="GMC4" s="313" t="s">
        <v>426</v>
      </c>
      <c r="GMD4" s="313" t="s">
        <v>426</v>
      </c>
      <c r="GME4" s="313" t="s">
        <v>426</v>
      </c>
      <c r="GMF4" s="313" t="s">
        <v>426</v>
      </c>
      <c r="GMG4" s="313" t="s">
        <v>426</v>
      </c>
      <c r="GMH4" s="313" t="s">
        <v>426</v>
      </c>
      <c r="GMI4" s="313" t="s">
        <v>426</v>
      </c>
      <c r="GMJ4" s="313" t="s">
        <v>426</v>
      </c>
      <c r="GMK4" s="313" t="s">
        <v>426</v>
      </c>
      <c r="GML4" s="313" t="s">
        <v>426</v>
      </c>
      <c r="GMM4" s="313" t="s">
        <v>426</v>
      </c>
      <c r="GMN4" s="313" t="s">
        <v>426</v>
      </c>
      <c r="GMO4" s="313" t="s">
        <v>426</v>
      </c>
      <c r="GMP4" s="313" t="s">
        <v>426</v>
      </c>
      <c r="GMQ4" s="313" t="s">
        <v>426</v>
      </c>
      <c r="GMR4" s="313" t="s">
        <v>426</v>
      </c>
      <c r="GMS4" s="313" t="s">
        <v>426</v>
      </c>
      <c r="GMT4" s="313" t="s">
        <v>426</v>
      </c>
      <c r="GMU4" s="313" t="s">
        <v>426</v>
      </c>
      <c r="GMV4" s="313" t="s">
        <v>426</v>
      </c>
      <c r="GMW4" s="313" t="s">
        <v>426</v>
      </c>
      <c r="GMX4" s="313" t="s">
        <v>426</v>
      </c>
      <c r="GMY4" s="313" t="s">
        <v>426</v>
      </c>
      <c r="GMZ4" s="313" t="s">
        <v>426</v>
      </c>
      <c r="GNA4" s="313" t="s">
        <v>426</v>
      </c>
      <c r="GNB4" s="313" t="s">
        <v>426</v>
      </c>
      <c r="GNC4" s="313" t="s">
        <v>426</v>
      </c>
      <c r="GND4" s="313" t="s">
        <v>426</v>
      </c>
      <c r="GNE4" s="313" t="s">
        <v>426</v>
      </c>
      <c r="GNF4" s="313" t="s">
        <v>426</v>
      </c>
      <c r="GNG4" s="313" t="s">
        <v>426</v>
      </c>
      <c r="GNH4" s="313" t="s">
        <v>426</v>
      </c>
      <c r="GNI4" s="313" t="s">
        <v>426</v>
      </c>
      <c r="GNJ4" s="313" t="s">
        <v>426</v>
      </c>
      <c r="GNK4" s="313" t="s">
        <v>426</v>
      </c>
      <c r="GNL4" s="313" t="s">
        <v>426</v>
      </c>
      <c r="GNM4" s="313" t="s">
        <v>426</v>
      </c>
      <c r="GNN4" s="313" t="s">
        <v>426</v>
      </c>
      <c r="GNO4" s="313" t="s">
        <v>426</v>
      </c>
      <c r="GNP4" s="313" t="s">
        <v>426</v>
      </c>
      <c r="GNQ4" s="313" t="s">
        <v>426</v>
      </c>
      <c r="GNR4" s="313" t="s">
        <v>426</v>
      </c>
      <c r="GNS4" s="313" t="s">
        <v>426</v>
      </c>
      <c r="GNT4" s="313" t="s">
        <v>426</v>
      </c>
      <c r="GNU4" s="313" t="s">
        <v>426</v>
      </c>
      <c r="GNV4" s="313" t="s">
        <v>426</v>
      </c>
      <c r="GNW4" s="313" t="s">
        <v>426</v>
      </c>
      <c r="GNX4" s="313" t="s">
        <v>426</v>
      </c>
      <c r="GNY4" s="313" t="s">
        <v>426</v>
      </c>
      <c r="GNZ4" s="313" t="s">
        <v>426</v>
      </c>
      <c r="GOA4" s="313" t="s">
        <v>426</v>
      </c>
      <c r="GOB4" s="313" t="s">
        <v>426</v>
      </c>
      <c r="GOC4" s="313" t="s">
        <v>426</v>
      </c>
      <c r="GOD4" s="313" t="s">
        <v>426</v>
      </c>
      <c r="GOE4" s="313" t="s">
        <v>426</v>
      </c>
      <c r="GOF4" s="313" t="s">
        <v>426</v>
      </c>
      <c r="GOG4" s="313" t="s">
        <v>426</v>
      </c>
      <c r="GOH4" s="313" t="s">
        <v>426</v>
      </c>
      <c r="GOI4" s="313" t="s">
        <v>426</v>
      </c>
      <c r="GOJ4" s="313" t="s">
        <v>426</v>
      </c>
      <c r="GOK4" s="313" t="s">
        <v>426</v>
      </c>
      <c r="GOL4" s="313" t="s">
        <v>426</v>
      </c>
      <c r="GOM4" s="313" t="s">
        <v>426</v>
      </c>
      <c r="GON4" s="313" t="s">
        <v>426</v>
      </c>
      <c r="GOO4" s="313" t="s">
        <v>426</v>
      </c>
      <c r="GOP4" s="313" t="s">
        <v>426</v>
      </c>
      <c r="GOQ4" s="313" t="s">
        <v>426</v>
      </c>
      <c r="GOR4" s="313" t="s">
        <v>426</v>
      </c>
      <c r="GOS4" s="313" t="s">
        <v>426</v>
      </c>
      <c r="GOT4" s="313" t="s">
        <v>426</v>
      </c>
      <c r="GOU4" s="313" t="s">
        <v>426</v>
      </c>
      <c r="GOV4" s="313" t="s">
        <v>426</v>
      </c>
      <c r="GOW4" s="313" t="s">
        <v>426</v>
      </c>
      <c r="GOX4" s="313" t="s">
        <v>426</v>
      </c>
      <c r="GOY4" s="313" t="s">
        <v>426</v>
      </c>
      <c r="GOZ4" s="313" t="s">
        <v>426</v>
      </c>
      <c r="GPA4" s="313" t="s">
        <v>426</v>
      </c>
      <c r="GPB4" s="313" t="s">
        <v>426</v>
      </c>
      <c r="GPC4" s="313" t="s">
        <v>426</v>
      </c>
      <c r="GPD4" s="313" t="s">
        <v>426</v>
      </c>
      <c r="GPE4" s="313" t="s">
        <v>426</v>
      </c>
      <c r="GPF4" s="313" t="s">
        <v>426</v>
      </c>
      <c r="GPG4" s="313" t="s">
        <v>426</v>
      </c>
      <c r="GPH4" s="313" t="s">
        <v>426</v>
      </c>
      <c r="GPI4" s="313" t="s">
        <v>426</v>
      </c>
      <c r="GPJ4" s="313" t="s">
        <v>426</v>
      </c>
      <c r="GPK4" s="313" t="s">
        <v>426</v>
      </c>
      <c r="GPL4" s="313" t="s">
        <v>426</v>
      </c>
      <c r="GPM4" s="313" t="s">
        <v>426</v>
      </c>
      <c r="GPN4" s="313" t="s">
        <v>426</v>
      </c>
      <c r="GPO4" s="313" t="s">
        <v>426</v>
      </c>
      <c r="GPP4" s="313" t="s">
        <v>426</v>
      </c>
      <c r="GPQ4" s="313" t="s">
        <v>426</v>
      </c>
      <c r="GPR4" s="313" t="s">
        <v>426</v>
      </c>
      <c r="GPS4" s="313" t="s">
        <v>426</v>
      </c>
      <c r="GPT4" s="313" t="s">
        <v>426</v>
      </c>
      <c r="GPU4" s="313" t="s">
        <v>426</v>
      </c>
      <c r="GPV4" s="313" t="s">
        <v>426</v>
      </c>
      <c r="GPW4" s="313" t="s">
        <v>426</v>
      </c>
      <c r="GPX4" s="313" t="s">
        <v>426</v>
      </c>
      <c r="GPY4" s="313" t="s">
        <v>426</v>
      </c>
      <c r="GPZ4" s="313" t="s">
        <v>426</v>
      </c>
      <c r="GQA4" s="313" t="s">
        <v>426</v>
      </c>
      <c r="GQB4" s="313" t="s">
        <v>426</v>
      </c>
      <c r="GQC4" s="313" t="s">
        <v>426</v>
      </c>
      <c r="GQD4" s="313" t="s">
        <v>426</v>
      </c>
      <c r="GQE4" s="313" t="s">
        <v>426</v>
      </c>
      <c r="GQF4" s="313" t="s">
        <v>426</v>
      </c>
      <c r="GQG4" s="313" t="s">
        <v>426</v>
      </c>
      <c r="GQH4" s="313" t="s">
        <v>426</v>
      </c>
      <c r="GQI4" s="313" t="s">
        <v>426</v>
      </c>
      <c r="GQJ4" s="313" t="s">
        <v>426</v>
      </c>
      <c r="GQK4" s="313" t="s">
        <v>426</v>
      </c>
      <c r="GQL4" s="313" t="s">
        <v>426</v>
      </c>
      <c r="GQM4" s="313" t="s">
        <v>426</v>
      </c>
      <c r="GQN4" s="313" t="s">
        <v>426</v>
      </c>
      <c r="GQO4" s="313" t="s">
        <v>426</v>
      </c>
      <c r="GQP4" s="313" t="s">
        <v>426</v>
      </c>
      <c r="GQQ4" s="313" t="s">
        <v>426</v>
      </c>
      <c r="GQR4" s="313" t="s">
        <v>426</v>
      </c>
      <c r="GQS4" s="313" t="s">
        <v>426</v>
      </c>
      <c r="GQT4" s="313" t="s">
        <v>426</v>
      </c>
      <c r="GQU4" s="313" t="s">
        <v>426</v>
      </c>
      <c r="GQV4" s="313" t="s">
        <v>426</v>
      </c>
      <c r="GQW4" s="313" t="s">
        <v>426</v>
      </c>
      <c r="GQX4" s="313" t="s">
        <v>426</v>
      </c>
      <c r="GQY4" s="313" t="s">
        <v>426</v>
      </c>
      <c r="GQZ4" s="313" t="s">
        <v>426</v>
      </c>
      <c r="GRA4" s="313" t="s">
        <v>426</v>
      </c>
      <c r="GRB4" s="313" t="s">
        <v>426</v>
      </c>
      <c r="GRC4" s="313" t="s">
        <v>426</v>
      </c>
      <c r="GRD4" s="313" t="s">
        <v>426</v>
      </c>
      <c r="GRE4" s="313" t="s">
        <v>426</v>
      </c>
      <c r="GRF4" s="313" t="s">
        <v>426</v>
      </c>
      <c r="GRG4" s="313" t="s">
        <v>426</v>
      </c>
      <c r="GRH4" s="313" t="s">
        <v>426</v>
      </c>
      <c r="GRI4" s="313" t="s">
        <v>426</v>
      </c>
      <c r="GRJ4" s="313" t="s">
        <v>426</v>
      </c>
      <c r="GRK4" s="313" t="s">
        <v>426</v>
      </c>
      <c r="GRL4" s="313" t="s">
        <v>426</v>
      </c>
      <c r="GRM4" s="313" t="s">
        <v>426</v>
      </c>
      <c r="GRN4" s="313" t="s">
        <v>426</v>
      </c>
      <c r="GRO4" s="313" t="s">
        <v>426</v>
      </c>
      <c r="GRP4" s="313" t="s">
        <v>426</v>
      </c>
      <c r="GRQ4" s="313" t="s">
        <v>426</v>
      </c>
      <c r="GRR4" s="313" t="s">
        <v>426</v>
      </c>
      <c r="GRS4" s="313" t="s">
        <v>426</v>
      </c>
      <c r="GRT4" s="313" t="s">
        <v>426</v>
      </c>
      <c r="GRU4" s="313" t="s">
        <v>426</v>
      </c>
      <c r="GRV4" s="313" t="s">
        <v>426</v>
      </c>
      <c r="GRW4" s="313" t="s">
        <v>426</v>
      </c>
      <c r="GRX4" s="313" t="s">
        <v>426</v>
      </c>
      <c r="GRY4" s="313" t="s">
        <v>426</v>
      </c>
      <c r="GRZ4" s="313" t="s">
        <v>426</v>
      </c>
      <c r="GSA4" s="313" t="s">
        <v>426</v>
      </c>
      <c r="GSB4" s="313" t="s">
        <v>426</v>
      </c>
      <c r="GSC4" s="313" t="s">
        <v>426</v>
      </c>
      <c r="GSD4" s="313" t="s">
        <v>426</v>
      </c>
      <c r="GSE4" s="313" t="s">
        <v>426</v>
      </c>
      <c r="GSF4" s="313" t="s">
        <v>426</v>
      </c>
      <c r="GSG4" s="313" t="s">
        <v>426</v>
      </c>
      <c r="GSH4" s="313" t="s">
        <v>426</v>
      </c>
      <c r="GSI4" s="313" t="s">
        <v>426</v>
      </c>
      <c r="GSJ4" s="313" t="s">
        <v>426</v>
      </c>
      <c r="GSK4" s="313" t="s">
        <v>426</v>
      </c>
      <c r="GSL4" s="313" t="s">
        <v>426</v>
      </c>
      <c r="GSM4" s="313" t="s">
        <v>426</v>
      </c>
      <c r="GSN4" s="313" t="s">
        <v>426</v>
      </c>
      <c r="GSO4" s="313" t="s">
        <v>426</v>
      </c>
      <c r="GSP4" s="313" t="s">
        <v>426</v>
      </c>
      <c r="GSQ4" s="313" t="s">
        <v>426</v>
      </c>
      <c r="GSR4" s="313" t="s">
        <v>426</v>
      </c>
      <c r="GSS4" s="313" t="s">
        <v>426</v>
      </c>
      <c r="GST4" s="313" t="s">
        <v>426</v>
      </c>
      <c r="GSU4" s="313" t="s">
        <v>426</v>
      </c>
      <c r="GSV4" s="313" t="s">
        <v>426</v>
      </c>
      <c r="GSW4" s="313" t="s">
        <v>426</v>
      </c>
      <c r="GSX4" s="313" t="s">
        <v>426</v>
      </c>
      <c r="GSY4" s="313" t="s">
        <v>426</v>
      </c>
      <c r="GSZ4" s="313" t="s">
        <v>426</v>
      </c>
      <c r="GTA4" s="313" t="s">
        <v>426</v>
      </c>
      <c r="GTB4" s="313" t="s">
        <v>426</v>
      </c>
      <c r="GTC4" s="313" t="s">
        <v>426</v>
      </c>
      <c r="GTD4" s="313" t="s">
        <v>426</v>
      </c>
      <c r="GTE4" s="313" t="s">
        <v>426</v>
      </c>
      <c r="GTF4" s="313" t="s">
        <v>426</v>
      </c>
      <c r="GTG4" s="313" t="s">
        <v>426</v>
      </c>
      <c r="GTH4" s="313" t="s">
        <v>426</v>
      </c>
      <c r="GTI4" s="313" t="s">
        <v>426</v>
      </c>
      <c r="GTJ4" s="313" t="s">
        <v>426</v>
      </c>
      <c r="GTK4" s="313" t="s">
        <v>426</v>
      </c>
      <c r="GTL4" s="313" t="s">
        <v>426</v>
      </c>
      <c r="GTM4" s="313" t="s">
        <v>426</v>
      </c>
      <c r="GTN4" s="313" t="s">
        <v>426</v>
      </c>
      <c r="GTO4" s="313" t="s">
        <v>426</v>
      </c>
      <c r="GTP4" s="313" t="s">
        <v>426</v>
      </c>
      <c r="GTQ4" s="313" t="s">
        <v>426</v>
      </c>
      <c r="GTR4" s="313" t="s">
        <v>426</v>
      </c>
      <c r="GTS4" s="313" t="s">
        <v>426</v>
      </c>
      <c r="GTT4" s="313" t="s">
        <v>426</v>
      </c>
      <c r="GTU4" s="313" t="s">
        <v>426</v>
      </c>
      <c r="GTV4" s="313" t="s">
        <v>426</v>
      </c>
      <c r="GTW4" s="313" t="s">
        <v>426</v>
      </c>
      <c r="GTX4" s="313" t="s">
        <v>426</v>
      </c>
      <c r="GTY4" s="313" t="s">
        <v>426</v>
      </c>
      <c r="GTZ4" s="313" t="s">
        <v>426</v>
      </c>
      <c r="GUA4" s="313" t="s">
        <v>426</v>
      </c>
      <c r="GUB4" s="313" t="s">
        <v>426</v>
      </c>
      <c r="GUC4" s="313" t="s">
        <v>426</v>
      </c>
      <c r="GUD4" s="313" t="s">
        <v>426</v>
      </c>
      <c r="GUE4" s="313" t="s">
        <v>426</v>
      </c>
      <c r="GUF4" s="313" t="s">
        <v>426</v>
      </c>
      <c r="GUG4" s="313" t="s">
        <v>426</v>
      </c>
      <c r="GUH4" s="313" t="s">
        <v>426</v>
      </c>
      <c r="GUI4" s="313" t="s">
        <v>426</v>
      </c>
      <c r="GUJ4" s="313" t="s">
        <v>426</v>
      </c>
      <c r="GUK4" s="313" t="s">
        <v>426</v>
      </c>
      <c r="GUL4" s="313" t="s">
        <v>426</v>
      </c>
      <c r="GUM4" s="313" t="s">
        <v>426</v>
      </c>
      <c r="GUN4" s="313" t="s">
        <v>426</v>
      </c>
      <c r="GUO4" s="313" t="s">
        <v>426</v>
      </c>
      <c r="GUP4" s="313" t="s">
        <v>426</v>
      </c>
      <c r="GUQ4" s="313" t="s">
        <v>426</v>
      </c>
      <c r="GUR4" s="313" t="s">
        <v>426</v>
      </c>
      <c r="GUS4" s="313" t="s">
        <v>426</v>
      </c>
      <c r="GUT4" s="313" t="s">
        <v>426</v>
      </c>
      <c r="GUU4" s="313" t="s">
        <v>426</v>
      </c>
      <c r="GUV4" s="313" t="s">
        <v>426</v>
      </c>
      <c r="GUW4" s="313" t="s">
        <v>426</v>
      </c>
      <c r="GUX4" s="313" t="s">
        <v>426</v>
      </c>
      <c r="GUY4" s="313" t="s">
        <v>426</v>
      </c>
      <c r="GUZ4" s="313" t="s">
        <v>426</v>
      </c>
      <c r="GVA4" s="313" t="s">
        <v>426</v>
      </c>
      <c r="GVB4" s="313" t="s">
        <v>426</v>
      </c>
      <c r="GVC4" s="313" t="s">
        <v>426</v>
      </c>
      <c r="GVD4" s="313" t="s">
        <v>426</v>
      </c>
      <c r="GVE4" s="313" t="s">
        <v>426</v>
      </c>
      <c r="GVF4" s="313" t="s">
        <v>426</v>
      </c>
      <c r="GVG4" s="313" t="s">
        <v>426</v>
      </c>
      <c r="GVH4" s="313" t="s">
        <v>426</v>
      </c>
      <c r="GVI4" s="313" t="s">
        <v>426</v>
      </c>
      <c r="GVJ4" s="313" t="s">
        <v>426</v>
      </c>
      <c r="GVK4" s="313" t="s">
        <v>426</v>
      </c>
      <c r="GVL4" s="313" t="s">
        <v>426</v>
      </c>
      <c r="GVM4" s="313" t="s">
        <v>426</v>
      </c>
      <c r="GVN4" s="313" t="s">
        <v>426</v>
      </c>
      <c r="GVO4" s="313" t="s">
        <v>426</v>
      </c>
      <c r="GVP4" s="313" t="s">
        <v>426</v>
      </c>
      <c r="GVQ4" s="313" t="s">
        <v>426</v>
      </c>
      <c r="GVR4" s="313" t="s">
        <v>426</v>
      </c>
      <c r="GVS4" s="313" t="s">
        <v>426</v>
      </c>
      <c r="GVT4" s="313" t="s">
        <v>426</v>
      </c>
      <c r="GVU4" s="313" t="s">
        <v>426</v>
      </c>
      <c r="GVV4" s="313" t="s">
        <v>426</v>
      </c>
      <c r="GVW4" s="313" t="s">
        <v>426</v>
      </c>
      <c r="GVX4" s="313" t="s">
        <v>426</v>
      </c>
      <c r="GVY4" s="313" t="s">
        <v>426</v>
      </c>
      <c r="GVZ4" s="313" t="s">
        <v>426</v>
      </c>
      <c r="GWA4" s="313" t="s">
        <v>426</v>
      </c>
      <c r="GWB4" s="313" t="s">
        <v>426</v>
      </c>
      <c r="GWC4" s="313" t="s">
        <v>426</v>
      </c>
      <c r="GWD4" s="313" t="s">
        <v>426</v>
      </c>
      <c r="GWE4" s="313" t="s">
        <v>426</v>
      </c>
      <c r="GWF4" s="313" t="s">
        <v>426</v>
      </c>
      <c r="GWG4" s="313" t="s">
        <v>426</v>
      </c>
      <c r="GWH4" s="313" t="s">
        <v>426</v>
      </c>
      <c r="GWI4" s="313" t="s">
        <v>426</v>
      </c>
      <c r="GWJ4" s="313" t="s">
        <v>426</v>
      </c>
      <c r="GWK4" s="313" t="s">
        <v>426</v>
      </c>
      <c r="GWL4" s="313" t="s">
        <v>426</v>
      </c>
      <c r="GWM4" s="313" t="s">
        <v>426</v>
      </c>
      <c r="GWN4" s="313" t="s">
        <v>426</v>
      </c>
      <c r="GWO4" s="313" t="s">
        <v>426</v>
      </c>
      <c r="GWP4" s="313" t="s">
        <v>426</v>
      </c>
      <c r="GWQ4" s="313" t="s">
        <v>426</v>
      </c>
      <c r="GWR4" s="313" t="s">
        <v>426</v>
      </c>
      <c r="GWS4" s="313" t="s">
        <v>426</v>
      </c>
      <c r="GWT4" s="313" t="s">
        <v>426</v>
      </c>
      <c r="GWU4" s="313" t="s">
        <v>426</v>
      </c>
      <c r="GWV4" s="313" t="s">
        <v>426</v>
      </c>
      <c r="GWW4" s="313" t="s">
        <v>426</v>
      </c>
      <c r="GWX4" s="313" t="s">
        <v>426</v>
      </c>
      <c r="GWY4" s="313" t="s">
        <v>426</v>
      </c>
      <c r="GWZ4" s="313" t="s">
        <v>426</v>
      </c>
      <c r="GXA4" s="313" t="s">
        <v>426</v>
      </c>
      <c r="GXB4" s="313" t="s">
        <v>426</v>
      </c>
      <c r="GXC4" s="313" t="s">
        <v>426</v>
      </c>
      <c r="GXD4" s="313" t="s">
        <v>426</v>
      </c>
      <c r="GXE4" s="313" t="s">
        <v>426</v>
      </c>
      <c r="GXF4" s="313" t="s">
        <v>426</v>
      </c>
      <c r="GXG4" s="313" t="s">
        <v>426</v>
      </c>
      <c r="GXH4" s="313" t="s">
        <v>426</v>
      </c>
      <c r="GXI4" s="313" t="s">
        <v>426</v>
      </c>
      <c r="GXJ4" s="313" t="s">
        <v>426</v>
      </c>
      <c r="GXK4" s="313" t="s">
        <v>426</v>
      </c>
      <c r="GXL4" s="313" t="s">
        <v>426</v>
      </c>
      <c r="GXM4" s="313" t="s">
        <v>426</v>
      </c>
      <c r="GXN4" s="313" t="s">
        <v>426</v>
      </c>
      <c r="GXO4" s="313" t="s">
        <v>426</v>
      </c>
      <c r="GXP4" s="313" t="s">
        <v>426</v>
      </c>
      <c r="GXQ4" s="313" t="s">
        <v>426</v>
      </c>
      <c r="GXR4" s="313" t="s">
        <v>426</v>
      </c>
      <c r="GXS4" s="313" t="s">
        <v>426</v>
      </c>
      <c r="GXT4" s="313" t="s">
        <v>426</v>
      </c>
      <c r="GXU4" s="313" t="s">
        <v>426</v>
      </c>
      <c r="GXV4" s="313" t="s">
        <v>426</v>
      </c>
      <c r="GXW4" s="313" t="s">
        <v>426</v>
      </c>
      <c r="GXX4" s="313" t="s">
        <v>426</v>
      </c>
      <c r="GXY4" s="313" t="s">
        <v>426</v>
      </c>
      <c r="GXZ4" s="313" t="s">
        <v>426</v>
      </c>
      <c r="GYA4" s="313" t="s">
        <v>426</v>
      </c>
      <c r="GYB4" s="313" t="s">
        <v>426</v>
      </c>
      <c r="GYC4" s="313" t="s">
        <v>426</v>
      </c>
      <c r="GYD4" s="313" t="s">
        <v>426</v>
      </c>
      <c r="GYE4" s="313" t="s">
        <v>426</v>
      </c>
      <c r="GYF4" s="313" t="s">
        <v>426</v>
      </c>
      <c r="GYG4" s="313" t="s">
        <v>426</v>
      </c>
      <c r="GYH4" s="313" t="s">
        <v>426</v>
      </c>
      <c r="GYI4" s="313" t="s">
        <v>426</v>
      </c>
      <c r="GYJ4" s="313" t="s">
        <v>426</v>
      </c>
      <c r="GYK4" s="313" t="s">
        <v>426</v>
      </c>
      <c r="GYL4" s="313" t="s">
        <v>426</v>
      </c>
      <c r="GYM4" s="313" t="s">
        <v>426</v>
      </c>
      <c r="GYN4" s="313" t="s">
        <v>426</v>
      </c>
      <c r="GYO4" s="313" t="s">
        <v>426</v>
      </c>
      <c r="GYP4" s="313" t="s">
        <v>426</v>
      </c>
      <c r="GYQ4" s="313" t="s">
        <v>426</v>
      </c>
      <c r="GYR4" s="313" t="s">
        <v>426</v>
      </c>
      <c r="GYS4" s="313" t="s">
        <v>426</v>
      </c>
      <c r="GYT4" s="313" t="s">
        <v>426</v>
      </c>
      <c r="GYU4" s="313" t="s">
        <v>426</v>
      </c>
      <c r="GYV4" s="313" t="s">
        <v>426</v>
      </c>
      <c r="GYW4" s="313" t="s">
        <v>426</v>
      </c>
      <c r="GYX4" s="313" t="s">
        <v>426</v>
      </c>
      <c r="GYY4" s="313" t="s">
        <v>426</v>
      </c>
      <c r="GYZ4" s="313" t="s">
        <v>426</v>
      </c>
      <c r="GZA4" s="313" t="s">
        <v>426</v>
      </c>
      <c r="GZB4" s="313" t="s">
        <v>426</v>
      </c>
      <c r="GZC4" s="313" t="s">
        <v>426</v>
      </c>
      <c r="GZD4" s="313" t="s">
        <v>426</v>
      </c>
      <c r="GZE4" s="313" t="s">
        <v>426</v>
      </c>
      <c r="GZF4" s="313" t="s">
        <v>426</v>
      </c>
      <c r="GZG4" s="313" t="s">
        <v>426</v>
      </c>
      <c r="GZH4" s="313" t="s">
        <v>426</v>
      </c>
      <c r="GZI4" s="313" t="s">
        <v>426</v>
      </c>
      <c r="GZJ4" s="313" t="s">
        <v>426</v>
      </c>
      <c r="GZK4" s="313" t="s">
        <v>426</v>
      </c>
      <c r="GZL4" s="313" t="s">
        <v>426</v>
      </c>
      <c r="GZM4" s="313" t="s">
        <v>426</v>
      </c>
      <c r="GZN4" s="313" t="s">
        <v>426</v>
      </c>
      <c r="GZO4" s="313" t="s">
        <v>426</v>
      </c>
      <c r="GZP4" s="313" t="s">
        <v>426</v>
      </c>
      <c r="GZQ4" s="313" t="s">
        <v>426</v>
      </c>
      <c r="GZR4" s="313" t="s">
        <v>426</v>
      </c>
      <c r="GZS4" s="313" t="s">
        <v>426</v>
      </c>
      <c r="GZT4" s="313" t="s">
        <v>426</v>
      </c>
      <c r="GZU4" s="313" t="s">
        <v>426</v>
      </c>
      <c r="GZV4" s="313" t="s">
        <v>426</v>
      </c>
      <c r="GZW4" s="313" t="s">
        <v>426</v>
      </c>
      <c r="GZX4" s="313" t="s">
        <v>426</v>
      </c>
      <c r="GZY4" s="313" t="s">
        <v>426</v>
      </c>
      <c r="GZZ4" s="313" t="s">
        <v>426</v>
      </c>
      <c r="HAA4" s="313" t="s">
        <v>426</v>
      </c>
      <c r="HAB4" s="313" t="s">
        <v>426</v>
      </c>
      <c r="HAC4" s="313" t="s">
        <v>426</v>
      </c>
      <c r="HAD4" s="313" t="s">
        <v>426</v>
      </c>
      <c r="HAE4" s="313" t="s">
        <v>426</v>
      </c>
      <c r="HAF4" s="313" t="s">
        <v>426</v>
      </c>
      <c r="HAG4" s="313" t="s">
        <v>426</v>
      </c>
      <c r="HAH4" s="313" t="s">
        <v>426</v>
      </c>
      <c r="HAI4" s="313" t="s">
        <v>426</v>
      </c>
      <c r="HAJ4" s="313" t="s">
        <v>426</v>
      </c>
      <c r="HAK4" s="313" t="s">
        <v>426</v>
      </c>
      <c r="HAL4" s="313" t="s">
        <v>426</v>
      </c>
      <c r="HAM4" s="313" t="s">
        <v>426</v>
      </c>
      <c r="HAN4" s="313" t="s">
        <v>426</v>
      </c>
      <c r="HAO4" s="313" t="s">
        <v>426</v>
      </c>
      <c r="HAP4" s="313" t="s">
        <v>426</v>
      </c>
      <c r="HAQ4" s="313" t="s">
        <v>426</v>
      </c>
      <c r="HAR4" s="313" t="s">
        <v>426</v>
      </c>
      <c r="HAS4" s="313" t="s">
        <v>426</v>
      </c>
      <c r="HAT4" s="313" t="s">
        <v>426</v>
      </c>
      <c r="HAU4" s="313" t="s">
        <v>426</v>
      </c>
      <c r="HAV4" s="313" t="s">
        <v>426</v>
      </c>
      <c r="HAW4" s="313" t="s">
        <v>426</v>
      </c>
      <c r="HAX4" s="313" t="s">
        <v>426</v>
      </c>
      <c r="HAY4" s="313" t="s">
        <v>426</v>
      </c>
      <c r="HAZ4" s="313" t="s">
        <v>426</v>
      </c>
      <c r="HBA4" s="313" t="s">
        <v>426</v>
      </c>
      <c r="HBB4" s="313" t="s">
        <v>426</v>
      </c>
      <c r="HBC4" s="313" t="s">
        <v>426</v>
      </c>
      <c r="HBD4" s="313" t="s">
        <v>426</v>
      </c>
      <c r="HBE4" s="313" t="s">
        <v>426</v>
      </c>
      <c r="HBF4" s="313" t="s">
        <v>426</v>
      </c>
      <c r="HBG4" s="313" t="s">
        <v>426</v>
      </c>
      <c r="HBH4" s="313" t="s">
        <v>426</v>
      </c>
      <c r="HBI4" s="313" t="s">
        <v>426</v>
      </c>
      <c r="HBJ4" s="313" t="s">
        <v>426</v>
      </c>
      <c r="HBK4" s="313" t="s">
        <v>426</v>
      </c>
      <c r="HBL4" s="313" t="s">
        <v>426</v>
      </c>
      <c r="HBM4" s="313" t="s">
        <v>426</v>
      </c>
      <c r="HBN4" s="313" t="s">
        <v>426</v>
      </c>
      <c r="HBO4" s="313" t="s">
        <v>426</v>
      </c>
      <c r="HBP4" s="313" t="s">
        <v>426</v>
      </c>
      <c r="HBQ4" s="313" t="s">
        <v>426</v>
      </c>
      <c r="HBR4" s="313" t="s">
        <v>426</v>
      </c>
      <c r="HBS4" s="313" t="s">
        <v>426</v>
      </c>
      <c r="HBT4" s="313" t="s">
        <v>426</v>
      </c>
      <c r="HBU4" s="313" t="s">
        <v>426</v>
      </c>
      <c r="HBV4" s="313" t="s">
        <v>426</v>
      </c>
      <c r="HBW4" s="313" t="s">
        <v>426</v>
      </c>
      <c r="HBX4" s="313" t="s">
        <v>426</v>
      </c>
      <c r="HBY4" s="313" t="s">
        <v>426</v>
      </c>
      <c r="HBZ4" s="313" t="s">
        <v>426</v>
      </c>
      <c r="HCA4" s="313" t="s">
        <v>426</v>
      </c>
      <c r="HCB4" s="313" t="s">
        <v>426</v>
      </c>
      <c r="HCC4" s="313" t="s">
        <v>426</v>
      </c>
      <c r="HCD4" s="313" t="s">
        <v>426</v>
      </c>
      <c r="HCE4" s="313" t="s">
        <v>426</v>
      </c>
      <c r="HCF4" s="313" t="s">
        <v>426</v>
      </c>
      <c r="HCG4" s="313" t="s">
        <v>426</v>
      </c>
      <c r="HCH4" s="313" t="s">
        <v>426</v>
      </c>
      <c r="HCI4" s="313" t="s">
        <v>426</v>
      </c>
      <c r="HCJ4" s="313" t="s">
        <v>426</v>
      </c>
      <c r="HCK4" s="313" t="s">
        <v>426</v>
      </c>
      <c r="HCL4" s="313" t="s">
        <v>426</v>
      </c>
      <c r="HCM4" s="313" t="s">
        <v>426</v>
      </c>
      <c r="HCN4" s="313" t="s">
        <v>426</v>
      </c>
      <c r="HCO4" s="313" t="s">
        <v>426</v>
      </c>
      <c r="HCP4" s="313" t="s">
        <v>426</v>
      </c>
      <c r="HCQ4" s="313" t="s">
        <v>426</v>
      </c>
      <c r="HCR4" s="313" t="s">
        <v>426</v>
      </c>
      <c r="HCS4" s="313" t="s">
        <v>426</v>
      </c>
      <c r="HCT4" s="313" t="s">
        <v>426</v>
      </c>
      <c r="HCU4" s="313" t="s">
        <v>426</v>
      </c>
      <c r="HCV4" s="313" t="s">
        <v>426</v>
      </c>
      <c r="HCW4" s="313" t="s">
        <v>426</v>
      </c>
      <c r="HCX4" s="313" t="s">
        <v>426</v>
      </c>
      <c r="HCY4" s="313" t="s">
        <v>426</v>
      </c>
      <c r="HCZ4" s="313" t="s">
        <v>426</v>
      </c>
      <c r="HDA4" s="313" t="s">
        <v>426</v>
      </c>
      <c r="HDB4" s="313" t="s">
        <v>426</v>
      </c>
      <c r="HDC4" s="313" t="s">
        <v>426</v>
      </c>
      <c r="HDD4" s="313" t="s">
        <v>426</v>
      </c>
      <c r="HDE4" s="313" t="s">
        <v>426</v>
      </c>
      <c r="HDF4" s="313" t="s">
        <v>426</v>
      </c>
      <c r="HDG4" s="313" t="s">
        <v>426</v>
      </c>
      <c r="HDH4" s="313" t="s">
        <v>426</v>
      </c>
      <c r="HDI4" s="313" t="s">
        <v>426</v>
      </c>
      <c r="HDJ4" s="313" t="s">
        <v>426</v>
      </c>
      <c r="HDK4" s="313" t="s">
        <v>426</v>
      </c>
      <c r="HDL4" s="313" t="s">
        <v>426</v>
      </c>
      <c r="HDM4" s="313" t="s">
        <v>426</v>
      </c>
      <c r="HDN4" s="313" t="s">
        <v>426</v>
      </c>
      <c r="HDO4" s="313" t="s">
        <v>426</v>
      </c>
      <c r="HDP4" s="313" t="s">
        <v>426</v>
      </c>
      <c r="HDQ4" s="313" t="s">
        <v>426</v>
      </c>
      <c r="HDR4" s="313" t="s">
        <v>426</v>
      </c>
      <c r="HDS4" s="313" t="s">
        <v>426</v>
      </c>
      <c r="HDT4" s="313" t="s">
        <v>426</v>
      </c>
      <c r="HDU4" s="313" t="s">
        <v>426</v>
      </c>
      <c r="HDV4" s="313" t="s">
        <v>426</v>
      </c>
      <c r="HDW4" s="313" t="s">
        <v>426</v>
      </c>
      <c r="HDX4" s="313" t="s">
        <v>426</v>
      </c>
      <c r="HDY4" s="313" t="s">
        <v>426</v>
      </c>
      <c r="HDZ4" s="313" t="s">
        <v>426</v>
      </c>
      <c r="HEA4" s="313" t="s">
        <v>426</v>
      </c>
      <c r="HEB4" s="313" t="s">
        <v>426</v>
      </c>
      <c r="HEC4" s="313" t="s">
        <v>426</v>
      </c>
      <c r="HED4" s="313" t="s">
        <v>426</v>
      </c>
      <c r="HEE4" s="313" t="s">
        <v>426</v>
      </c>
      <c r="HEF4" s="313" t="s">
        <v>426</v>
      </c>
      <c r="HEG4" s="313" t="s">
        <v>426</v>
      </c>
      <c r="HEH4" s="313" t="s">
        <v>426</v>
      </c>
      <c r="HEI4" s="313" t="s">
        <v>426</v>
      </c>
      <c r="HEJ4" s="313" t="s">
        <v>426</v>
      </c>
      <c r="HEK4" s="313" t="s">
        <v>426</v>
      </c>
      <c r="HEL4" s="313" t="s">
        <v>426</v>
      </c>
      <c r="HEM4" s="313" t="s">
        <v>426</v>
      </c>
      <c r="HEN4" s="313" t="s">
        <v>426</v>
      </c>
      <c r="HEO4" s="313" t="s">
        <v>426</v>
      </c>
      <c r="HEP4" s="313" t="s">
        <v>426</v>
      </c>
      <c r="HEQ4" s="313" t="s">
        <v>426</v>
      </c>
      <c r="HER4" s="313" t="s">
        <v>426</v>
      </c>
      <c r="HES4" s="313" t="s">
        <v>426</v>
      </c>
      <c r="HET4" s="313" t="s">
        <v>426</v>
      </c>
      <c r="HEU4" s="313" t="s">
        <v>426</v>
      </c>
      <c r="HEV4" s="313" t="s">
        <v>426</v>
      </c>
      <c r="HEW4" s="313" t="s">
        <v>426</v>
      </c>
      <c r="HEX4" s="313" t="s">
        <v>426</v>
      </c>
      <c r="HEY4" s="313" t="s">
        <v>426</v>
      </c>
      <c r="HEZ4" s="313" t="s">
        <v>426</v>
      </c>
      <c r="HFA4" s="313" t="s">
        <v>426</v>
      </c>
      <c r="HFB4" s="313" t="s">
        <v>426</v>
      </c>
      <c r="HFC4" s="313" t="s">
        <v>426</v>
      </c>
      <c r="HFD4" s="313" t="s">
        <v>426</v>
      </c>
      <c r="HFE4" s="313" t="s">
        <v>426</v>
      </c>
      <c r="HFF4" s="313" t="s">
        <v>426</v>
      </c>
      <c r="HFG4" s="313" t="s">
        <v>426</v>
      </c>
      <c r="HFH4" s="313" t="s">
        <v>426</v>
      </c>
      <c r="HFI4" s="313" t="s">
        <v>426</v>
      </c>
      <c r="HFJ4" s="313" t="s">
        <v>426</v>
      </c>
      <c r="HFK4" s="313" t="s">
        <v>426</v>
      </c>
      <c r="HFL4" s="313" t="s">
        <v>426</v>
      </c>
      <c r="HFM4" s="313" t="s">
        <v>426</v>
      </c>
      <c r="HFN4" s="313" t="s">
        <v>426</v>
      </c>
      <c r="HFO4" s="313" t="s">
        <v>426</v>
      </c>
      <c r="HFP4" s="313" t="s">
        <v>426</v>
      </c>
      <c r="HFQ4" s="313" t="s">
        <v>426</v>
      </c>
      <c r="HFR4" s="313" t="s">
        <v>426</v>
      </c>
      <c r="HFS4" s="313" t="s">
        <v>426</v>
      </c>
      <c r="HFT4" s="313" t="s">
        <v>426</v>
      </c>
      <c r="HFU4" s="313" t="s">
        <v>426</v>
      </c>
      <c r="HFV4" s="313" t="s">
        <v>426</v>
      </c>
      <c r="HFW4" s="313" t="s">
        <v>426</v>
      </c>
      <c r="HFX4" s="313" t="s">
        <v>426</v>
      </c>
      <c r="HFY4" s="313" t="s">
        <v>426</v>
      </c>
      <c r="HFZ4" s="313" t="s">
        <v>426</v>
      </c>
      <c r="HGA4" s="313" t="s">
        <v>426</v>
      </c>
      <c r="HGB4" s="313" t="s">
        <v>426</v>
      </c>
      <c r="HGC4" s="313" t="s">
        <v>426</v>
      </c>
      <c r="HGD4" s="313" t="s">
        <v>426</v>
      </c>
      <c r="HGE4" s="313" t="s">
        <v>426</v>
      </c>
      <c r="HGF4" s="313" t="s">
        <v>426</v>
      </c>
      <c r="HGG4" s="313" t="s">
        <v>426</v>
      </c>
      <c r="HGH4" s="313" t="s">
        <v>426</v>
      </c>
      <c r="HGI4" s="313" t="s">
        <v>426</v>
      </c>
      <c r="HGJ4" s="313" t="s">
        <v>426</v>
      </c>
      <c r="HGK4" s="313" t="s">
        <v>426</v>
      </c>
      <c r="HGL4" s="313" t="s">
        <v>426</v>
      </c>
      <c r="HGM4" s="313" t="s">
        <v>426</v>
      </c>
      <c r="HGN4" s="313" t="s">
        <v>426</v>
      </c>
      <c r="HGO4" s="313" t="s">
        <v>426</v>
      </c>
      <c r="HGP4" s="313" t="s">
        <v>426</v>
      </c>
      <c r="HGQ4" s="313" t="s">
        <v>426</v>
      </c>
      <c r="HGR4" s="313" t="s">
        <v>426</v>
      </c>
      <c r="HGS4" s="313" t="s">
        <v>426</v>
      </c>
      <c r="HGT4" s="313" t="s">
        <v>426</v>
      </c>
      <c r="HGU4" s="313" t="s">
        <v>426</v>
      </c>
      <c r="HGV4" s="313" t="s">
        <v>426</v>
      </c>
      <c r="HGW4" s="313" t="s">
        <v>426</v>
      </c>
      <c r="HGX4" s="313" t="s">
        <v>426</v>
      </c>
      <c r="HGY4" s="313" t="s">
        <v>426</v>
      </c>
      <c r="HGZ4" s="313" t="s">
        <v>426</v>
      </c>
      <c r="HHA4" s="313" t="s">
        <v>426</v>
      </c>
      <c r="HHB4" s="313" t="s">
        <v>426</v>
      </c>
      <c r="HHC4" s="313" t="s">
        <v>426</v>
      </c>
      <c r="HHD4" s="313" t="s">
        <v>426</v>
      </c>
      <c r="HHE4" s="313" t="s">
        <v>426</v>
      </c>
      <c r="HHF4" s="313" t="s">
        <v>426</v>
      </c>
      <c r="HHG4" s="313" t="s">
        <v>426</v>
      </c>
      <c r="HHH4" s="313" t="s">
        <v>426</v>
      </c>
      <c r="HHI4" s="313" t="s">
        <v>426</v>
      </c>
      <c r="HHJ4" s="313" t="s">
        <v>426</v>
      </c>
      <c r="HHK4" s="313" t="s">
        <v>426</v>
      </c>
      <c r="HHL4" s="313" t="s">
        <v>426</v>
      </c>
      <c r="HHM4" s="313" t="s">
        <v>426</v>
      </c>
      <c r="HHN4" s="313" t="s">
        <v>426</v>
      </c>
      <c r="HHO4" s="313" t="s">
        <v>426</v>
      </c>
      <c r="HHP4" s="313" t="s">
        <v>426</v>
      </c>
      <c r="HHQ4" s="313" t="s">
        <v>426</v>
      </c>
      <c r="HHR4" s="313" t="s">
        <v>426</v>
      </c>
      <c r="HHS4" s="313" t="s">
        <v>426</v>
      </c>
      <c r="HHT4" s="313" t="s">
        <v>426</v>
      </c>
      <c r="HHU4" s="313" t="s">
        <v>426</v>
      </c>
      <c r="HHV4" s="313" t="s">
        <v>426</v>
      </c>
      <c r="HHW4" s="313" t="s">
        <v>426</v>
      </c>
      <c r="HHX4" s="313" t="s">
        <v>426</v>
      </c>
      <c r="HHY4" s="313" t="s">
        <v>426</v>
      </c>
      <c r="HHZ4" s="313" t="s">
        <v>426</v>
      </c>
      <c r="HIA4" s="313" t="s">
        <v>426</v>
      </c>
      <c r="HIB4" s="313" t="s">
        <v>426</v>
      </c>
      <c r="HIC4" s="313" t="s">
        <v>426</v>
      </c>
      <c r="HID4" s="313" t="s">
        <v>426</v>
      </c>
      <c r="HIE4" s="313" t="s">
        <v>426</v>
      </c>
      <c r="HIF4" s="313" t="s">
        <v>426</v>
      </c>
      <c r="HIG4" s="313" t="s">
        <v>426</v>
      </c>
      <c r="HIH4" s="313" t="s">
        <v>426</v>
      </c>
      <c r="HII4" s="313" t="s">
        <v>426</v>
      </c>
      <c r="HIJ4" s="313" t="s">
        <v>426</v>
      </c>
      <c r="HIK4" s="313" t="s">
        <v>426</v>
      </c>
      <c r="HIL4" s="313" t="s">
        <v>426</v>
      </c>
      <c r="HIM4" s="313" t="s">
        <v>426</v>
      </c>
      <c r="HIN4" s="313" t="s">
        <v>426</v>
      </c>
      <c r="HIO4" s="313" t="s">
        <v>426</v>
      </c>
      <c r="HIP4" s="313" t="s">
        <v>426</v>
      </c>
      <c r="HIQ4" s="313" t="s">
        <v>426</v>
      </c>
      <c r="HIR4" s="313" t="s">
        <v>426</v>
      </c>
      <c r="HIS4" s="313" t="s">
        <v>426</v>
      </c>
      <c r="HIT4" s="313" t="s">
        <v>426</v>
      </c>
      <c r="HIU4" s="313" t="s">
        <v>426</v>
      </c>
      <c r="HIV4" s="313" t="s">
        <v>426</v>
      </c>
      <c r="HIW4" s="313" t="s">
        <v>426</v>
      </c>
      <c r="HIX4" s="313" t="s">
        <v>426</v>
      </c>
      <c r="HIY4" s="313" t="s">
        <v>426</v>
      </c>
      <c r="HIZ4" s="313" t="s">
        <v>426</v>
      </c>
      <c r="HJA4" s="313" t="s">
        <v>426</v>
      </c>
      <c r="HJB4" s="313" t="s">
        <v>426</v>
      </c>
      <c r="HJC4" s="313" t="s">
        <v>426</v>
      </c>
      <c r="HJD4" s="313" t="s">
        <v>426</v>
      </c>
      <c r="HJE4" s="313" t="s">
        <v>426</v>
      </c>
      <c r="HJF4" s="313" t="s">
        <v>426</v>
      </c>
      <c r="HJG4" s="313" t="s">
        <v>426</v>
      </c>
      <c r="HJH4" s="313" t="s">
        <v>426</v>
      </c>
      <c r="HJI4" s="313" t="s">
        <v>426</v>
      </c>
      <c r="HJJ4" s="313" t="s">
        <v>426</v>
      </c>
      <c r="HJK4" s="313" t="s">
        <v>426</v>
      </c>
      <c r="HJL4" s="313" t="s">
        <v>426</v>
      </c>
      <c r="HJM4" s="313" t="s">
        <v>426</v>
      </c>
      <c r="HJN4" s="313" t="s">
        <v>426</v>
      </c>
      <c r="HJO4" s="313" t="s">
        <v>426</v>
      </c>
      <c r="HJP4" s="313" t="s">
        <v>426</v>
      </c>
      <c r="HJQ4" s="313" t="s">
        <v>426</v>
      </c>
      <c r="HJR4" s="313" t="s">
        <v>426</v>
      </c>
      <c r="HJS4" s="313" t="s">
        <v>426</v>
      </c>
      <c r="HJT4" s="313" t="s">
        <v>426</v>
      </c>
      <c r="HJU4" s="313" t="s">
        <v>426</v>
      </c>
      <c r="HJV4" s="313" t="s">
        <v>426</v>
      </c>
      <c r="HJW4" s="313" t="s">
        <v>426</v>
      </c>
      <c r="HJX4" s="313" t="s">
        <v>426</v>
      </c>
      <c r="HJY4" s="313" t="s">
        <v>426</v>
      </c>
      <c r="HJZ4" s="313" t="s">
        <v>426</v>
      </c>
      <c r="HKA4" s="313" t="s">
        <v>426</v>
      </c>
      <c r="HKB4" s="313" t="s">
        <v>426</v>
      </c>
      <c r="HKC4" s="313" t="s">
        <v>426</v>
      </c>
      <c r="HKD4" s="313" t="s">
        <v>426</v>
      </c>
      <c r="HKE4" s="313" t="s">
        <v>426</v>
      </c>
      <c r="HKF4" s="313" t="s">
        <v>426</v>
      </c>
      <c r="HKG4" s="313" t="s">
        <v>426</v>
      </c>
      <c r="HKH4" s="313" t="s">
        <v>426</v>
      </c>
      <c r="HKI4" s="313" t="s">
        <v>426</v>
      </c>
      <c r="HKJ4" s="313" t="s">
        <v>426</v>
      </c>
      <c r="HKK4" s="313" t="s">
        <v>426</v>
      </c>
      <c r="HKL4" s="313" t="s">
        <v>426</v>
      </c>
      <c r="HKM4" s="313" t="s">
        <v>426</v>
      </c>
      <c r="HKN4" s="313" t="s">
        <v>426</v>
      </c>
      <c r="HKO4" s="313" t="s">
        <v>426</v>
      </c>
      <c r="HKP4" s="313" t="s">
        <v>426</v>
      </c>
      <c r="HKQ4" s="313" t="s">
        <v>426</v>
      </c>
      <c r="HKR4" s="313" t="s">
        <v>426</v>
      </c>
      <c r="HKS4" s="313" t="s">
        <v>426</v>
      </c>
      <c r="HKT4" s="313" t="s">
        <v>426</v>
      </c>
      <c r="HKU4" s="313" t="s">
        <v>426</v>
      </c>
      <c r="HKV4" s="313" t="s">
        <v>426</v>
      </c>
      <c r="HKW4" s="313" t="s">
        <v>426</v>
      </c>
      <c r="HKX4" s="313" t="s">
        <v>426</v>
      </c>
      <c r="HKY4" s="313" t="s">
        <v>426</v>
      </c>
      <c r="HKZ4" s="313" t="s">
        <v>426</v>
      </c>
      <c r="HLA4" s="313" t="s">
        <v>426</v>
      </c>
      <c r="HLB4" s="313" t="s">
        <v>426</v>
      </c>
      <c r="HLC4" s="313" t="s">
        <v>426</v>
      </c>
      <c r="HLD4" s="313" t="s">
        <v>426</v>
      </c>
      <c r="HLE4" s="313" t="s">
        <v>426</v>
      </c>
      <c r="HLF4" s="313" t="s">
        <v>426</v>
      </c>
      <c r="HLG4" s="313" t="s">
        <v>426</v>
      </c>
      <c r="HLH4" s="313" t="s">
        <v>426</v>
      </c>
      <c r="HLI4" s="313" t="s">
        <v>426</v>
      </c>
      <c r="HLJ4" s="313" t="s">
        <v>426</v>
      </c>
      <c r="HLK4" s="313" t="s">
        <v>426</v>
      </c>
      <c r="HLL4" s="313" t="s">
        <v>426</v>
      </c>
      <c r="HLM4" s="313" t="s">
        <v>426</v>
      </c>
      <c r="HLN4" s="313" t="s">
        <v>426</v>
      </c>
      <c r="HLO4" s="313" t="s">
        <v>426</v>
      </c>
      <c r="HLP4" s="313" t="s">
        <v>426</v>
      </c>
      <c r="HLQ4" s="313" t="s">
        <v>426</v>
      </c>
      <c r="HLR4" s="313" t="s">
        <v>426</v>
      </c>
      <c r="HLS4" s="313" t="s">
        <v>426</v>
      </c>
      <c r="HLT4" s="313" t="s">
        <v>426</v>
      </c>
      <c r="HLU4" s="313" t="s">
        <v>426</v>
      </c>
      <c r="HLV4" s="313" t="s">
        <v>426</v>
      </c>
      <c r="HLW4" s="313" t="s">
        <v>426</v>
      </c>
      <c r="HLX4" s="313" t="s">
        <v>426</v>
      </c>
      <c r="HLY4" s="313" t="s">
        <v>426</v>
      </c>
      <c r="HLZ4" s="313" t="s">
        <v>426</v>
      </c>
      <c r="HMA4" s="313" t="s">
        <v>426</v>
      </c>
      <c r="HMB4" s="313" t="s">
        <v>426</v>
      </c>
      <c r="HMC4" s="313" t="s">
        <v>426</v>
      </c>
      <c r="HMD4" s="313" t="s">
        <v>426</v>
      </c>
      <c r="HME4" s="313" t="s">
        <v>426</v>
      </c>
      <c r="HMF4" s="313" t="s">
        <v>426</v>
      </c>
      <c r="HMG4" s="313" t="s">
        <v>426</v>
      </c>
      <c r="HMH4" s="313" t="s">
        <v>426</v>
      </c>
      <c r="HMI4" s="313" t="s">
        <v>426</v>
      </c>
      <c r="HMJ4" s="313" t="s">
        <v>426</v>
      </c>
      <c r="HMK4" s="313" t="s">
        <v>426</v>
      </c>
      <c r="HML4" s="313" t="s">
        <v>426</v>
      </c>
      <c r="HMM4" s="313" t="s">
        <v>426</v>
      </c>
      <c r="HMN4" s="313" t="s">
        <v>426</v>
      </c>
      <c r="HMO4" s="313" t="s">
        <v>426</v>
      </c>
      <c r="HMP4" s="313" t="s">
        <v>426</v>
      </c>
      <c r="HMQ4" s="313" t="s">
        <v>426</v>
      </c>
      <c r="HMR4" s="313" t="s">
        <v>426</v>
      </c>
      <c r="HMS4" s="313" t="s">
        <v>426</v>
      </c>
      <c r="HMT4" s="313" t="s">
        <v>426</v>
      </c>
      <c r="HMU4" s="313" t="s">
        <v>426</v>
      </c>
      <c r="HMV4" s="313" t="s">
        <v>426</v>
      </c>
      <c r="HMW4" s="313" t="s">
        <v>426</v>
      </c>
      <c r="HMX4" s="313" t="s">
        <v>426</v>
      </c>
      <c r="HMY4" s="313" t="s">
        <v>426</v>
      </c>
      <c r="HMZ4" s="313" t="s">
        <v>426</v>
      </c>
      <c r="HNA4" s="313" t="s">
        <v>426</v>
      </c>
      <c r="HNB4" s="313" t="s">
        <v>426</v>
      </c>
      <c r="HNC4" s="313" t="s">
        <v>426</v>
      </c>
      <c r="HND4" s="313" t="s">
        <v>426</v>
      </c>
      <c r="HNE4" s="313" t="s">
        <v>426</v>
      </c>
      <c r="HNF4" s="313" t="s">
        <v>426</v>
      </c>
      <c r="HNG4" s="313" t="s">
        <v>426</v>
      </c>
      <c r="HNH4" s="313" t="s">
        <v>426</v>
      </c>
      <c r="HNI4" s="313" t="s">
        <v>426</v>
      </c>
      <c r="HNJ4" s="313" t="s">
        <v>426</v>
      </c>
      <c r="HNK4" s="313" t="s">
        <v>426</v>
      </c>
      <c r="HNL4" s="313" t="s">
        <v>426</v>
      </c>
      <c r="HNM4" s="313" t="s">
        <v>426</v>
      </c>
      <c r="HNN4" s="313" t="s">
        <v>426</v>
      </c>
      <c r="HNO4" s="313" t="s">
        <v>426</v>
      </c>
      <c r="HNP4" s="313" t="s">
        <v>426</v>
      </c>
      <c r="HNQ4" s="313" t="s">
        <v>426</v>
      </c>
      <c r="HNR4" s="313" t="s">
        <v>426</v>
      </c>
      <c r="HNS4" s="313" t="s">
        <v>426</v>
      </c>
      <c r="HNT4" s="313" t="s">
        <v>426</v>
      </c>
      <c r="HNU4" s="313" t="s">
        <v>426</v>
      </c>
      <c r="HNV4" s="313" t="s">
        <v>426</v>
      </c>
      <c r="HNW4" s="313" t="s">
        <v>426</v>
      </c>
      <c r="HNX4" s="313" t="s">
        <v>426</v>
      </c>
      <c r="HNY4" s="313" t="s">
        <v>426</v>
      </c>
      <c r="HNZ4" s="313" t="s">
        <v>426</v>
      </c>
      <c r="HOA4" s="313" t="s">
        <v>426</v>
      </c>
      <c r="HOB4" s="313" t="s">
        <v>426</v>
      </c>
      <c r="HOC4" s="313" t="s">
        <v>426</v>
      </c>
      <c r="HOD4" s="313" t="s">
        <v>426</v>
      </c>
      <c r="HOE4" s="313" t="s">
        <v>426</v>
      </c>
      <c r="HOF4" s="313" t="s">
        <v>426</v>
      </c>
      <c r="HOG4" s="313" t="s">
        <v>426</v>
      </c>
      <c r="HOH4" s="313" t="s">
        <v>426</v>
      </c>
      <c r="HOI4" s="313" t="s">
        <v>426</v>
      </c>
      <c r="HOJ4" s="313" t="s">
        <v>426</v>
      </c>
      <c r="HOK4" s="313" t="s">
        <v>426</v>
      </c>
      <c r="HOL4" s="313" t="s">
        <v>426</v>
      </c>
      <c r="HOM4" s="313" t="s">
        <v>426</v>
      </c>
      <c r="HON4" s="313" t="s">
        <v>426</v>
      </c>
      <c r="HOO4" s="313" t="s">
        <v>426</v>
      </c>
      <c r="HOP4" s="313" t="s">
        <v>426</v>
      </c>
      <c r="HOQ4" s="313" t="s">
        <v>426</v>
      </c>
      <c r="HOR4" s="313" t="s">
        <v>426</v>
      </c>
      <c r="HOS4" s="313" t="s">
        <v>426</v>
      </c>
      <c r="HOT4" s="313" t="s">
        <v>426</v>
      </c>
      <c r="HOU4" s="313" t="s">
        <v>426</v>
      </c>
      <c r="HOV4" s="313" t="s">
        <v>426</v>
      </c>
      <c r="HOW4" s="313" t="s">
        <v>426</v>
      </c>
      <c r="HOX4" s="313" t="s">
        <v>426</v>
      </c>
      <c r="HOY4" s="313" t="s">
        <v>426</v>
      </c>
      <c r="HOZ4" s="313" t="s">
        <v>426</v>
      </c>
      <c r="HPA4" s="313" t="s">
        <v>426</v>
      </c>
      <c r="HPB4" s="313" t="s">
        <v>426</v>
      </c>
      <c r="HPC4" s="313" t="s">
        <v>426</v>
      </c>
      <c r="HPD4" s="313" t="s">
        <v>426</v>
      </c>
      <c r="HPE4" s="313" t="s">
        <v>426</v>
      </c>
      <c r="HPF4" s="313" t="s">
        <v>426</v>
      </c>
      <c r="HPG4" s="313" t="s">
        <v>426</v>
      </c>
      <c r="HPH4" s="313" t="s">
        <v>426</v>
      </c>
      <c r="HPI4" s="313" t="s">
        <v>426</v>
      </c>
      <c r="HPJ4" s="313" t="s">
        <v>426</v>
      </c>
      <c r="HPK4" s="313" t="s">
        <v>426</v>
      </c>
      <c r="HPL4" s="313" t="s">
        <v>426</v>
      </c>
      <c r="HPM4" s="313" t="s">
        <v>426</v>
      </c>
      <c r="HPN4" s="313" t="s">
        <v>426</v>
      </c>
      <c r="HPO4" s="313" t="s">
        <v>426</v>
      </c>
      <c r="HPP4" s="313" t="s">
        <v>426</v>
      </c>
      <c r="HPQ4" s="313" t="s">
        <v>426</v>
      </c>
      <c r="HPR4" s="313" t="s">
        <v>426</v>
      </c>
      <c r="HPS4" s="313" t="s">
        <v>426</v>
      </c>
      <c r="HPT4" s="313" t="s">
        <v>426</v>
      </c>
      <c r="HPU4" s="313" t="s">
        <v>426</v>
      </c>
      <c r="HPV4" s="313" t="s">
        <v>426</v>
      </c>
      <c r="HPW4" s="313" t="s">
        <v>426</v>
      </c>
      <c r="HPX4" s="313" t="s">
        <v>426</v>
      </c>
      <c r="HPY4" s="313" t="s">
        <v>426</v>
      </c>
      <c r="HPZ4" s="313" t="s">
        <v>426</v>
      </c>
      <c r="HQA4" s="313" t="s">
        <v>426</v>
      </c>
      <c r="HQB4" s="313" t="s">
        <v>426</v>
      </c>
      <c r="HQC4" s="313" t="s">
        <v>426</v>
      </c>
      <c r="HQD4" s="313" t="s">
        <v>426</v>
      </c>
      <c r="HQE4" s="313" t="s">
        <v>426</v>
      </c>
      <c r="HQF4" s="313" t="s">
        <v>426</v>
      </c>
      <c r="HQG4" s="313" t="s">
        <v>426</v>
      </c>
      <c r="HQH4" s="313" t="s">
        <v>426</v>
      </c>
      <c r="HQI4" s="313" t="s">
        <v>426</v>
      </c>
      <c r="HQJ4" s="313" t="s">
        <v>426</v>
      </c>
      <c r="HQK4" s="313" t="s">
        <v>426</v>
      </c>
      <c r="HQL4" s="313" t="s">
        <v>426</v>
      </c>
      <c r="HQM4" s="313" t="s">
        <v>426</v>
      </c>
      <c r="HQN4" s="313" t="s">
        <v>426</v>
      </c>
      <c r="HQO4" s="313" t="s">
        <v>426</v>
      </c>
      <c r="HQP4" s="313" t="s">
        <v>426</v>
      </c>
      <c r="HQQ4" s="313" t="s">
        <v>426</v>
      </c>
      <c r="HQR4" s="313" t="s">
        <v>426</v>
      </c>
      <c r="HQS4" s="313" t="s">
        <v>426</v>
      </c>
      <c r="HQT4" s="313" t="s">
        <v>426</v>
      </c>
      <c r="HQU4" s="313" t="s">
        <v>426</v>
      </c>
      <c r="HQV4" s="313" t="s">
        <v>426</v>
      </c>
      <c r="HQW4" s="313" t="s">
        <v>426</v>
      </c>
      <c r="HQX4" s="313" t="s">
        <v>426</v>
      </c>
      <c r="HQY4" s="313" t="s">
        <v>426</v>
      </c>
      <c r="HQZ4" s="313" t="s">
        <v>426</v>
      </c>
      <c r="HRA4" s="313" t="s">
        <v>426</v>
      </c>
      <c r="HRB4" s="313" t="s">
        <v>426</v>
      </c>
      <c r="HRC4" s="313" t="s">
        <v>426</v>
      </c>
      <c r="HRD4" s="313" t="s">
        <v>426</v>
      </c>
      <c r="HRE4" s="313" t="s">
        <v>426</v>
      </c>
      <c r="HRF4" s="313" t="s">
        <v>426</v>
      </c>
      <c r="HRG4" s="313" t="s">
        <v>426</v>
      </c>
      <c r="HRH4" s="313" t="s">
        <v>426</v>
      </c>
      <c r="HRI4" s="313" t="s">
        <v>426</v>
      </c>
      <c r="HRJ4" s="313" t="s">
        <v>426</v>
      </c>
      <c r="HRK4" s="313" t="s">
        <v>426</v>
      </c>
      <c r="HRL4" s="313" t="s">
        <v>426</v>
      </c>
      <c r="HRM4" s="313" t="s">
        <v>426</v>
      </c>
      <c r="HRN4" s="313" t="s">
        <v>426</v>
      </c>
      <c r="HRO4" s="313" t="s">
        <v>426</v>
      </c>
      <c r="HRP4" s="313" t="s">
        <v>426</v>
      </c>
      <c r="HRQ4" s="313" t="s">
        <v>426</v>
      </c>
      <c r="HRR4" s="313" t="s">
        <v>426</v>
      </c>
      <c r="HRS4" s="313" t="s">
        <v>426</v>
      </c>
      <c r="HRT4" s="313" t="s">
        <v>426</v>
      </c>
      <c r="HRU4" s="313" t="s">
        <v>426</v>
      </c>
      <c r="HRV4" s="313" t="s">
        <v>426</v>
      </c>
      <c r="HRW4" s="313" t="s">
        <v>426</v>
      </c>
      <c r="HRX4" s="313" t="s">
        <v>426</v>
      </c>
      <c r="HRY4" s="313" t="s">
        <v>426</v>
      </c>
      <c r="HRZ4" s="313" t="s">
        <v>426</v>
      </c>
      <c r="HSA4" s="313" t="s">
        <v>426</v>
      </c>
      <c r="HSB4" s="313" t="s">
        <v>426</v>
      </c>
      <c r="HSC4" s="313" t="s">
        <v>426</v>
      </c>
      <c r="HSD4" s="313" t="s">
        <v>426</v>
      </c>
      <c r="HSE4" s="313" t="s">
        <v>426</v>
      </c>
      <c r="HSF4" s="313" t="s">
        <v>426</v>
      </c>
      <c r="HSG4" s="313" t="s">
        <v>426</v>
      </c>
      <c r="HSH4" s="313" t="s">
        <v>426</v>
      </c>
      <c r="HSI4" s="313" t="s">
        <v>426</v>
      </c>
      <c r="HSJ4" s="313" t="s">
        <v>426</v>
      </c>
      <c r="HSK4" s="313" t="s">
        <v>426</v>
      </c>
      <c r="HSL4" s="313" t="s">
        <v>426</v>
      </c>
      <c r="HSM4" s="313" t="s">
        <v>426</v>
      </c>
      <c r="HSN4" s="313" t="s">
        <v>426</v>
      </c>
      <c r="HSO4" s="313" t="s">
        <v>426</v>
      </c>
      <c r="HSP4" s="313" t="s">
        <v>426</v>
      </c>
      <c r="HSQ4" s="313" t="s">
        <v>426</v>
      </c>
      <c r="HSR4" s="313" t="s">
        <v>426</v>
      </c>
      <c r="HSS4" s="313" t="s">
        <v>426</v>
      </c>
      <c r="HST4" s="313" t="s">
        <v>426</v>
      </c>
      <c r="HSU4" s="313" t="s">
        <v>426</v>
      </c>
      <c r="HSV4" s="313" t="s">
        <v>426</v>
      </c>
      <c r="HSW4" s="313" t="s">
        <v>426</v>
      </c>
      <c r="HSX4" s="313" t="s">
        <v>426</v>
      </c>
      <c r="HSY4" s="313" t="s">
        <v>426</v>
      </c>
      <c r="HSZ4" s="313" t="s">
        <v>426</v>
      </c>
      <c r="HTA4" s="313" t="s">
        <v>426</v>
      </c>
      <c r="HTB4" s="313" t="s">
        <v>426</v>
      </c>
      <c r="HTC4" s="313" t="s">
        <v>426</v>
      </c>
      <c r="HTD4" s="313" t="s">
        <v>426</v>
      </c>
      <c r="HTE4" s="313" t="s">
        <v>426</v>
      </c>
      <c r="HTF4" s="313" t="s">
        <v>426</v>
      </c>
      <c r="HTG4" s="313" t="s">
        <v>426</v>
      </c>
      <c r="HTH4" s="313" t="s">
        <v>426</v>
      </c>
      <c r="HTI4" s="313" t="s">
        <v>426</v>
      </c>
      <c r="HTJ4" s="313" t="s">
        <v>426</v>
      </c>
      <c r="HTK4" s="313" t="s">
        <v>426</v>
      </c>
      <c r="HTL4" s="313" t="s">
        <v>426</v>
      </c>
      <c r="HTM4" s="313" t="s">
        <v>426</v>
      </c>
      <c r="HTN4" s="313" t="s">
        <v>426</v>
      </c>
      <c r="HTO4" s="313" t="s">
        <v>426</v>
      </c>
      <c r="HTP4" s="313" t="s">
        <v>426</v>
      </c>
      <c r="HTQ4" s="313" t="s">
        <v>426</v>
      </c>
      <c r="HTR4" s="313" t="s">
        <v>426</v>
      </c>
      <c r="HTS4" s="313" t="s">
        <v>426</v>
      </c>
      <c r="HTT4" s="313" t="s">
        <v>426</v>
      </c>
      <c r="HTU4" s="313" t="s">
        <v>426</v>
      </c>
      <c r="HTV4" s="313" t="s">
        <v>426</v>
      </c>
      <c r="HTW4" s="313" t="s">
        <v>426</v>
      </c>
      <c r="HTX4" s="313" t="s">
        <v>426</v>
      </c>
      <c r="HTY4" s="313" t="s">
        <v>426</v>
      </c>
      <c r="HTZ4" s="313" t="s">
        <v>426</v>
      </c>
      <c r="HUA4" s="313" t="s">
        <v>426</v>
      </c>
      <c r="HUB4" s="313" t="s">
        <v>426</v>
      </c>
      <c r="HUC4" s="313" t="s">
        <v>426</v>
      </c>
      <c r="HUD4" s="313" t="s">
        <v>426</v>
      </c>
      <c r="HUE4" s="313" t="s">
        <v>426</v>
      </c>
      <c r="HUF4" s="313" t="s">
        <v>426</v>
      </c>
      <c r="HUG4" s="313" t="s">
        <v>426</v>
      </c>
      <c r="HUH4" s="313" t="s">
        <v>426</v>
      </c>
      <c r="HUI4" s="313" t="s">
        <v>426</v>
      </c>
      <c r="HUJ4" s="313" t="s">
        <v>426</v>
      </c>
      <c r="HUK4" s="313" t="s">
        <v>426</v>
      </c>
      <c r="HUL4" s="313" t="s">
        <v>426</v>
      </c>
      <c r="HUM4" s="313" t="s">
        <v>426</v>
      </c>
      <c r="HUN4" s="313" t="s">
        <v>426</v>
      </c>
      <c r="HUO4" s="313" t="s">
        <v>426</v>
      </c>
      <c r="HUP4" s="313" t="s">
        <v>426</v>
      </c>
      <c r="HUQ4" s="313" t="s">
        <v>426</v>
      </c>
      <c r="HUR4" s="313" t="s">
        <v>426</v>
      </c>
      <c r="HUS4" s="313" t="s">
        <v>426</v>
      </c>
      <c r="HUT4" s="313" t="s">
        <v>426</v>
      </c>
      <c r="HUU4" s="313" t="s">
        <v>426</v>
      </c>
      <c r="HUV4" s="313" t="s">
        <v>426</v>
      </c>
      <c r="HUW4" s="313" t="s">
        <v>426</v>
      </c>
      <c r="HUX4" s="313" t="s">
        <v>426</v>
      </c>
      <c r="HUY4" s="313" t="s">
        <v>426</v>
      </c>
      <c r="HUZ4" s="313" t="s">
        <v>426</v>
      </c>
      <c r="HVA4" s="313" t="s">
        <v>426</v>
      </c>
      <c r="HVB4" s="313" t="s">
        <v>426</v>
      </c>
      <c r="HVC4" s="313" t="s">
        <v>426</v>
      </c>
      <c r="HVD4" s="313" t="s">
        <v>426</v>
      </c>
      <c r="HVE4" s="313" t="s">
        <v>426</v>
      </c>
      <c r="HVF4" s="313" t="s">
        <v>426</v>
      </c>
      <c r="HVG4" s="313" t="s">
        <v>426</v>
      </c>
      <c r="HVH4" s="313" t="s">
        <v>426</v>
      </c>
      <c r="HVI4" s="313" t="s">
        <v>426</v>
      </c>
      <c r="HVJ4" s="313" t="s">
        <v>426</v>
      </c>
      <c r="HVK4" s="313" t="s">
        <v>426</v>
      </c>
      <c r="HVL4" s="313" t="s">
        <v>426</v>
      </c>
      <c r="HVM4" s="313" t="s">
        <v>426</v>
      </c>
      <c r="HVN4" s="313" t="s">
        <v>426</v>
      </c>
      <c r="HVO4" s="313" t="s">
        <v>426</v>
      </c>
      <c r="HVP4" s="313" t="s">
        <v>426</v>
      </c>
      <c r="HVQ4" s="313" t="s">
        <v>426</v>
      </c>
      <c r="HVR4" s="313" t="s">
        <v>426</v>
      </c>
      <c r="HVS4" s="313" t="s">
        <v>426</v>
      </c>
      <c r="HVT4" s="313" t="s">
        <v>426</v>
      </c>
      <c r="HVU4" s="313" t="s">
        <v>426</v>
      </c>
      <c r="HVV4" s="313" t="s">
        <v>426</v>
      </c>
      <c r="HVW4" s="313" t="s">
        <v>426</v>
      </c>
      <c r="HVX4" s="313" t="s">
        <v>426</v>
      </c>
      <c r="HVY4" s="313" t="s">
        <v>426</v>
      </c>
      <c r="HVZ4" s="313" t="s">
        <v>426</v>
      </c>
      <c r="HWA4" s="313" t="s">
        <v>426</v>
      </c>
      <c r="HWB4" s="313" t="s">
        <v>426</v>
      </c>
      <c r="HWC4" s="313" t="s">
        <v>426</v>
      </c>
      <c r="HWD4" s="313" t="s">
        <v>426</v>
      </c>
      <c r="HWE4" s="313" t="s">
        <v>426</v>
      </c>
      <c r="HWF4" s="313" t="s">
        <v>426</v>
      </c>
      <c r="HWG4" s="313" t="s">
        <v>426</v>
      </c>
      <c r="HWH4" s="313" t="s">
        <v>426</v>
      </c>
      <c r="HWI4" s="313" t="s">
        <v>426</v>
      </c>
      <c r="HWJ4" s="313" t="s">
        <v>426</v>
      </c>
      <c r="HWK4" s="313" t="s">
        <v>426</v>
      </c>
      <c r="HWL4" s="313" t="s">
        <v>426</v>
      </c>
      <c r="HWM4" s="313" t="s">
        <v>426</v>
      </c>
      <c r="HWN4" s="313" t="s">
        <v>426</v>
      </c>
      <c r="HWO4" s="313" t="s">
        <v>426</v>
      </c>
      <c r="HWP4" s="313" t="s">
        <v>426</v>
      </c>
      <c r="HWQ4" s="313" t="s">
        <v>426</v>
      </c>
      <c r="HWR4" s="313" t="s">
        <v>426</v>
      </c>
      <c r="HWS4" s="313" t="s">
        <v>426</v>
      </c>
      <c r="HWT4" s="313" t="s">
        <v>426</v>
      </c>
      <c r="HWU4" s="313" t="s">
        <v>426</v>
      </c>
      <c r="HWV4" s="313" t="s">
        <v>426</v>
      </c>
      <c r="HWW4" s="313" t="s">
        <v>426</v>
      </c>
      <c r="HWX4" s="313" t="s">
        <v>426</v>
      </c>
      <c r="HWY4" s="313" t="s">
        <v>426</v>
      </c>
      <c r="HWZ4" s="313" t="s">
        <v>426</v>
      </c>
      <c r="HXA4" s="313" t="s">
        <v>426</v>
      </c>
      <c r="HXB4" s="313" t="s">
        <v>426</v>
      </c>
      <c r="HXC4" s="313" t="s">
        <v>426</v>
      </c>
      <c r="HXD4" s="313" t="s">
        <v>426</v>
      </c>
      <c r="HXE4" s="313" t="s">
        <v>426</v>
      </c>
      <c r="HXF4" s="313" t="s">
        <v>426</v>
      </c>
      <c r="HXG4" s="313" t="s">
        <v>426</v>
      </c>
      <c r="HXH4" s="313" t="s">
        <v>426</v>
      </c>
      <c r="HXI4" s="313" t="s">
        <v>426</v>
      </c>
      <c r="HXJ4" s="313" t="s">
        <v>426</v>
      </c>
      <c r="HXK4" s="313" t="s">
        <v>426</v>
      </c>
      <c r="HXL4" s="313" t="s">
        <v>426</v>
      </c>
      <c r="HXM4" s="313" t="s">
        <v>426</v>
      </c>
      <c r="HXN4" s="313" t="s">
        <v>426</v>
      </c>
      <c r="HXO4" s="313" t="s">
        <v>426</v>
      </c>
      <c r="HXP4" s="313" t="s">
        <v>426</v>
      </c>
      <c r="HXQ4" s="313" t="s">
        <v>426</v>
      </c>
      <c r="HXR4" s="313" t="s">
        <v>426</v>
      </c>
      <c r="HXS4" s="313" t="s">
        <v>426</v>
      </c>
      <c r="HXT4" s="313" t="s">
        <v>426</v>
      </c>
      <c r="HXU4" s="313" t="s">
        <v>426</v>
      </c>
      <c r="HXV4" s="313" t="s">
        <v>426</v>
      </c>
      <c r="HXW4" s="313" t="s">
        <v>426</v>
      </c>
      <c r="HXX4" s="313" t="s">
        <v>426</v>
      </c>
      <c r="HXY4" s="313" t="s">
        <v>426</v>
      </c>
      <c r="HXZ4" s="313" t="s">
        <v>426</v>
      </c>
      <c r="HYA4" s="313" t="s">
        <v>426</v>
      </c>
      <c r="HYB4" s="313" t="s">
        <v>426</v>
      </c>
      <c r="HYC4" s="313" t="s">
        <v>426</v>
      </c>
      <c r="HYD4" s="313" t="s">
        <v>426</v>
      </c>
      <c r="HYE4" s="313" t="s">
        <v>426</v>
      </c>
      <c r="HYF4" s="313" t="s">
        <v>426</v>
      </c>
      <c r="HYG4" s="313" t="s">
        <v>426</v>
      </c>
      <c r="HYH4" s="313" t="s">
        <v>426</v>
      </c>
      <c r="HYI4" s="313" t="s">
        <v>426</v>
      </c>
      <c r="HYJ4" s="313" t="s">
        <v>426</v>
      </c>
      <c r="HYK4" s="313" t="s">
        <v>426</v>
      </c>
      <c r="HYL4" s="313" t="s">
        <v>426</v>
      </c>
      <c r="HYM4" s="313" t="s">
        <v>426</v>
      </c>
      <c r="HYN4" s="313" t="s">
        <v>426</v>
      </c>
      <c r="HYO4" s="313" t="s">
        <v>426</v>
      </c>
      <c r="HYP4" s="313" t="s">
        <v>426</v>
      </c>
      <c r="HYQ4" s="313" t="s">
        <v>426</v>
      </c>
      <c r="HYR4" s="313" t="s">
        <v>426</v>
      </c>
      <c r="HYS4" s="313" t="s">
        <v>426</v>
      </c>
      <c r="HYT4" s="313" t="s">
        <v>426</v>
      </c>
      <c r="HYU4" s="313" t="s">
        <v>426</v>
      </c>
      <c r="HYV4" s="313" t="s">
        <v>426</v>
      </c>
      <c r="HYW4" s="313" t="s">
        <v>426</v>
      </c>
      <c r="HYX4" s="313" t="s">
        <v>426</v>
      </c>
      <c r="HYY4" s="313" t="s">
        <v>426</v>
      </c>
      <c r="HYZ4" s="313" t="s">
        <v>426</v>
      </c>
      <c r="HZA4" s="313" t="s">
        <v>426</v>
      </c>
      <c r="HZB4" s="313" t="s">
        <v>426</v>
      </c>
      <c r="HZC4" s="313" t="s">
        <v>426</v>
      </c>
      <c r="HZD4" s="313" t="s">
        <v>426</v>
      </c>
      <c r="HZE4" s="313" t="s">
        <v>426</v>
      </c>
      <c r="HZF4" s="313" t="s">
        <v>426</v>
      </c>
      <c r="HZG4" s="313" t="s">
        <v>426</v>
      </c>
      <c r="HZH4" s="313" t="s">
        <v>426</v>
      </c>
      <c r="HZI4" s="313" t="s">
        <v>426</v>
      </c>
      <c r="HZJ4" s="313" t="s">
        <v>426</v>
      </c>
      <c r="HZK4" s="313" t="s">
        <v>426</v>
      </c>
      <c r="HZL4" s="313" t="s">
        <v>426</v>
      </c>
      <c r="HZM4" s="313" t="s">
        <v>426</v>
      </c>
      <c r="HZN4" s="313" t="s">
        <v>426</v>
      </c>
      <c r="HZO4" s="313" t="s">
        <v>426</v>
      </c>
      <c r="HZP4" s="313" t="s">
        <v>426</v>
      </c>
      <c r="HZQ4" s="313" t="s">
        <v>426</v>
      </c>
      <c r="HZR4" s="313" t="s">
        <v>426</v>
      </c>
      <c r="HZS4" s="313" t="s">
        <v>426</v>
      </c>
      <c r="HZT4" s="313" t="s">
        <v>426</v>
      </c>
      <c r="HZU4" s="313" t="s">
        <v>426</v>
      </c>
      <c r="HZV4" s="313" t="s">
        <v>426</v>
      </c>
      <c r="HZW4" s="313" t="s">
        <v>426</v>
      </c>
      <c r="HZX4" s="313" t="s">
        <v>426</v>
      </c>
      <c r="HZY4" s="313" t="s">
        <v>426</v>
      </c>
      <c r="HZZ4" s="313" t="s">
        <v>426</v>
      </c>
      <c r="IAA4" s="313" t="s">
        <v>426</v>
      </c>
      <c r="IAB4" s="313" t="s">
        <v>426</v>
      </c>
      <c r="IAC4" s="313" t="s">
        <v>426</v>
      </c>
      <c r="IAD4" s="313" t="s">
        <v>426</v>
      </c>
      <c r="IAE4" s="313" t="s">
        <v>426</v>
      </c>
      <c r="IAF4" s="313" t="s">
        <v>426</v>
      </c>
      <c r="IAG4" s="313" t="s">
        <v>426</v>
      </c>
      <c r="IAH4" s="313" t="s">
        <v>426</v>
      </c>
      <c r="IAI4" s="313" t="s">
        <v>426</v>
      </c>
      <c r="IAJ4" s="313" t="s">
        <v>426</v>
      </c>
      <c r="IAK4" s="313" t="s">
        <v>426</v>
      </c>
      <c r="IAL4" s="313" t="s">
        <v>426</v>
      </c>
      <c r="IAM4" s="313" t="s">
        <v>426</v>
      </c>
      <c r="IAN4" s="313" t="s">
        <v>426</v>
      </c>
      <c r="IAO4" s="313" t="s">
        <v>426</v>
      </c>
      <c r="IAP4" s="313" t="s">
        <v>426</v>
      </c>
      <c r="IAQ4" s="313" t="s">
        <v>426</v>
      </c>
      <c r="IAR4" s="313" t="s">
        <v>426</v>
      </c>
      <c r="IAS4" s="313" t="s">
        <v>426</v>
      </c>
      <c r="IAT4" s="313" t="s">
        <v>426</v>
      </c>
      <c r="IAU4" s="313" t="s">
        <v>426</v>
      </c>
      <c r="IAV4" s="313" t="s">
        <v>426</v>
      </c>
      <c r="IAW4" s="313" t="s">
        <v>426</v>
      </c>
      <c r="IAX4" s="313" t="s">
        <v>426</v>
      </c>
      <c r="IAY4" s="313" t="s">
        <v>426</v>
      </c>
      <c r="IAZ4" s="313" t="s">
        <v>426</v>
      </c>
      <c r="IBA4" s="313" t="s">
        <v>426</v>
      </c>
      <c r="IBB4" s="313" t="s">
        <v>426</v>
      </c>
      <c r="IBC4" s="313" t="s">
        <v>426</v>
      </c>
      <c r="IBD4" s="313" t="s">
        <v>426</v>
      </c>
      <c r="IBE4" s="313" t="s">
        <v>426</v>
      </c>
      <c r="IBF4" s="313" t="s">
        <v>426</v>
      </c>
      <c r="IBG4" s="313" t="s">
        <v>426</v>
      </c>
      <c r="IBH4" s="313" t="s">
        <v>426</v>
      </c>
      <c r="IBI4" s="313" t="s">
        <v>426</v>
      </c>
      <c r="IBJ4" s="313" t="s">
        <v>426</v>
      </c>
      <c r="IBK4" s="313" t="s">
        <v>426</v>
      </c>
      <c r="IBL4" s="313" t="s">
        <v>426</v>
      </c>
      <c r="IBM4" s="313" t="s">
        <v>426</v>
      </c>
      <c r="IBN4" s="313" t="s">
        <v>426</v>
      </c>
      <c r="IBO4" s="313" t="s">
        <v>426</v>
      </c>
      <c r="IBP4" s="313" t="s">
        <v>426</v>
      </c>
      <c r="IBQ4" s="313" t="s">
        <v>426</v>
      </c>
      <c r="IBR4" s="313" t="s">
        <v>426</v>
      </c>
      <c r="IBS4" s="313" t="s">
        <v>426</v>
      </c>
      <c r="IBT4" s="313" t="s">
        <v>426</v>
      </c>
      <c r="IBU4" s="313" t="s">
        <v>426</v>
      </c>
      <c r="IBV4" s="313" t="s">
        <v>426</v>
      </c>
      <c r="IBW4" s="313" t="s">
        <v>426</v>
      </c>
      <c r="IBX4" s="313" t="s">
        <v>426</v>
      </c>
      <c r="IBY4" s="313" t="s">
        <v>426</v>
      </c>
      <c r="IBZ4" s="313" t="s">
        <v>426</v>
      </c>
      <c r="ICA4" s="313" t="s">
        <v>426</v>
      </c>
      <c r="ICB4" s="313" t="s">
        <v>426</v>
      </c>
      <c r="ICC4" s="313" t="s">
        <v>426</v>
      </c>
      <c r="ICD4" s="313" t="s">
        <v>426</v>
      </c>
      <c r="ICE4" s="313" t="s">
        <v>426</v>
      </c>
      <c r="ICF4" s="313" t="s">
        <v>426</v>
      </c>
      <c r="ICG4" s="313" t="s">
        <v>426</v>
      </c>
      <c r="ICH4" s="313" t="s">
        <v>426</v>
      </c>
      <c r="ICI4" s="313" t="s">
        <v>426</v>
      </c>
      <c r="ICJ4" s="313" t="s">
        <v>426</v>
      </c>
      <c r="ICK4" s="313" t="s">
        <v>426</v>
      </c>
      <c r="ICL4" s="313" t="s">
        <v>426</v>
      </c>
      <c r="ICM4" s="313" t="s">
        <v>426</v>
      </c>
      <c r="ICN4" s="313" t="s">
        <v>426</v>
      </c>
      <c r="ICO4" s="313" t="s">
        <v>426</v>
      </c>
      <c r="ICP4" s="313" t="s">
        <v>426</v>
      </c>
      <c r="ICQ4" s="313" t="s">
        <v>426</v>
      </c>
      <c r="ICR4" s="313" t="s">
        <v>426</v>
      </c>
      <c r="ICS4" s="313" t="s">
        <v>426</v>
      </c>
      <c r="ICT4" s="313" t="s">
        <v>426</v>
      </c>
      <c r="ICU4" s="313" t="s">
        <v>426</v>
      </c>
      <c r="ICV4" s="313" t="s">
        <v>426</v>
      </c>
      <c r="ICW4" s="313" t="s">
        <v>426</v>
      </c>
      <c r="ICX4" s="313" t="s">
        <v>426</v>
      </c>
      <c r="ICY4" s="313" t="s">
        <v>426</v>
      </c>
      <c r="ICZ4" s="313" t="s">
        <v>426</v>
      </c>
      <c r="IDA4" s="313" t="s">
        <v>426</v>
      </c>
      <c r="IDB4" s="313" t="s">
        <v>426</v>
      </c>
      <c r="IDC4" s="313" t="s">
        <v>426</v>
      </c>
      <c r="IDD4" s="313" t="s">
        <v>426</v>
      </c>
      <c r="IDE4" s="313" t="s">
        <v>426</v>
      </c>
      <c r="IDF4" s="313" t="s">
        <v>426</v>
      </c>
      <c r="IDG4" s="313" t="s">
        <v>426</v>
      </c>
      <c r="IDH4" s="313" t="s">
        <v>426</v>
      </c>
      <c r="IDI4" s="313" t="s">
        <v>426</v>
      </c>
      <c r="IDJ4" s="313" t="s">
        <v>426</v>
      </c>
      <c r="IDK4" s="313" t="s">
        <v>426</v>
      </c>
      <c r="IDL4" s="313" t="s">
        <v>426</v>
      </c>
      <c r="IDM4" s="313" t="s">
        <v>426</v>
      </c>
      <c r="IDN4" s="313" t="s">
        <v>426</v>
      </c>
      <c r="IDO4" s="313" t="s">
        <v>426</v>
      </c>
      <c r="IDP4" s="313" t="s">
        <v>426</v>
      </c>
      <c r="IDQ4" s="313" t="s">
        <v>426</v>
      </c>
      <c r="IDR4" s="313" t="s">
        <v>426</v>
      </c>
      <c r="IDS4" s="313" t="s">
        <v>426</v>
      </c>
      <c r="IDT4" s="313" t="s">
        <v>426</v>
      </c>
      <c r="IDU4" s="313" t="s">
        <v>426</v>
      </c>
      <c r="IDV4" s="313" t="s">
        <v>426</v>
      </c>
      <c r="IDW4" s="313" t="s">
        <v>426</v>
      </c>
      <c r="IDX4" s="313" t="s">
        <v>426</v>
      </c>
      <c r="IDY4" s="313" t="s">
        <v>426</v>
      </c>
      <c r="IDZ4" s="313" t="s">
        <v>426</v>
      </c>
      <c r="IEA4" s="313" t="s">
        <v>426</v>
      </c>
      <c r="IEB4" s="313" t="s">
        <v>426</v>
      </c>
      <c r="IEC4" s="313" t="s">
        <v>426</v>
      </c>
      <c r="IED4" s="313" t="s">
        <v>426</v>
      </c>
      <c r="IEE4" s="313" t="s">
        <v>426</v>
      </c>
      <c r="IEF4" s="313" t="s">
        <v>426</v>
      </c>
      <c r="IEG4" s="313" t="s">
        <v>426</v>
      </c>
      <c r="IEH4" s="313" t="s">
        <v>426</v>
      </c>
      <c r="IEI4" s="313" t="s">
        <v>426</v>
      </c>
      <c r="IEJ4" s="313" t="s">
        <v>426</v>
      </c>
      <c r="IEK4" s="313" t="s">
        <v>426</v>
      </c>
      <c r="IEL4" s="313" t="s">
        <v>426</v>
      </c>
      <c r="IEM4" s="313" t="s">
        <v>426</v>
      </c>
      <c r="IEN4" s="313" t="s">
        <v>426</v>
      </c>
      <c r="IEO4" s="313" t="s">
        <v>426</v>
      </c>
      <c r="IEP4" s="313" t="s">
        <v>426</v>
      </c>
      <c r="IEQ4" s="313" t="s">
        <v>426</v>
      </c>
      <c r="IER4" s="313" t="s">
        <v>426</v>
      </c>
      <c r="IES4" s="313" t="s">
        <v>426</v>
      </c>
      <c r="IET4" s="313" t="s">
        <v>426</v>
      </c>
      <c r="IEU4" s="313" t="s">
        <v>426</v>
      </c>
      <c r="IEV4" s="313" t="s">
        <v>426</v>
      </c>
      <c r="IEW4" s="313" t="s">
        <v>426</v>
      </c>
      <c r="IEX4" s="313" t="s">
        <v>426</v>
      </c>
      <c r="IEY4" s="313" t="s">
        <v>426</v>
      </c>
      <c r="IEZ4" s="313" t="s">
        <v>426</v>
      </c>
      <c r="IFA4" s="313" t="s">
        <v>426</v>
      </c>
      <c r="IFB4" s="313" t="s">
        <v>426</v>
      </c>
      <c r="IFC4" s="313" t="s">
        <v>426</v>
      </c>
      <c r="IFD4" s="313" t="s">
        <v>426</v>
      </c>
      <c r="IFE4" s="313" t="s">
        <v>426</v>
      </c>
      <c r="IFF4" s="313" t="s">
        <v>426</v>
      </c>
      <c r="IFG4" s="313" t="s">
        <v>426</v>
      </c>
      <c r="IFH4" s="313" t="s">
        <v>426</v>
      </c>
      <c r="IFI4" s="313" t="s">
        <v>426</v>
      </c>
      <c r="IFJ4" s="313" t="s">
        <v>426</v>
      </c>
      <c r="IFK4" s="313" t="s">
        <v>426</v>
      </c>
      <c r="IFL4" s="313" t="s">
        <v>426</v>
      </c>
      <c r="IFM4" s="313" t="s">
        <v>426</v>
      </c>
      <c r="IFN4" s="313" t="s">
        <v>426</v>
      </c>
      <c r="IFO4" s="313" t="s">
        <v>426</v>
      </c>
      <c r="IFP4" s="313" t="s">
        <v>426</v>
      </c>
      <c r="IFQ4" s="313" t="s">
        <v>426</v>
      </c>
      <c r="IFR4" s="313" t="s">
        <v>426</v>
      </c>
      <c r="IFS4" s="313" t="s">
        <v>426</v>
      </c>
      <c r="IFT4" s="313" t="s">
        <v>426</v>
      </c>
      <c r="IFU4" s="313" t="s">
        <v>426</v>
      </c>
      <c r="IFV4" s="313" t="s">
        <v>426</v>
      </c>
      <c r="IFW4" s="313" t="s">
        <v>426</v>
      </c>
      <c r="IFX4" s="313" t="s">
        <v>426</v>
      </c>
      <c r="IFY4" s="313" t="s">
        <v>426</v>
      </c>
      <c r="IFZ4" s="313" t="s">
        <v>426</v>
      </c>
      <c r="IGA4" s="313" t="s">
        <v>426</v>
      </c>
      <c r="IGB4" s="313" t="s">
        <v>426</v>
      </c>
      <c r="IGC4" s="313" t="s">
        <v>426</v>
      </c>
      <c r="IGD4" s="313" t="s">
        <v>426</v>
      </c>
      <c r="IGE4" s="313" t="s">
        <v>426</v>
      </c>
      <c r="IGF4" s="313" t="s">
        <v>426</v>
      </c>
      <c r="IGG4" s="313" t="s">
        <v>426</v>
      </c>
      <c r="IGH4" s="313" t="s">
        <v>426</v>
      </c>
      <c r="IGI4" s="313" t="s">
        <v>426</v>
      </c>
      <c r="IGJ4" s="313" t="s">
        <v>426</v>
      </c>
      <c r="IGK4" s="313" t="s">
        <v>426</v>
      </c>
      <c r="IGL4" s="313" t="s">
        <v>426</v>
      </c>
      <c r="IGM4" s="313" t="s">
        <v>426</v>
      </c>
      <c r="IGN4" s="313" t="s">
        <v>426</v>
      </c>
      <c r="IGO4" s="313" t="s">
        <v>426</v>
      </c>
      <c r="IGP4" s="313" t="s">
        <v>426</v>
      </c>
      <c r="IGQ4" s="313" t="s">
        <v>426</v>
      </c>
      <c r="IGR4" s="313" t="s">
        <v>426</v>
      </c>
      <c r="IGS4" s="313" t="s">
        <v>426</v>
      </c>
      <c r="IGT4" s="313" t="s">
        <v>426</v>
      </c>
      <c r="IGU4" s="313" t="s">
        <v>426</v>
      </c>
      <c r="IGV4" s="313" t="s">
        <v>426</v>
      </c>
      <c r="IGW4" s="313" t="s">
        <v>426</v>
      </c>
      <c r="IGX4" s="313" t="s">
        <v>426</v>
      </c>
      <c r="IGY4" s="313" t="s">
        <v>426</v>
      </c>
      <c r="IGZ4" s="313" t="s">
        <v>426</v>
      </c>
      <c r="IHA4" s="313" t="s">
        <v>426</v>
      </c>
      <c r="IHB4" s="313" t="s">
        <v>426</v>
      </c>
      <c r="IHC4" s="313" t="s">
        <v>426</v>
      </c>
      <c r="IHD4" s="313" t="s">
        <v>426</v>
      </c>
      <c r="IHE4" s="313" t="s">
        <v>426</v>
      </c>
      <c r="IHF4" s="313" t="s">
        <v>426</v>
      </c>
      <c r="IHG4" s="313" t="s">
        <v>426</v>
      </c>
      <c r="IHH4" s="313" t="s">
        <v>426</v>
      </c>
      <c r="IHI4" s="313" t="s">
        <v>426</v>
      </c>
      <c r="IHJ4" s="313" t="s">
        <v>426</v>
      </c>
      <c r="IHK4" s="313" t="s">
        <v>426</v>
      </c>
      <c r="IHL4" s="313" t="s">
        <v>426</v>
      </c>
      <c r="IHM4" s="313" t="s">
        <v>426</v>
      </c>
      <c r="IHN4" s="313" t="s">
        <v>426</v>
      </c>
      <c r="IHO4" s="313" t="s">
        <v>426</v>
      </c>
      <c r="IHP4" s="313" t="s">
        <v>426</v>
      </c>
      <c r="IHQ4" s="313" t="s">
        <v>426</v>
      </c>
      <c r="IHR4" s="313" t="s">
        <v>426</v>
      </c>
      <c r="IHS4" s="313" t="s">
        <v>426</v>
      </c>
      <c r="IHT4" s="313" t="s">
        <v>426</v>
      </c>
      <c r="IHU4" s="313" t="s">
        <v>426</v>
      </c>
      <c r="IHV4" s="313" t="s">
        <v>426</v>
      </c>
      <c r="IHW4" s="313" t="s">
        <v>426</v>
      </c>
      <c r="IHX4" s="313" t="s">
        <v>426</v>
      </c>
      <c r="IHY4" s="313" t="s">
        <v>426</v>
      </c>
      <c r="IHZ4" s="313" t="s">
        <v>426</v>
      </c>
      <c r="IIA4" s="313" t="s">
        <v>426</v>
      </c>
      <c r="IIB4" s="313" t="s">
        <v>426</v>
      </c>
      <c r="IIC4" s="313" t="s">
        <v>426</v>
      </c>
      <c r="IID4" s="313" t="s">
        <v>426</v>
      </c>
      <c r="IIE4" s="313" t="s">
        <v>426</v>
      </c>
      <c r="IIF4" s="313" t="s">
        <v>426</v>
      </c>
      <c r="IIG4" s="313" t="s">
        <v>426</v>
      </c>
      <c r="IIH4" s="313" t="s">
        <v>426</v>
      </c>
      <c r="III4" s="313" t="s">
        <v>426</v>
      </c>
      <c r="IIJ4" s="313" t="s">
        <v>426</v>
      </c>
      <c r="IIK4" s="313" t="s">
        <v>426</v>
      </c>
      <c r="IIL4" s="313" t="s">
        <v>426</v>
      </c>
      <c r="IIM4" s="313" t="s">
        <v>426</v>
      </c>
      <c r="IIN4" s="313" t="s">
        <v>426</v>
      </c>
      <c r="IIO4" s="313" t="s">
        <v>426</v>
      </c>
      <c r="IIP4" s="313" t="s">
        <v>426</v>
      </c>
      <c r="IIQ4" s="313" t="s">
        <v>426</v>
      </c>
      <c r="IIR4" s="313" t="s">
        <v>426</v>
      </c>
      <c r="IIS4" s="313" t="s">
        <v>426</v>
      </c>
      <c r="IIT4" s="313" t="s">
        <v>426</v>
      </c>
      <c r="IIU4" s="313" t="s">
        <v>426</v>
      </c>
      <c r="IIV4" s="313" t="s">
        <v>426</v>
      </c>
      <c r="IIW4" s="313" t="s">
        <v>426</v>
      </c>
      <c r="IIX4" s="313" t="s">
        <v>426</v>
      </c>
      <c r="IIY4" s="313" t="s">
        <v>426</v>
      </c>
      <c r="IIZ4" s="313" t="s">
        <v>426</v>
      </c>
      <c r="IJA4" s="313" t="s">
        <v>426</v>
      </c>
      <c r="IJB4" s="313" t="s">
        <v>426</v>
      </c>
      <c r="IJC4" s="313" t="s">
        <v>426</v>
      </c>
      <c r="IJD4" s="313" t="s">
        <v>426</v>
      </c>
      <c r="IJE4" s="313" t="s">
        <v>426</v>
      </c>
      <c r="IJF4" s="313" t="s">
        <v>426</v>
      </c>
      <c r="IJG4" s="313" t="s">
        <v>426</v>
      </c>
      <c r="IJH4" s="313" t="s">
        <v>426</v>
      </c>
      <c r="IJI4" s="313" t="s">
        <v>426</v>
      </c>
      <c r="IJJ4" s="313" t="s">
        <v>426</v>
      </c>
      <c r="IJK4" s="313" t="s">
        <v>426</v>
      </c>
      <c r="IJL4" s="313" t="s">
        <v>426</v>
      </c>
      <c r="IJM4" s="313" t="s">
        <v>426</v>
      </c>
      <c r="IJN4" s="313" t="s">
        <v>426</v>
      </c>
      <c r="IJO4" s="313" t="s">
        <v>426</v>
      </c>
      <c r="IJP4" s="313" t="s">
        <v>426</v>
      </c>
      <c r="IJQ4" s="313" t="s">
        <v>426</v>
      </c>
      <c r="IJR4" s="313" t="s">
        <v>426</v>
      </c>
      <c r="IJS4" s="313" t="s">
        <v>426</v>
      </c>
      <c r="IJT4" s="313" t="s">
        <v>426</v>
      </c>
      <c r="IJU4" s="313" t="s">
        <v>426</v>
      </c>
      <c r="IJV4" s="313" t="s">
        <v>426</v>
      </c>
      <c r="IJW4" s="313" t="s">
        <v>426</v>
      </c>
      <c r="IJX4" s="313" t="s">
        <v>426</v>
      </c>
      <c r="IJY4" s="313" t="s">
        <v>426</v>
      </c>
      <c r="IJZ4" s="313" t="s">
        <v>426</v>
      </c>
      <c r="IKA4" s="313" t="s">
        <v>426</v>
      </c>
      <c r="IKB4" s="313" t="s">
        <v>426</v>
      </c>
      <c r="IKC4" s="313" t="s">
        <v>426</v>
      </c>
      <c r="IKD4" s="313" t="s">
        <v>426</v>
      </c>
      <c r="IKE4" s="313" t="s">
        <v>426</v>
      </c>
      <c r="IKF4" s="313" t="s">
        <v>426</v>
      </c>
      <c r="IKG4" s="313" t="s">
        <v>426</v>
      </c>
      <c r="IKH4" s="313" t="s">
        <v>426</v>
      </c>
      <c r="IKI4" s="313" t="s">
        <v>426</v>
      </c>
      <c r="IKJ4" s="313" t="s">
        <v>426</v>
      </c>
      <c r="IKK4" s="313" t="s">
        <v>426</v>
      </c>
      <c r="IKL4" s="313" t="s">
        <v>426</v>
      </c>
      <c r="IKM4" s="313" t="s">
        <v>426</v>
      </c>
      <c r="IKN4" s="313" t="s">
        <v>426</v>
      </c>
      <c r="IKO4" s="313" t="s">
        <v>426</v>
      </c>
      <c r="IKP4" s="313" t="s">
        <v>426</v>
      </c>
      <c r="IKQ4" s="313" t="s">
        <v>426</v>
      </c>
      <c r="IKR4" s="313" t="s">
        <v>426</v>
      </c>
      <c r="IKS4" s="313" t="s">
        <v>426</v>
      </c>
      <c r="IKT4" s="313" t="s">
        <v>426</v>
      </c>
      <c r="IKU4" s="313" t="s">
        <v>426</v>
      </c>
      <c r="IKV4" s="313" t="s">
        <v>426</v>
      </c>
      <c r="IKW4" s="313" t="s">
        <v>426</v>
      </c>
      <c r="IKX4" s="313" t="s">
        <v>426</v>
      </c>
      <c r="IKY4" s="313" t="s">
        <v>426</v>
      </c>
      <c r="IKZ4" s="313" t="s">
        <v>426</v>
      </c>
      <c r="ILA4" s="313" t="s">
        <v>426</v>
      </c>
      <c r="ILB4" s="313" t="s">
        <v>426</v>
      </c>
      <c r="ILC4" s="313" t="s">
        <v>426</v>
      </c>
      <c r="ILD4" s="313" t="s">
        <v>426</v>
      </c>
      <c r="ILE4" s="313" t="s">
        <v>426</v>
      </c>
      <c r="ILF4" s="313" t="s">
        <v>426</v>
      </c>
      <c r="ILG4" s="313" t="s">
        <v>426</v>
      </c>
      <c r="ILH4" s="313" t="s">
        <v>426</v>
      </c>
      <c r="ILI4" s="313" t="s">
        <v>426</v>
      </c>
      <c r="ILJ4" s="313" t="s">
        <v>426</v>
      </c>
      <c r="ILK4" s="313" t="s">
        <v>426</v>
      </c>
      <c r="ILL4" s="313" t="s">
        <v>426</v>
      </c>
      <c r="ILM4" s="313" t="s">
        <v>426</v>
      </c>
      <c r="ILN4" s="313" t="s">
        <v>426</v>
      </c>
      <c r="ILO4" s="313" t="s">
        <v>426</v>
      </c>
      <c r="ILP4" s="313" t="s">
        <v>426</v>
      </c>
      <c r="ILQ4" s="313" t="s">
        <v>426</v>
      </c>
      <c r="ILR4" s="313" t="s">
        <v>426</v>
      </c>
      <c r="ILS4" s="313" t="s">
        <v>426</v>
      </c>
      <c r="ILT4" s="313" t="s">
        <v>426</v>
      </c>
      <c r="ILU4" s="313" t="s">
        <v>426</v>
      </c>
      <c r="ILV4" s="313" t="s">
        <v>426</v>
      </c>
      <c r="ILW4" s="313" t="s">
        <v>426</v>
      </c>
      <c r="ILX4" s="313" t="s">
        <v>426</v>
      </c>
      <c r="ILY4" s="313" t="s">
        <v>426</v>
      </c>
      <c r="ILZ4" s="313" t="s">
        <v>426</v>
      </c>
      <c r="IMA4" s="313" t="s">
        <v>426</v>
      </c>
      <c r="IMB4" s="313" t="s">
        <v>426</v>
      </c>
      <c r="IMC4" s="313" t="s">
        <v>426</v>
      </c>
      <c r="IMD4" s="313" t="s">
        <v>426</v>
      </c>
      <c r="IME4" s="313" t="s">
        <v>426</v>
      </c>
      <c r="IMF4" s="313" t="s">
        <v>426</v>
      </c>
      <c r="IMG4" s="313" t="s">
        <v>426</v>
      </c>
      <c r="IMH4" s="313" t="s">
        <v>426</v>
      </c>
      <c r="IMI4" s="313" t="s">
        <v>426</v>
      </c>
      <c r="IMJ4" s="313" t="s">
        <v>426</v>
      </c>
      <c r="IMK4" s="313" t="s">
        <v>426</v>
      </c>
      <c r="IML4" s="313" t="s">
        <v>426</v>
      </c>
      <c r="IMM4" s="313" t="s">
        <v>426</v>
      </c>
      <c r="IMN4" s="313" t="s">
        <v>426</v>
      </c>
      <c r="IMO4" s="313" t="s">
        <v>426</v>
      </c>
      <c r="IMP4" s="313" t="s">
        <v>426</v>
      </c>
      <c r="IMQ4" s="313" t="s">
        <v>426</v>
      </c>
      <c r="IMR4" s="313" t="s">
        <v>426</v>
      </c>
      <c r="IMS4" s="313" t="s">
        <v>426</v>
      </c>
      <c r="IMT4" s="313" t="s">
        <v>426</v>
      </c>
      <c r="IMU4" s="313" t="s">
        <v>426</v>
      </c>
      <c r="IMV4" s="313" t="s">
        <v>426</v>
      </c>
      <c r="IMW4" s="313" t="s">
        <v>426</v>
      </c>
      <c r="IMX4" s="313" t="s">
        <v>426</v>
      </c>
      <c r="IMY4" s="313" t="s">
        <v>426</v>
      </c>
      <c r="IMZ4" s="313" t="s">
        <v>426</v>
      </c>
      <c r="INA4" s="313" t="s">
        <v>426</v>
      </c>
      <c r="INB4" s="313" t="s">
        <v>426</v>
      </c>
      <c r="INC4" s="313" t="s">
        <v>426</v>
      </c>
      <c r="IND4" s="313" t="s">
        <v>426</v>
      </c>
      <c r="INE4" s="313" t="s">
        <v>426</v>
      </c>
      <c r="INF4" s="313" t="s">
        <v>426</v>
      </c>
      <c r="ING4" s="313" t="s">
        <v>426</v>
      </c>
      <c r="INH4" s="313" t="s">
        <v>426</v>
      </c>
      <c r="INI4" s="313" t="s">
        <v>426</v>
      </c>
      <c r="INJ4" s="313" t="s">
        <v>426</v>
      </c>
      <c r="INK4" s="313" t="s">
        <v>426</v>
      </c>
      <c r="INL4" s="313" t="s">
        <v>426</v>
      </c>
      <c r="INM4" s="313" t="s">
        <v>426</v>
      </c>
      <c r="INN4" s="313" t="s">
        <v>426</v>
      </c>
      <c r="INO4" s="313" t="s">
        <v>426</v>
      </c>
      <c r="INP4" s="313" t="s">
        <v>426</v>
      </c>
      <c r="INQ4" s="313" t="s">
        <v>426</v>
      </c>
      <c r="INR4" s="313" t="s">
        <v>426</v>
      </c>
      <c r="INS4" s="313" t="s">
        <v>426</v>
      </c>
      <c r="INT4" s="313" t="s">
        <v>426</v>
      </c>
      <c r="INU4" s="313" t="s">
        <v>426</v>
      </c>
      <c r="INV4" s="313" t="s">
        <v>426</v>
      </c>
      <c r="INW4" s="313" t="s">
        <v>426</v>
      </c>
      <c r="INX4" s="313" t="s">
        <v>426</v>
      </c>
      <c r="INY4" s="313" t="s">
        <v>426</v>
      </c>
      <c r="INZ4" s="313" t="s">
        <v>426</v>
      </c>
      <c r="IOA4" s="313" t="s">
        <v>426</v>
      </c>
      <c r="IOB4" s="313" t="s">
        <v>426</v>
      </c>
      <c r="IOC4" s="313" t="s">
        <v>426</v>
      </c>
      <c r="IOD4" s="313" t="s">
        <v>426</v>
      </c>
      <c r="IOE4" s="313" t="s">
        <v>426</v>
      </c>
      <c r="IOF4" s="313" t="s">
        <v>426</v>
      </c>
      <c r="IOG4" s="313" t="s">
        <v>426</v>
      </c>
      <c r="IOH4" s="313" t="s">
        <v>426</v>
      </c>
      <c r="IOI4" s="313" t="s">
        <v>426</v>
      </c>
      <c r="IOJ4" s="313" t="s">
        <v>426</v>
      </c>
      <c r="IOK4" s="313" t="s">
        <v>426</v>
      </c>
      <c r="IOL4" s="313" t="s">
        <v>426</v>
      </c>
      <c r="IOM4" s="313" t="s">
        <v>426</v>
      </c>
      <c r="ION4" s="313" t="s">
        <v>426</v>
      </c>
      <c r="IOO4" s="313" t="s">
        <v>426</v>
      </c>
      <c r="IOP4" s="313" t="s">
        <v>426</v>
      </c>
      <c r="IOQ4" s="313" t="s">
        <v>426</v>
      </c>
      <c r="IOR4" s="313" t="s">
        <v>426</v>
      </c>
      <c r="IOS4" s="313" t="s">
        <v>426</v>
      </c>
      <c r="IOT4" s="313" t="s">
        <v>426</v>
      </c>
      <c r="IOU4" s="313" t="s">
        <v>426</v>
      </c>
      <c r="IOV4" s="313" t="s">
        <v>426</v>
      </c>
      <c r="IOW4" s="313" t="s">
        <v>426</v>
      </c>
      <c r="IOX4" s="313" t="s">
        <v>426</v>
      </c>
      <c r="IOY4" s="313" t="s">
        <v>426</v>
      </c>
      <c r="IOZ4" s="313" t="s">
        <v>426</v>
      </c>
      <c r="IPA4" s="313" t="s">
        <v>426</v>
      </c>
      <c r="IPB4" s="313" t="s">
        <v>426</v>
      </c>
      <c r="IPC4" s="313" t="s">
        <v>426</v>
      </c>
      <c r="IPD4" s="313" t="s">
        <v>426</v>
      </c>
      <c r="IPE4" s="313" t="s">
        <v>426</v>
      </c>
      <c r="IPF4" s="313" t="s">
        <v>426</v>
      </c>
      <c r="IPG4" s="313" t="s">
        <v>426</v>
      </c>
      <c r="IPH4" s="313" t="s">
        <v>426</v>
      </c>
      <c r="IPI4" s="313" t="s">
        <v>426</v>
      </c>
      <c r="IPJ4" s="313" t="s">
        <v>426</v>
      </c>
      <c r="IPK4" s="313" t="s">
        <v>426</v>
      </c>
      <c r="IPL4" s="313" t="s">
        <v>426</v>
      </c>
      <c r="IPM4" s="313" t="s">
        <v>426</v>
      </c>
      <c r="IPN4" s="313" t="s">
        <v>426</v>
      </c>
      <c r="IPO4" s="313" t="s">
        <v>426</v>
      </c>
      <c r="IPP4" s="313" t="s">
        <v>426</v>
      </c>
      <c r="IPQ4" s="313" t="s">
        <v>426</v>
      </c>
      <c r="IPR4" s="313" t="s">
        <v>426</v>
      </c>
      <c r="IPS4" s="313" t="s">
        <v>426</v>
      </c>
      <c r="IPT4" s="313" t="s">
        <v>426</v>
      </c>
      <c r="IPU4" s="313" t="s">
        <v>426</v>
      </c>
      <c r="IPV4" s="313" t="s">
        <v>426</v>
      </c>
      <c r="IPW4" s="313" t="s">
        <v>426</v>
      </c>
      <c r="IPX4" s="313" t="s">
        <v>426</v>
      </c>
      <c r="IPY4" s="313" t="s">
        <v>426</v>
      </c>
      <c r="IPZ4" s="313" t="s">
        <v>426</v>
      </c>
      <c r="IQA4" s="313" t="s">
        <v>426</v>
      </c>
      <c r="IQB4" s="313" t="s">
        <v>426</v>
      </c>
      <c r="IQC4" s="313" t="s">
        <v>426</v>
      </c>
      <c r="IQD4" s="313" t="s">
        <v>426</v>
      </c>
      <c r="IQE4" s="313" t="s">
        <v>426</v>
      </c>
      <c r="IQF4" s="313" t="s">
        <v>426</v>
      </c>
      <c r="IQG4" s="313" t="s">
        <v>426</v>
      </c>
      <c r="IQH4" s="313" t="s">
        <v>426</v>
      </c>
      <c r="IQI4" s="313" t="s">
        <v>426</v>
      </c>
      <c r="IQJ4" s="313" t="s">
        <v>426</v>
      </c>
      <c r="IQK4" s="313" t="s">
        <v>426</v>
      </c>
      <c r="IQL4" s="313" t="s">
        <v>426</v>
      </c>
      <c r="IQM4" s="313" t="s">
        <v>426</v>
      </c>
      <c r="IQN4" s="313" t="s">
        <v>426</v>
      </c>
      <c r="IQO4" s="313" t="s">
        <v>426</v>
      </c>
      <c r="IQP4" s="313" t="s">
        <v>426</v>
      </c>
      <c r="IQQ4" s="313" t="s">
        <v>426</v>
      </c>
      <c r="IQR4" s="313" t="s">
        <v>426</v>
      </c>
      <c r="IQS4" s="313" t="s">
        <v>426</v>
      </c>
      <c r="IQT4" s="313" t="s">
        <v>426</v>
      </c>
      <c r="IQU4" s="313" t="s">
        <v>426</v>
      </c>
      <c r="IQV4" s="313" t="s">
        <v>426</v>
      </c>
      <c r="IQW4" s="313" t="s">
        <v>426</v>
      </c>
      <c r="IQX4" s="313" t="s">
        <v>426</v>
      </c>
      <c r="IQY4" s="313" t="s">
        <v>426</v>
      </c>
      <c r="IQZ4" s="313" t="s">
        <v>426</v>
      </c>
      <c r="IRA4" s="313" t="s">
        <v>426</v>
      </c>
      <c r="IRB4" s="313" t="s">
        <v>426</v>
      </c>
      <c r="IRC4" s="313" t="s">
        <v>426</v>
      </c>
      <c r="IRD4" s="313" t="s">
        <v>426</v>
      </c>
      <c r="IRE4" s="313" t="s">
        <v>426</v>
      </c>
      <c r="IRF4" s="313" t="s">
        <v>426</v>
      </c>
      <c r="IRG4" s="313" t="s">
        <v>426</v>
      </c>
      <c r="IRH4" s="313" t="s">
        <v>426</v>
      </c>
      <c r="IRI4" s="313" t="s">
        <v>426</v>
      </c>
      <c r="IRJ4" s="313" t="s">
        <v>426</v>
      </c>
      <c r="IRK4" s="313" t="s">
        <v>426</v>
      </c>
      <c r="IRL4" s="313" t="s">
        <v>426</v>
      </c>
      <c r="IRM4" s="313" t="s">
        <v>426</v>
      </c>
      <c r="IRN4" s="313" t="s">
        <v>426</v>
      </c>
      <c r="IRO4" s="313" t="s">
        <v>426</v>
      </c>
      <c r="IRP4" s="313" t="s">
        <v>426</v>
      </c>
      <c r="IRQ4" s="313" t="s">
        <v>426</v>
      </c>
      <c r="IRR4" s="313" t="s">
        <v>426</v>
      </c>
      <c r="IRS4" s="313" t="s">
        <v>426</v>
      </c>
      <c r="IRT4" s="313" t="s">
        <v>426</v>
      </c>
      <c r="IRU4" s="313" t="s">
        <v>426</v>
      </c>
      <c r="IRV4" s="313" t="s">
        <v>426</v>
      </c>
      <c r="IRW4" s="313" t="s">
        <v>426</v>
      </c>
      <c r="IRX4" s="313" t="s">
        <v>426</v>
      </c>
      <c r="IRY4" s="313" t="s">
        <v>426</v>
      </c>
      <c r="IRZ4" s="313" t="s">
        <v>426</v>
      </c>
      <c r="ISA4" s="313" t="s">
        <v>426</v>
      </c>
      <c r="ISB4" s="313" t="s">
        <v>426</v>
      </c>
      <c r="ISC4" s="313" t="s">
        <v>426</v>
      </c>
      <c r="ISD4" s="313" t="s">
        <v>426</v>
      </c>
      <c r="ISE4" s="313" t="s">
        <v>426</v>
      </c>
      <c r="ISF4" s="313" t="s">
        <v>426</v>
      </c>
      <c r="ISG4" s="313" t="s">
        <v>426</v>
      </c>
      <c r="ISH4" s="313" t="s">
        <v>426</v>
      </c>
      <c r="ISI4" s="313" t="s">
        <v>426</v>
      </c>
      <c r="ISJ4" s="313" t="s">
        <v>426</v>
      </c>
      <c r="ISK4" s="313" t="s">
        <v>426</v>
      </c>
      <c r="ISL4" s="313" t="s">
        <v>426</v>
      </c>
      <c r="ISM4" s="313" t="s">
        <v>426</v>
      </c>
      <c r="ISN4" s="313" t="s">
        <v>426</v>
      </c>
      <c r="ISO4" s="313" t="s">
        <v>426</v>
      </c>
      <c r="ISP4" s="313" t="s">
        <v>426</v>
      </c>
      <c r="ISQ4" s="313" t="s">
        <v>426</v>
      </c>
      <c r="ISR4" s="313" t="s">
        <v>426</v>
      </c>
      <c r="ISS4" s="313" t="s">
        <v>426</v>
      </c>
      <c r="IST4" s="313" t="s">
        <v>426</v>
      </c>
      <c r="ISU4" s="313" t="s">
        <v>426</v>
      </c>
      <c r="ISV4" s="313" t="s">
        <v>426</v>
      </c>
      <c r="ISW4" s="313" t="s">
        <v>426</v>
      </c>
      <c r="ISX4" s="313" t="s">
        <v>426</v>
      </c>
      <c r="ISY4" s="313" t="s">
        <v>426</v>
      </c>
      <c r="ISZ4" s="313" t="s">
        <v>426</v>
      </c>
      <c r="ITA4" s="313" t="s">
        <v>426</v>
      </c>
      <c r="ITB4" s="313" t="s">
        <v>426</v>
      </c>
      <c r="ITC4" s="313" t="s">
        <v>426</v>
      </c>
      <c r="ITD4" s="313" t="s">
        <v>426</v>
      </c>
      <c r="ITE4" s="313" t="s">
        <v>426</v>
      </c>
      <c r="ITF4" s="313" t="s">
        <v>426</v>
      </c>
      <c r="ITG4" s="313" t="s">
        <v>426</v>
      </c>
      <c r="ITH4" s="313" t="s">
        <v>426</v>
      </c>
      <c r="ITI4" s="313" t="s">
        <v>426</v>
      </c>
      <c r="ITJ4" s="313" t="s">
        <v>426</v>
      </c>
      <c r="ITK4" s="313" t="s">
        <v>426</v>
      </c>
      <c r="ITL4" s="313" t="s">
        <v>426</v>
      </c>
      <c r="ITM4" s="313" t="s">
        <v>426</v>
      </c>
      <c r="ITN4" s="313" t="s">
        <v>426</v>
      </c>
      <c r="ITO4" s="313" t="s">
        <v>426</v>
      </c>
      <c r="ITP4" s="313" t="s">
        <v>426</v>
      </c>
      <c r="ITQ4" s="313" t="s">
        <v>426</v>
      </c>
      <c r="ITR4" s="313" t="s">
        <v>426</v>
      </c>
      <c r="ITS4" s="313" t="s">
        <v>426</v>
      </c>
      <c r="ITT4" s="313" t="s">
        <v>426</v>
      </c>
      <c r="ITU4" s="313" t="s">
        <v>426</v>
      </c>
      <c r="ITV4" s="313" t="s">
        <v>426</v>
      </c>
      <c r="ITW4" s="313" t="s">
        <v>426</v>
      </c>
      <c r="ITX4" s="313" t="s">
        <v>426</v>
      </c>
      <c r="ITY4" s="313" t="s">
        <v>426</v>
      </c>
      <c r="ITZ4" s="313" t="s">
        <v>426</v>
      </c>
      <c r="IUA4" s="313" t="s">
        <v>426</v>
      </c>
      <c r="IUB4" s="313" t="s">
        <v>426</v>
      </c>
      <c r="IUC4" s="313" t="s">
        <v>426</v>
      </c>
      <c r="IUD4" s="313" t="s">
        <v>426</v>
      </c>
      <c r="IUE4" s="313" t="s">
        <v>426</v>
      </c>
      <c r="IUF4" s="313" t="s">
        <v>426</v>
      </c>
      <c r="IUG4" s="313" t="s">
        <v>426</v>
      </c>
      <c r="IUH4" s="313" t="s">
        <v>426</v>
      </c>
      <c r="IUI4" s="313" t="s">
        <v>426</v>
      </c>
      <c r="IUJ4" s="313" t="s">
        <v>426</v>
      </c>
      <c r="IUK4" s="313" t="s">
        <v>426</v>
      </c>
      <c r="IUL4" s="313" t="s">
        <v>426</v>
      </c>
      <c r="IUM4" s="313" t="s">
        <v>426</v>
      </c>
      <c r="IUN4" s="313" t="s">
        <v>426</v>
      </c>
      <c r="IUO4" s="313" t="s">
        <v>426</v>
      </c>
      <c r="IUP4" s="313" t="s">
        <v>426</v>
      </c>
      <c r="IUQ4" s="313" t="s">
        <v>426</v>
      </c>
      <c r="IUR4" s="313" t="s">
        <v>426</v>
      </c>
      <c r="IUS4" s="313" t="s">
        <v>426</v>
      </c>
      <c r="IUT4" s="313" t="s">
        <v>426</v>
      </c>
      <c r="IUU4" s="313" t="s">
        <v>426</v>
      </c>
      <c r="IUV4" s="313" t="s">
        <v>426</v>
      </c>
      <c r="IUW4" s="313" t="s">
        <v>426</v>
      </c>
      <c r="IUX4" s="313" t="s">
        <v>426</v>
      </c>
      <c r="IUY4" s="313" t="s">
        <v>426</v>
      </c>
      <c r="IUZ4" s="313" t="s">
        <v>426</v>
      </c>
      <c r="IVA4" s="313" t="s">
        <v>426</v>
      </c>
      <c r="IVB4" s="313" t="s">
        <v>426</v>
      </c>
      <c r="IVC4" s="313" t="s">
        <v>426</v>
      </c>
      <c r="IVD4" s="313" t="s">
        <v>426</v>
      </c>
      <c r="IVE4" s="313" t="s">
        <v>426</v>
      </c>
      <c r="IVF4" s="313" t="s">
        <v>426</v>
      </c>
      <c r="IVG4" s="313" t="s">
        <v>426</v>
      </c>
      <c r="IVH4" s="313" t="s">
        <v>426</v>
      </c>
      <c r="IVI4" s="313" t="s">
        <v>426</v>
      </c>
      <c r="IVJ4" s="313" t="s">
        <v>426</v>
      </c>
      <c r="IVK4" s="313" t="s">
        <v>426</v>
      </c>
      <c r="IVL4" s="313" t="s">
        <v>426</v>
      </c>
      <c r="IVM4" s="313" t="s">
        <v>426</v>
      </c>
      <c r="IVN4" s="313" t="s">
        <v>426</v>
      </c>
      <c r="IVO4" s="313" t="s">
        <v>426</v>
      </c>
      <c r="IVP4" s="313" t="s">
        <v>426</v>
      </c>
      <c r="IVQ4" s="313" t="s">
        <v>426</v>
      </c>
      <c r="IVR4" s="313" t="s">
        <v>426</v>
      </c>
      <c r="IVS4" s="313" t="s">
        <v>426</v>
      </c>
      <c r="IVT4" s="313" t="s">
        <v>426</v>
      </c>
      <c r="IVU4" s="313" t="s">
        <v>426</v>
      </c>
      <c r="IVV4" s="313" t="s">
        <v>426</v>
      </c>
      <c r="IVW4" s="313" t="s">
        <v>426</v>
      </c>
      <c r="IVX4" s="313" t="s">
        <v>426</v>
      </c>
      <c r="IVY4" s="313" t="s">
        <v>426</v>
      </c>
      <c r="IVZ4" s="313" t="s">
        <v>426</v>
      </c>
      <c r="IWA4" s="313" t="s">
        <v>426</v>
      </c>
      <c r="IWB4" s="313" t="s">
        <v>426</v>
      </c>
      <c r="IWC4" s="313" t="s">
        <v>426</v>
      </c>
      <c r="IWD4" s="313" t="s">
        <v>426</v>
      </c>
      <c r="IWE4" s="313" t="s">
        <v>426</v>
      </c>
      <c r="IWF4" s="313" t="s">
        <v>426</v>
      </c>
      <c r="IWG4" s="313" t="s">
        <v>426</v>
      </c>
      <c r="IWH4" s="313" t="s">
        <v>426</v>
      </c>
      <c r="IWI4" s="313" t="s">
        <v>426</v>
      </c>
      <c r="IWJ4" s="313" t="s">
        <v>426</v>
      </c>
      <c r="IWK4" s="313" t="s">
        <v>426</v>
      </c>
      <c r="IWL4" s="313" t="s">
        <v>426</v>
      </c>
      <c r="IWM4" s="313" t="s">
        <v>426</v>
      </c>
      <c r="IWN4" s="313" t="s">
        <v>426</v>
      </c>
      <c r="IWO4" s="313" t="s">
        <v>426</v>
      </c>
      <c r="IWP4" s="313" t="s">
        <v>426</v>
      </c>
      <c r="IWQ4" s="313" t="s">
        <v>426</v>
      </c>
      <c r="IWR4" s="313" t="s">
        <v>426</v>
      </c>
      <c r="IWS4" s="313" t="s">
        <v>426</v>
      </c>
      <c r="IWT4" s="313" t="s">
        <v>426</v>
      </c>
      <c r="IWU4" s="313" t="s">
        <v>426</v>
      </c>
      <c r="IWV4" s="313" t="s">
        <v>426</v>
      </c>
      <c r="IWW4" s="313" t="s">
        <v>426</v>
      </c>
      <c r="IWX4" s="313" t="s">
        <v>426</v>
      </c>
      <c r="IWY4" s="313" t="s">
        <v>426</v>
      </c>
      <c r="IWZ4" s="313" t="s">
        <v>426</v>
      </c>
      <c r="IXA4" s="313" t="s">
        <v>426</v>
      </c>
      <c r="IXB4" s="313" t="s">
        <v>426</v>
      </c>
      <c r="IXC4" s="313" t="s">
        <v>426</v>
      </c>
      <c r="IXD4" s="313" t="s">
        <v>426</v>
      </c>
      <c r="IXE4" s="313" t="s">
        <v>426</v>
      </c>
      <c r="IXF4" s="313" t="s">
        <v>426</v>
      </c>
      <c r="IXG4" s="313" t="s">
        <v>426</v>
      </c>
      <c r="IXH4" s="313" t="s">
        <v>426</v>
      </c>
      <c r="IXI4" s="313" t="s">
        <v>426</v>
      </c>
      <c r="IXJ4" s="313" t="s">
        <v>426</v>
      </c>
      <c r="IXK4" s="313" t="s">
        <v>426</v>
      </c>
      <c r="IXL4" s="313" t="s">
        <v>426</v>
      </c>
      <c r="IXM4" s="313" t="s">
        <v>426</v>
      </c>
      <c r="IXN4" s="313" t="s">
        <v>426</v>
      </c>
      <c r="IXO4" s="313" t="s">
        <v>426</v>
      </c>
      <c r="IXP4" s="313" t="s">
        <v>426</v>
      </c>
      <c r="IXQ4" s="313" t="s">
        <v>426</v>
      </c>
      <c r="IXR4" s="313" t="s">
        <v>426</v>
      </c>
      <c r="IXS4" s="313" t="s">
        <v>426</v>
      </c>
      <c r="IXT4" s="313" t="s">
        <v>426</v>
      </c>
      <c r="IXU4" s="313" t="s">
        <v>426</v>
      </c>
      <c r="IXV4" s="313" t="s">
        <v>426</v>
      </c>
      <c r="IXW4" s="313" t="s">
        <v>426</v>
      </c>
      <c r="IXX4" s="313" t="s">
        <v>426</v>
      </c>
      <c r="IXY4" s="313" t="s">
        <v>426</v>
      </c>
      <c r="IXZ4" s="313" t="s">
        <v>426</v>
      </c>
      <c r="IYA4" s="313" t="s">
        <v>426</v>
      </c>
      <c r="IYB4" s="313" t="s">
        <v>426</v>
      </c>
      <c r="IYC4" s="313" t="s">
        <v>426</v>
      </c>
      <c r="IYD4" s="313" t="s">
        <v>426</v>
      </c>
      <c r="IYE4" s="313" t="s">
        <v>426</v>
      </c>
      <c r="IYF4" s="313" t="s">
        <v>426</v>
      </c>
      <c r="IYG4" s="313" t="s">
        <v>426</v>
      </c>
      <c r="IYH4" s="313" t="s">
        <v>426</v>
      </c>
      <c r="IYI4" s="313" t="s">
        <v>426</v>
      </c>
      <c r="IYJ4" s="313" t="s">
        <v>426</v>
      </c>
      <c r="IYK4" s="313" t="s">
        <v>426</v>
      </c>
      <c r="IYL4" s="313" t="s">
        <v>426</v>
      </c>
      <c r="IYM4" s="313" t="s">
        <v>426</v>
      </c>
      <c r="IYN4" s="313" t="s">
        <v>426</v>
      </c>
      <c r="IYO4" s="313" t="s">
        <v>426</v>
      </c>
      <c r="IYP4" s="313" t="s">
        <v>426</v>
      </c>
      <c r="IYQ4" s="313" t="s">
        <v>426</v>
      </c>
      <c r="IYR4" s="313" t="s">
        <v>426</v>
      </c>
      <c r="IYS4" s="313" t="s">
        <v>426</v>
      </c>
      <c r="IYT4" s="313" t="s">
        <v>426</v>
      </c>
      <c r="IYU4" s="313" t="s">
        <v>426</v>
      </c>
      <c r="IYV4" s="313" t="s">
        <v>426</v>
      </c>
      <c r="IYW4" s="313" t="s">
        <v>426</v>
      </c>
      <c r="IYX4" s="313" t="s">
        <v>426</v>
      </c>
      <c r="IYY4" s="313" t="s">
        <v>426</v>
      </c>
      <c r="IYZ4" s="313" t="s">
        <v>426</v>
      </c>
      <c r="IZA4" s="313" t="s">
        <v>426</v>
      </c>
      <c r="IZB4" s="313" t="s">
        <v>426</v>
      </c>
      <c r="IZC4" s="313" t="s">
        <v>426</v>
      </c>
      <c r="IZD4" s="313" t="s">
        <v>426</v>
      </c>
      <c r="IZE4" s="313" t="s">
        <v>426</v>
      </c>
      <c r="IZF4" s="313" t="s">
        <v>426</v>
      </c>
      <c r="IZG4" s="313" t="s">
        <v>426</v>
      </c>
      <c r="IZH4" s="313" t="s">
        <v>426</v>
      </c>
      <c r="IZI4" s="313" t="s">
        <v>426</v>
      </c>
      <c r="IZJ4" s="313" t="s">
        <v>426</v>
      </c>
      <c r="IZK4" s="313" t="s">
        <v>426</v>
      </c>
      <c r="IZL4" s="313" t="s">
        <v>426</v>
      </c>
      <c r="IZM4" s="313" t="s">
        <v>426</v>
      </c>
      <c r="IZN4" s="313" t="s">
        <v>426</v>
      </c>
      <c r="IZO4" s="313" t="s">
        <v>426</v>
      </c>
      <c r="IZP4" s="313" t="s">
        <v>426</v>
      </c>
      <c r="IZQ4" s="313" t="s">
        <v>426</v>
      </c>
      <c r="IZR4" s="313" t="s">
        <v>426</v>
      </c>
      <c r="IZS4" s="313" t="s">
        <v>426</v>
      </c>
      <c r="IZT4" s="313" t="s">
        <v>426</v>
      </c>
      <c r="IZU4" s="313" t="s">
        <v>426</v>
      </c>
      <c r="IZV4" s="313" t="s">
        <v>426</v>
      </c>
      <c r="IZW4" s="313" t="s">
        <v>426</v>
      </c>
      <c r="IZX4" s="313" t="s">
        <v>426</v>
      </c>
      <c r="IZY4" s="313" t="s">
        <v>426</v>
      </c>
      <c r="IZZ4" s="313" t="s">
        <v>426</v>
      </c>
      <c r="JAA4" s="313" t="s">
        <v>426</v>
      </c>
      <c r="JAB4" s="313" t="s">
        <v>426</v>
      </c>
      <c r="JAC4" s="313" t="s">
        <v>426</v>
      </c>
      <c r="JAD4" s="313" t="s">
        <v>426</v>
      </c>
      <c r="JAE4" s="313" t="s">
        <v>426</v>
      </c>
      <c r="JAF4" s="313" t="s">
        <v>426</v>
      </c>
      <c r="JAG4" s="313" t="s">
        <v>426</v>
      </c>
      <c r="JAH4" s="313" t="s">
        <v>426</v>
      </c>
      <c r="JAI4" s="313" t="s">
        <v>426</v>
      </c>
      <c r="JAJ4" s="313" t="s">
        <v>426</v>
      </c>
      <c r="JAK4" s="313" t="s">
        <v>426</v>
      </c>
      <c r="JAL4" s="313" t="s">
        <v>426</v>
      </c>
      <c r="JAM4" s="313" t="s">
        <v>426</v>
      </c>
      <c r="JAN4" s="313" t="s">
        <v>426</v>
      </c>
      <c r="JAO4" s="313" t="s">
        <v>426</v>
      </c>
      <c r="JAP4" s="313" t="s">
        <v>426</v>
      </c>
      <c r="JAQ4" s="313" t="s">
        <v>426</v>
      </c>
      <c r="JAR4" s="313" t="s">
        <v>426</v>
      </c>
      <c r="JAS4" s="313" t="s">
        <v>426</v>
      </c>
      <c r="JAT4" s="313" t="s">
        <v>426</v>
      </c>
      <c r="JAU4" s="313" t="s">
        <v>426</v>
      </c>
      <c r="JAV4" s="313" t="s">
        <v>426</v>
      </c>
      <c r="JAW4" s="313" t="s">
        <v>426</v>
      </c>
      <c r="JAX4" s="313" t="s">
        <v>426</v>
      </c>
      <c r="JAY4" s="313" t="s">
        <v>426</v>
      </c>
      <c r="JAZ4" s="313" t="s">
        <v>426</v>
      </c>
      <c r="JBA4" s="313" t="s">
        <v>426</v>
      </c>
      <c r="JBB4" s="313" t="s">
        <v>426</v>
      </c>
      <c r="JBC4" s="313" t="s">
        <v>426</v>
      </c>
      <c r="JBD4" s="313" t="s">
        <v>426</v>
      </c>
      <c r="JBE4" s="313" t="s">
        <v>426</v>
      </c>
      <c r="JBF4" s="313" t="s">
        <v>426</v>
      </c>
      <c r="JBG4" s="313" t="s">
        <v>426</v>
      </c>
      <c r="JBH4" s="313" t="s">
        <v>426</v>
      </c>
      <c r="JBI4" s="313" t="s">
        <v>426</v>
      </c>
      <c r="JBJ4" s="313" t="s">
        <v>426</v>
      </c>
      <c r="JBK4" s="313" t="s">
        <v>426</v>
      </c>
      <c r="JBL4" s="313" t="s">
        <v>426</v>
      </c>
      <c r="JBM4" s="313" t="s">
        <v>426</v>
      </c>
      <c r="JBN4" s="313" t="s">
        <v>426</v>
      </c>
      <c r="JBO4" s="313" t="s">
        <v>426</v>
      </c>
      <c r="JBP4" s="313" t="s">
        <v>426</v>
      </c>
      <c r="JBQ4" s="313" t="s">
        <v>426</v>
      </c>
      <c r="JBR4" s="313" t="s">
        <v>426</v>
      </c>
      <c r="JBS4" s="313" t="s">
        <v>426</v>
      </c>
      <c r="JBT4" s="313" t="s">
        <v>426</v>
      </c>
      <c r="JBU4" s="313" t="s">
        <v>426</v>
      </c>
      <c r="JBV4" s="313" t="s">
        <v>426</v>
      </c>
      <c r="JBW4" s="313" t="s">
        <v>426</v>
      </c>
      <c r="JBX4" s="313" t="s">
        <v>426</v>
      </c>
      <c r="JBY4" s="313" t="s">
        <v>426</v>
      </c>
      <c r="JBZ4" s="313" t="s">
        <v>426</v>
      </c>
      <c r="JCA4" s="313" t="s">
        <v>426</v>
      </c>
      <c r="JCB4" s="313" t="s">
        <v>426</v>
      </c>
      <c r="JCC4" s="313" t="s">
        <v>426</v>
      </c>
      <c r="JCD4" s="313" t="s">
        <v>426</v>
      </c>
      <c r="JCE4" s="313" t="s">
        <v>426</v>
      </c>
      <c r="JCF4" s="313" t="s">
        <v>426</v>
      </c>
      <c r="JCG4" s="313" t="s">
        <v>426</v>
      </c>
      <c r="JCH4" s="313" t="s">
        <v>426</v>
      </c>
      <c r="JCI4" s="313" t="s">
        <v>426</v>
      </c>
      <c r="JCJ4" s="313" t="s">
        <v>426</v>
      </c>
      <c r="JCK4" s="313" t="s">
        <v>426</v>
      </c>
      <c r="JCL4" s="313" t="s">
        <v>426</v>
      </c>
      <c r="JCM4" s="313" t="s">
        <v>426</v>
      </c>
      <c r="JCN4" s="313" t="s">
        <v>426</v>
      </c>
      <c r="JCO4" s="313" t="s">
        <v>426</v>
      </c>
      <c r="JCP4" s="313" t="s">
        <v>426</v>
      </c>
      <c r="JCQ4" s="313" t="s">
        <v>426</v>
      </c>
      <c r="JCR4" s="313" t="s">
        <v>426</v>
      </c>
      <c r="JCS4" s="313" t="s">
        <v>426</v>
      </c>
      <c r="JCT4" s="313" t="s">
        <v>426</v>
      </c>
      <c r="JCU4" s="313" t="s">
        <v>426</v>
      </c>
      <c r="JCV4" s="313" t="s">
        <v>426</v>
      </c>
      <c r="JCW4" s="313" t="s">
        <v>426</v>
      </c>
      <c r="JCX4" s="313" t="s">
        <v>426</v>
      </c>
      <c r="JCY4" s="313" t="s">
        <v>426</v>
      </c>
      <c r="JCZ4" s="313" t="s">
        <v>426</v>
      </c>
      <c r="JDA4" s="313" t="s">
        <v>426</v>
      </c>
      <c r="JDB4" s="313" t="s">
        <v>426</v>
      </c>
      <c r="JDC4" s="313" t="s">
        <v>426</v>
      </c>
      <c r="JDD4" s="313" t="s">
        <v>426</v>
      </c>
      <c r="JDE4" s="313" t="s">
        <v>426</v>
      </c>
      <c r="JDF4" s="313" t="s">
        <v>426</v>
      </c>
      <c r="JDG4" s="313" t="s">
        <v>426</v>
      </c>
      <c r="JDH4" s="313" t="s">
        <v>426</v>
      </c>
      <c r="JDI4" s="313" t="s">
        <v>426</v>
      </c>
      <c r="JDJ4" s="313" t="s">
        <v>426</v>
      </c>
      <c r="JDK4" s="313" t="s">
        <v>426</v>
      </c>
      <c r="JDL4" s="313" t="s">
        <v>426</v>
      </c>
      <c r="JDM4" s="313" t="s">
        <v>426</v>
      </c>
      <c r="JDN4" s="313" t="s">
        <v>426</v>
      </c>
      <c r="JDO4" s="313" t="s">
        <v>426</v>
      </c>
      <c r="JDP4" s="313" t="s">
        <v>426</v>
      </c>
      <c r="JDQ4" s="313" t="s">
        <v>426</v>
      </c>
      <c r="JDR4" s="313" t="s">
        <v>426</v>
      </c>
      <c r="JDS4" s="313" t="s">
        <v>426</v>
      </c>
      <c r="JDT4" s="313" t="s">
        <v>426</v>
      </c>
      <c r="JDU4" s="313" t="s">
        <v>426</v>
      </c>
      <c r="JDV4" s="313" t="s">
        <v>426</v>
      </c>
      <c r="JDW4" s="313" t="s">
        <v>426</v>
      </c>
      <c r="JDX4" s="313" t="s">
        <v>426</v>
      </c>
      <c r="JDY4" s="313" t="s">
        <v>426</v>
      </c>
      <c r="JDZ4" s="313" t="s">
        <v>426</v>
      </c>
      <c r="JEA4" s="313" t="s">
        <v>426</v>
      </c>
      <c r="JEB4" s="313" t="s">
        <v>426</v>
      </c>
      <c r="JEC4" s="313" t="s">
        <v>426</v>
      </c>
      <c r="JED4" s="313" t="s">
        <v>426</v>
      </c>
      <c r="JEE4" s="313" t="s">
        <v>426</v>
      </c>
      <c r="JEF4" s="313" t="s">
        <v>426</v>
      </c>
      <c r="JEG4" s="313" t="s">
        <v>426</v>
      </c>
      <c r="JEH4" s="313" t="s">
        <v>426</v>
      </c>
      <c r="JEI4" s="313" t="s">
        <v>426</v>
      </c>
      <c r="JEJ4" s="313" t="s">
        <v>426</v>
      </c>
      <c r="JEK4" s="313" t="s">
        <v>426</v>
      </c>
      <c r="JEL4" s="313" t="s">
        <v>426</v>
      </c>
      <c r="JEM4" s="313" t="s">
        <v>426</v>
      </c>
      <c r="JEN4" s="313" t="s">
        <v>426</v>
      </c>
      <c r="JEO4" s="313" t="s">
        <v>426</v>
      </c>
      <c r="JEP4" s="313" t="s">
        <v>426</v>
      </c>
      <c r="JEQ4" s="313" t="s">
        <v>426</v>
      </c>
      <c r="JER4" s="313" t="s">
        <v>426</v>
      </c>
      <c r="JES4" s="313" t="s">
        <v>426</v>
      </c>
      <c r="JET4" s="313" t="s">
        <v>426</v>
      </c>
      <c r="JEU4" s="313" t="s">
        <v>426</v>
      </c>
      <c r="JEV4" s="313" t="s">
        <v>426</v>
      </c>
      <c r="JEW4" s="313" t="s">
        <v>426</v>
      </c>
      <c r="JEX4" s="313" t="s">
        <v>426</v>
      </c>
      <c r="JEY4" s="313" t="s">
        <v>426</v>
      </c>
      <c r="JEZ4" s="313" t="s">
        <v>426</v>
      </c>
      <c r="JFA4" s="313" t="s">
        <v>426</v>
      </c>
      <c r="JFB4" s="313" t="s">
        <v>426</v>
      </c>
      <c r="JFC4" s="313" t="s">
        <v>426</v>
      </c>
      <c r="JFD4" s="313" t="s">
        <v>426</v>
      </c>
      <c r="JFE4" s="313" t="s">
        <v>426</v>
      </c>
      <c r="JFF4" s="313" t="s">
        <v>426</v>
      </c>
      <c r="JFG4" s="313" t="s">
        <v>426</v>
      </c>
      <c r="JFH4" s="313" t="s">
        <v>426</v>
      </c>
      <c r="JFI4" s="313" t="s">
        <v>426</v>
      </c>
      <c r="JFJ4" s="313" t="s">
        <v>426</v>
      </c>
      <c r="JFK4" s="313" t="s">
        <v>426</v>
      </c>
      <c r="JFL4" s="313" t="s">
        <v>426</v>
      </c>
      <c r="JFM4" s="313" t="s">
        <v>426</v>
      </c>
      <c r="JFN4" s="313" t="s">
        <v>426</v>
      </c>
      <c r="JFO4" s="313" t="s">
        <v>426</v>
      </c>
      <c r="JFP4" s="313" t="s">
        <v>426</v>
      </c>
      <c r="JFQ4" s="313" t="s">
        <v>426</v>
      </c>
      <c r="JFR4" s="313" t="s">
        <v>426</v>
      </c>
      <c r="JFS4" s="313" t="s">
        <v>426</v>
      </c>
      <c r="JFT4" s="313" t="s">
        <v>426</v>
      </c>
      <c r="JFU4" s="313" t="s">
        <v>426</v>
      </c>
      <c r="JFV4" s="313" t="s">
        <v>426</v>
      </c>
      <c r="JFW4" s="313" t="s">
        <v>426</v>
      </c>
      <c r="JFX4" s="313" t="s">
        <v>426</v>
      </c>
      <c r="JFY4" s="313" t="s">
        <v>426</v>
      </c>
      <c r="JFZ4" s="313" t="s">
        <v>426</v>
      </c>
      <c r="JGA4" s="313" t="s">
        <v>426</v>
      </c>
      <c r="JGB4" s="313" t="s">
        <v>426</v>
      </c>
      <c r="JGC4" s="313" t="s">
        <v>426</v>
      </c>
      <c r="JGD4" s="313" t="s">
        <v>426</v>
      </c>
      <c r="JGE4" s="313" t="s">
        <v>426</v>
      </c>
      <c r="JGF4" s="313" t="s">
        <v>426</v>
      </c>
      <c r="JGG4" s="313" t="s">
        <v>426</v>
      </c>
      <c r="JGH4" s="313" t="s">
        <v>426</v>
      </c>
      <c r="JGI4" s="313" t="s">
        <v>426</v>
      </c>
      <c r="JGJ4" s="313" t="s">
        <v>426</v>
      </c>
      <c r="JGK4" s="313" t="s">
        <v>426</v>
      </c>
      <c r="JGL4" s="313" t="s">
        <v>426</v>
      </c>
      <c r="JGM4" s="313" t="s">
        <v>426</v>
      </c>
      <c r="JGN4" s="313" t="s">
        <v>426</v>
      </c>
      <c r="JGO4" s="313" t="s">
        <v>426</v>
      </c>
      <c r="JGP4" s="313" t="s">
        <v>426</v>
      </c>
      <c r="JGQ4" s="313" t="s">
        <v>426</v>
      </c>
      <c r="JGR4" s="313" t="s">
        <v>426</v>
      </c>
      <c r="JGS4" s="313" t="s">
        <v>426</v>
      </c>
      <c r="JGT4" s="313" t="s">
        <v>426</v>
      </c>
      <c r="JGU4" s="313" t="s">
        <v>426</v>
      </c>
      <c r="JGV4" s="313" t="s">
        <v>426</v>
      </c>
      <c r="JGW4" s="313" t="s">
        <v>426</v>
      </c>
      <c r="JGX4" s="313" t="s">
        <v>426</v>
      </c>
      <c r="JGY4" s="313" t="s">
        <v>426</v>
      </c>
      <c r="JGZ4" s="313" t="s">
        <v>426</v>
      </c>
      <c r="JHA4" s="313" t="s">
        <v>426</v>
      </c>
      <c r="JHB4" s="313" t="s">
        <v>426</v>
      </c>
      <c r="JHC4" s="313" t="s">
        <v>426</v>
      </c>
      <c r="JHD4" s="313" t="s">
        <v>426</v>
      </c>
      <c r="JHE4" s="313" t="s">
        <v>426</v>
      </c>
      <c r="JHF4" s="313" t="s">
        <v>426</v>
      </c>
      <c r="JHG4" s="313" t="s">
        <v>426</v>
      </c>
      <c r="JHH4" s="313" t="s">
        <v>426</v>
      </c>
      <c r="JHI4" s="313" t="s">
        <v>426</v>
      </c>
      <c r="JHJ4" s="313" t="s">
        <v>426</v>
      </c>
      <c r="JHK4" s="313" t="s">
        <v>426</v>
      </c>
      <c r="JHL4" s="313" t="s">
        <v>426</v>
      </c>
      <c r="JHM4" s="313" t="s">
        <v>426</v>
      </c>
      <c r="JHN4" s="313" t="s">
        <v>426</v>
      </c>
      <c r="JHO4" s="313" t="s">
        <v>426</v>
      </c>
      <c r="JHP4" s="313" t="s">
        <v>426</v>
      </c>
      <c r="JHQ4" s="313" t="s">
        <v>426</v>
      </c>
      <c r="JHR4" s="313" t="s">
        <v>426</v>
      </c>
      <c r="JHS4" s="313" t="s">
        <v>426</v>
      </c>
      <c r="JHT4" s="313" t="s">
        <v>426</v>
      </c>
      <c r="JHU4" s="313" t="s">
        <v>426</v>
      </c>
      <c r="JHV4" s="313" t="s">
        <v>426</v>
      </c>
      <c r="JHW4" s="313" t="s">
        <v>426</v>
      </c>
      <c r="JHX4" s="313" t="s">
        <v>426</v>
      </c>
      <c r="JHY4" s="313" t="s">
        <v>426</v>
      </c>
      <c r="JHZ4" s="313" t="s">
        <v>426</v>
      </c>
      <c r="JIA4" s="313" t="s">
        <v>426</v>
      </c>
      <c r="JIB4" s="313" t="s">
        <v>426</v>
      </c>
      <c r="JIC4" s="313" t="s">
        <v>426</v>
      </c>
      <c r="JID4" s="313" t="s">
        <v>426</v>
      </c>
      <c r="JIE4" s="313" t="s">
        <v>426</v>
      </c>
      <c r="JIF4" s="313" t="s">
        <v>426</v>
      </c>
      <c r="JIG4" s="313" t="s">
        <v>426</v>
      </c>
      <c r="JIH4" s="313" t="s">
        <v>426</v>
      </c>
      <c r="JII4" s="313" t="s">
        <v>426</v>
      </c>
      <c r="JIJ4" s="313" t="s">
        <v>426</v>
      </c>
      <c r="JIK4" s="313" t="s">
        <v>426</v>
      </c>
      <c r="JIL4" s="313" t="s">
        <v>426</v>
      </c>
      <c r="JIM4" s="313" t="s">
        <v>426</v>
      </c>
      <c r="JIN4" s="313" t="s">
        <v>426</v>
      </c>
      <c r="JIO4" s="313" t="s">
        <v>426</v>
      </c>
      <c r="JIP4" s="313" t="s">
        <v>426</v>
      </c>
      <c r="JIQ4" s="313" t="s">
        <v>426</v>
      </c>
      <c r="JIR4" s="313" t="s">
        <v>426</v>
      </c>
      <c r="JIS4" s="313" t="s">
        <v>426</v>
      </c>
      <c r="JIT4" s="313" t="s">
        <v>426</v>
      </c>
      <c r="JIU4" s="313" t="s">
        <v>426</v>
      </c>
      <c r="JIV4" s="313" t="s">
        <v>426</v>
      </c>
      <c r="JIW4" s="313" t="s">
        <v>426</v>
      </c>
      <c r="JIX4" s="313" t="s">
        <v>426</v>
      </c>
      <c r="JIY4" s="313" t="s">
        <v>426</v>
      </c>
      <c r="JIZ4" s="313" t="s">
        <v>426</v>
      </c>
      <c r="JJA4" s="313" t="s">
        <v>426</v>
      </c>
      <c r="JJB4" s="313" t="s">
        <v>426</v>
      </c>
      <c r="JJC4" s="313" t="s">
        <v>426</v>
      </c>
      <c r="JJD4" s="313" t="s">
        <v>426</v>
      </c>
      <c r="JJE4" s="313" t="s">
        <v>426</v>
      </c>
      <c r="JJF4" s="313" t="s">
        <v>426</v>
      </c>
      <c r="JJG4" s="313" t="s">
        <v>426</v>
      </c>
      <c r="JJH4" s="313" t="s">
        <v>426</v>
      </c>
      <c r="JJI4" s="313" t="s">
        <v>426</v>
      </c>
      <c r="JJJ4" s="313" t="s">
        <v>426</v>
      </c>
      <c r="JJK4" s="313" t="s">
        <v>426</v>
      </c>
      <c r="JJL4" s="313" t="s">
        <v>426</v>
      </c>
      <c r="JJM4" s="313" t="s">
        <v>426</v>
      </c>
      <c r="JJN4" s="313" t="s">
        <v>426</v>
      </c>
      <c r="JJO4" s="313" t="s">
        <v>426</v>
      </c>
      <c r="JJP4" s="313" t="s">
        <v>426</v>
      </c>
      <c r="JJQ4" s="313" t="s">
        <v>426</v>
      </c>
      <c r="JJR4" s="313" t="s">
        <v>426</v>
      </c>
      <c r="JJS4" s="313" t="s">
        <v>426</v>
      </c>
      <c r="JJT4" s="313" t="s">
        <v>426</v>
      </c>
      <c r="JJU4" s="313" t="s">
        <v>426</v>
      </c>
      <c r="JJV4" s="313" t="s">
        <v>426</v>
      </c>
      <c r="JJW4" s="313" t="s">
        <v>426</v>
      </c>
      <c r="JJX4" s="313" t="s">
        <v>426</v>
      </c>
      <c r="JJY4" s="313" t="s">
        <v>426</v>
      </c>
      <c r="JJZ4" s="313" t="s">
        <v>426</v>
      </c>
      <c r="JKA4" s="313" t="s">
        <v>426</v>
      </c>
      <c r="JKB4" s="313" t="s">
        <v>426</v>
      </c>
      <c r="JKC4" s="313" t="s">
        <v>426</v>
      </c>
      <c r="JKD4" s="313" t="s">
        <v>426</v>
      </c>
      <c r="JKE4" s="313" t="s">
        <v>426</v>
      </c>
      <c r="JKF4" s="313" t="s">
        <v>426</v>
      </c>
      <c r="JKG4" s="313" t="s">
        <v>426</v>
      </c>
      <c r="JKH4" s="313" t="s">
        <v>426</v>
      </c>
      <c r="JKI4" s="313" t="s">
        <v>426</v>
      </c>
      <c r="JKJ4" s="313" t="s">
        <v>426</v>
      </c>
      <c r="JKK4" s="313" t="s">
        <v>426</v>
      </c>
      <c r="JKL4" s="313" t="s">
        <v>426</v>
      </c>
      <c r="JKM4" s="313" t="s">
        <v>426</v>
      </c>
      <c r="JKN4" s="313" t="s">
        <v>426</v>
      </c>
      <c r="JKO4" s="313" t="s">
        <v>426</v>
      </c>
      <c r="JKP4" s="313" t="s">
        <v>426</v>
      </c>
      <c r="JKQ4" s="313" t="s">
        <v>426</v>
      </c>
      <c r="JKR4" s="313" t="s">
        <v>426</v>
      </c>
      <c r="JKS4" s="313" t="s">
        <v>426</v>
      </c>
      <c r="JKT4" s="313" t="s">
        <v>426</v>
      </c>
      <c r="JKU4" s="313" t="s">
        <v>426</v>
      </c>
      <c r="JKV4" s="313" t="s">
        <v>426</v>
      </c>
      <c r="JKW4" s="313" t="s">
        <v>426</v>
      </c>
      <c r="JKX4" s="313" t="s">
        <v>426</v>
      </c>
      <c r="JKY4" s="313" t="s">
        <v>426</v>
      </c>
      <c r="JKZ4" s="313" t="s">
        <v>426</v>
      </c>
      <c r="JLA4" s="313" t="s">
        <v>426</v>
      </c>
      <c r="JLB4" s="313" t="s">
        <v>426</v>
      </c>
      <c r="JLC4" s="313" t="s">
        <v>426</v>
      </c>
      <c r="JLD4" s="313" t="s">
        <v>426</v>
      </c>
      <c r="JLE4" s="313" t="s">
        <v>426</v>
      </c>
      <c r="JLF4" s="313" t="s">
        <v>426</v>
      </c>
      <c r="JLG4" s="313" t="s">
        <v>426</v>
      </c>
      <c r="JLH4" s="313" t="s">
        <v>426</v>
      </c>
      <c r="JLI4" s="313" t="s">
        <v>426</v>
      </c>
      <c r="JLJ4" s="313" t="s">
        <v>426</v>
      </c>
      <c r="JLK4" s="313" t="s">
        <v>426</v>
      </c>
      <c r="JLL4" s="313" t="s">
        <v>426</v>
      </c>
      <c r="JLM4" s="313" t="s">
        <v>426</v>
      </c>
      <c r="JLN4" s="313" t="s">
        <v>426</v>
      </c>
      <c r="JLO4" s="313" t="s">
        <v>426</v>
      </c>
      <c r="JLP4" s="313" t="s">
        <v>426</v>
      </c>
      <c r="JLQ4" s="313" t="s">
        <v>426</v>
      </c>
      <c r="JLR4" s="313" t="s">
        <v>426</v>
      </c>
      <c r="JLS4" s="313" t="s">
        <v>426</v>
      </c>
      <c r="JLT4" s="313" t="s">
        <v>426</v>
      </c>
      <c r="JLU4" s="313" t="s">
        <v>426</v>
      </c>
      <c r="JLV4" s="313" t="s">
        <v>426</v>
      </c>
      <c r="JLW4" s="313" t="s">
        <v>426</v>
      </c>
      <c r="JLX4" s="313" t="s">
        <v>426</v>
      </c>
      <c r="JLY4" s="313" t="s">
        <v>426</v>
      </c>
      <c r="JLZ4" s="313" t="s">
        <v>426</v>
      </c>
      <c r="JMA4" s="313" t="s">
        <v>426</v>
      </c>
      <c r="JMB4" s="313" t="s">
        <v>426</v>
      </c>
      <c r="JMC4" s="313" t="s">
        <v>426</v>
      </c>
      <c r="JMD4" s="313" t="s">
        <v>426</v>
      </c>
      <c r="JME4" s="313" t="s">
        <v>426</v>
      </c>
      <c r="JMF4" s="313" t="s">
        <v>426</v>
      </c>
      <c r="JMG4" s="313" t="s">
        <v>426</v>
      </c>
      <c r="JMH4" s="313" t="s">
        <v>426</v>
      </c>
      <c r="JMI4" s="313" t="s">
        <v>426</v>
      </c>
      <c r="JMJ4" s="313" t="s">
        <v>426</v>
      </c>
      <c r="JMK4" s="313" t="s">
        <v>426</v>
      </c>
      <c r="JML4" s="313" t="s">
        <v>426</v>
      </c>
      <c r="JMM4" s="313" t="s">
        <v>426</v>
      </c>
      <c r="JMN4" s="313" t="s">
        <v>426</v>
      </c>
      <c r="JMO4" s="313" t="s">
        <v>426</v>
      </c>
      <c r="JMP4" s="313" t="s">
        <v>426</v>
      </c>
      <c r="JMQ4" s="313" t="s">
        <v>426</v>
      </c>
      <c r="JMR4" s="313" t="s">
        <v>426</v>
      </c>
      <c r="JMS4" s="313" t="s">
        <v>426</v>
      </c>
      <c r="JMT4" s="313" t="s">
        <v>426</v>
      </c>
      <c r="JMU4" s="313" t="s">
        <v>426</v>
      </c>
      <c r="JMV4" s="313" t="s">
        <v>426</v>
      </c>
      <c r="JMW4" s="313" t="s">
        <v>426</v>
      </c>
      <c r="JMX4" s="313" t="s">
        <v>426</v>
      </c>
      <c r="JMY4" s="313" t="s">
        <v>426</v>
      </c>
      <c r="JMZ4" s="313" t="s">
        <v>426</v>
      </c>
      <c r="JNA4" s="313" t="s">
        <v>426</v>
      </c>
      <c r="JNB4" s="313" t="s">
        <v>426</v>
      </c>
      <c r="JNC4" s="313" t="s">
        <v>426</v>
      </c>
      <c r="JND4" s="313" t="s">
        <v>426</v>
      </c>
      <c r="JNE4" s="313" t="s">
        <v>426</v>
      </c>
      <c r="JNF4" s="313" t="s">
        <v>426</v>
      </c>
      <c r="JNG4" s="313" t="s">
        <v>426</v>
      </c>
      <c r="JNH4" s="313" t="s">
        <v>426</v>
      </c>
      <c r="JNI4" s="313" t="s">
        <v>426</v>
      </c>
      <c r="JNJ4" s="313" t="s">
        <v>426</v>
      </c>
      <c r="JNK4" s="313" t="s">
        <v>426</v>
      </c>
      <c r="JNL4" s="313" t="s">
        <v>426</v>
      </c>
      <c r="JNM4" s="313" t="s">
        <v>426</v>
      </c>
      <c r="JNN4" s="313" t="s">
        <v>426</v>
      </c>
      <c r="JNO4" s="313" t="s">
        <v>426</v>
      </c>
      <c r="JNP4" s="313" t="s">
        <v>426</v>
      </c>
      <c r="JNQ4" s="313" t="s">
        <v>426</v>
      </c>
      <c r="JNR4" s="313" t="s">
        <v>426</v>
      </c>
      <c r="JNS4" s="313" t="s">
        <v>426</v>
      </c>
      <c r="JNT4" s="313" t="s">
        <v>426</v>
      </c>
      <c r="JNU4" s="313" t="s">
        <v>426</v>
      </c>
      <c r="JNV4" s="313" t="s">
        <v>426</v>
      </c>
      <c r="JNW4" s="313" t="s">
        <v>426</v>
      </c>
      <c r="JNX4" s="313" t="s">
        <v>426</v>
      </c>
      <c r="JNY4" s="313" t="s">
        <v>426</v>
      </c>
      <c r="JNZ4" s="313" t="s">
        <v>426</v>
      </c>
      <c r="JOA4" s="313" t="s">
        <v>426</v>
      </c>
      <c r="JOB4" s="313" t="s">
        <v>426</v>
      </c>
      <c r="JOC4" s="313" t="s">
        <v>426</v>
      </c>
      <c r="JOD4" s="313" t="s">
        <v>426</v>
      </c>
      <c r="JOE4" s="313" t="s">
        <v>426</v>
      </c>
      <c r="JOF4" s="313" t="s">
        <v>426</v>
      </c>
      <c r="JOG4" s="313" t="s">
        <v>426</v>
      </c>
      <c r="JOH4" s="313" t="s">
        <v>426</v>
      </c>
      <c r="JOI4" s="313" t="s">
        <v>426</v>
      </c>
      <c r="JOJ4" s="313" t="s">
        <v>426</v>
      </c>
      <c r="JOK4" s="313" t="s">
        <v>426</v>
      </c>
      <c r="JOL4" s="313" t="s">
        <v>426</v>
      </c>
      <c r="JOM4" s="313" t="s">
        <v>426</v>
      </c>
      <c r="JON4" s="313" t="s">
        <v>426</v>
      </c>
      <c r="JOO4" s="313" t="s">
        <v>426</v>
      </c>
      <c r="JOP4" s="313" t="s">
        <v>426</v>
      </c>
      <c r="JOQ4" s="313" t="s">
        <v>426</v>
      </c>
      <c r="JOR4" s="313" t="s">
        <v>426</v>
      </c>
      <c r="JOS4" s="313" t="s">
        <v>426</v>
      </c>
      <c r="JOT4" s="313" t="s">
        <v>426</v>
      </c>
      <c r="JOU4" s="313" t="s">
        <v>426</v>
      </c>
      <c r="JOV4" s="313" t="s">
        <v>426</v>
      </c>
      <c r="JOW4" s="313" t="s">
        <v>426</v>
      </c>
      <c r="JOX4" s="313" t="s">
        <v>426</v>
      </c>
      <c r="JOY4" s="313" t="s">
        <v>426</v>
      </c>
      <c r="JOZ4" s="313" t="s">
        <v>426</v>
      </c>
      <c r="JPA4" s="313" t="s">
        <v>426</v>
      </c>
      <c r="JPB4" s="313" t="s">
        <v>426</v>
      </c>
      <c r="JPC4" s="313" t="s">
        <v>426</v>
      </c>
      <c r="JPD4" s="313" t="s">
        <v>426</v>
      </c>
      <c r="JPE4" s="313" t="s">
        <v>426</v>
      </c>
      <c r="JPF4" s="313" t="s">
        <v>426</v>
      </c>
      <c r="JPG4" s="313" t="s">
        <v>426</v>
      </c>
      <c r="JPH4" s="313" t="s">
        <v>426</v>
      </c>
      <c r="JPI4" s="313" t="s">
        <v>426</v>
      </c>
      <c r="JPJ4" s="313" t="s">
        <v>426</v>
      </c>
      <c r="JPK4" s="313" t="s">
        <v>426</v>
      </c>
      <c r="JPL4" s="313" t="s">
        <v>426</v>
      </c>
      <c r="JPM4" s="313" t="s">
        <v>426</v>
      </c>
      <c r="JPN4" s="313" t="s">
        <v>426</v>
      </c>
      <c r="JPO4" s="313" t="s">
        <v>426</v>
      </c>
      <c r="JPP4" s="313" t="s">
        <v>426</v>
      </c>
      <c r="JPQ4" s="313" t="s">
        <v>426</v>
      </c>
      <c r="JPR4" s="313" t="s">
        <v>426</v>
      </c>
      <c r="JPS4" s="313" t="s">
        <v>426</v>
      </c>
      <c r="JPT4" s="313" t="s">
        <v>426</v>
      </c>
      <c r="JPU4" s="313" t="s">
        <v>426</v>
      </c>
      <c r="JPV4" s="313" t="s">
        <v>426</v>
      </c>
      <c r="JPW4" s="313" t="s">
        <v>426</v>
      </c>
      <c r="JPX4" s="313" t="s">
        <v>426</v>
      </c>
      <c r="JPY4" s="313" t="s">
        <v>426</v>
      </c>
      <c r="JPZ4" s="313" t="s">
        <v>426</v>
      </c>
      <c r="JQA4" s="313" t="s">
        <v>426</v>
      </c>
      <c r="JQB4" s="313" t="s">
        <v>426</v>
      </c>
      <c r="JQC4" s="313" t="s">
        <v>426</v>
      </c>
      <c r="JQD4" s="313" t="s">
        <v>426</v>
      </c>
      <c r="JQE4" s="313" t="s">
        <v>426</v>
      </c>
      <c r="JQF4" s="313" t="s">
        <v>426</v>
      </c>
      <c r="JQG4" s="313" t="s">
        <v>426</v>
      </c>
      <c r="JQH4" s="313" t="s">
        <v>426</v>
      </c>
      <c r="JQI4" s="313" t="s">
        <v>426</v>
      </c>
      <c r="JQJ4" s="313" t="s">
        <v>426</v>
      </c>
      <c r="JQK4" s="313" t="s">
        <v>426</v>
      </c>
      <c r="JQL4" s="313" t="s">
        <v>426</v>
      </c>
      <c r="JQM4" s="313" t="s">
        <v>426</v>
      </c>
      <c r="JQN4" s="313" t="s">
        <v>426</v>
      </c>
      <c r="JQO4" s="313" t="s">
        <v>426</v>
      </c>
      <c r="JQP4" s="313" t="s">
        <v>426</v>
      </c>
      <c r="JQQ4" s="313" t="s">
        <v>426</v>
      </c>
      <c r="JQR4" s="313" t="s">
        <v>426</v>
      </c>
      <c r="JQS4" s="313" t="s">
        <v>426</v>
      </c>
      <c r="JQT4" s="313" t="s">
        <v>426</v>
      </c>
      <c r="JQU4" s="313" t="s">
        <v>426</v>
      </c>
      <c r="JQV4" s="313" t="s">
        <v>426</v>
      </c>
      <c r="JQW4" s="313" t="s">
        <v>426</v>
      </c>
      <c r="JQX4" s="313" t="s">
        <v>426</v>
      </c>
      <c r="JQY4" s="313" t="s">
        <v>426</v>
      </c>
      <c r="JQZ4" s="313" t="s">
        <v>426</v>
      </c>
      <c r="JRA4" s="313" t="s">
        <v>426</v>
      </c>
      <c r="JRB4" s="313" t="s">
        <v>426</v>
      </c>
      <c r="JRC4" s="313" t="s">
        <v>426</v>
      </c>
      <c r="JRD4" s="313" t="s">
        <v>426</v>
      </c>
      <c r="JRE4" s="313" t="s">
        <v>426</v>
      </c>
      <c r="JRF4" s="313" t="s">
        <v>426</v>
      </c>
      <c r="JRG4" s="313" t="s">
        <v>426</v>
      </c>
      <c r="JRH4" s="313" t="s">
        <v>426</v>
      </c>
      <c r="JRI4" s="313" t="s">
        <v>426</v>
      </c>
      <c r="JRJ4" s="313" t="s">
        <v>426</v>
      </c>
      <c r="JRK4" s="313" t="s">
        <v>426</v>
      </c>
      <c r="JRL4" s="313" t="s">
        <v>426</v>
      </c>
      <c r="JRM4" s="313" t="s">
        <v>426</v>
      </c>
      <c r="JRN4" s="313" t="s">
        <v>426</v>
      </c>
      <c r="JRO4" s="313" t="s">
        <v>426</v>
      </c>
      <c r="JRP4" s="313" t="s">
        <v>426</v>
      </c>
      <c r="JRQ4" s="313" t="s">
        <v>426</v>
      </c>
      <c r="JRR4" s="313" t="s">
        <v>426</v>
      </c>
      <c r="JRS4" s="313" t="s">
        <v>426</v>
      </c>
      <c r="JRT4" s="313" t="s">
        <v>426</v>
      </c>
      <c r="JRU4" s="313" t="s">
        <v>426</v>
      </c>
      <c r="JRV4" s="313" t="s">
        <v>426</v>
      </c>
      <c r="JRW4" s="313" t="s">
        <v>426</v>
      </c>
      <c r="JRX4" s="313" t="s">
        <v>426</v>
      </c>
      <c r="JRY4" s="313" t="s">
        <v>426</v>
      </c>
      <c r="JRZ4" s="313" t="s">
        <v>426</v>
      </c>
      <c r="JSA4" s="313" t="s">
        <v>426</v>
      </c>
      <c r="JSB4" s="313" t="s">
        <v>426</v>
      </c>
      <c r="JSC4" s="313" t="s">
        <v>426</v>
      </c>
      <c r="JSD4" s="313" t="s">
        <v>426</v>
      </c>
      <c r="JSE4" s="313" t="s">
        <v>426</v>
      </c>
      <c r="JSF4" s="313" t="s">
        <v>426</v>
      </c>
      <c r="JSG4" s="313" t="s">
        <v>426</v>
      </c>
      <c r="JSH4" s="313" t="s">
        <v>426</v>
      </c>
      <c r="JSI4" s="313" t="s">
        <v>426</v>
      </c>
      <c r="JSJ4" s="313" t="s">
        <v>426</v>
      </c>
      <c r="JSK4" s="313" t="s">
        <v>426</v>
      </c>
      <c r="JSL4" s="313" t="s">
        <v>426</v>
      </c>
      <c r="JSM4" s="313" t="s">
        <v>426</v>
      </c>
      <c r="JSN4" s="313" t="s">
        <v>426</v>
      </c>
      <c r="JSO4" s="313" t="s">
        <v>426</v>
      </c>
      <c r="JSP4" s="313" t="s">
        <v>426</v>
      </c>
      <c r="JSQ4" s="313" t="s">
        <v>426</v>
      </c>
      <c r="JSR4" s="313" t="s">
        <v>426</v>
      </c>
      <c r="JSS4" s="313" t="s">
        <v>426</v>
      </c>
      <c r="JST4" s="313" t="s">
        <v>426</v>
      </c>
      <c r="JSU4" s="313" t="s">
        <v>426</v>
      </c>
      <c r="JSV4" s="313" t="s">
        <v>426</v>
      </c>
      <c r="JSW4" s="313" t="s">
        <v>426</v>
      </c>
      <c r="JSX4" s="313" t="s">
        <v>426</v>
      </c>
      <c r="JSY4" s="313" t="s">
        <v>426</v>
      </c>
      <c r="JSZ4" s="313" t="s">
        <v>426</v>
      </c>
      <c r="JTA4" s="313" t="s">
        <v>426</v>
      </c>
      <c r="JTB4" s="313" t="s">
        <v>426</v>
      </c>
      <c r="JTC4" s="313" t="s">
        <v>426</v>
      </c>
      <c r="JTD4" s="313" t="s">
        <v>426</v>
      </c>
      <c r="JTE4" s="313" t="s">
        <v>426</v>
      </c>
      <c r="JTF4" s="313" t="s">
        <v>426</v>
      </c>
      <c r="JTG4" s="313" t="s">
        <v>426</v>
      </c>
      <c r="JTH4" s="313" t="s">
        <v>426</v>
      </c>
      <c r="JTI4" s="313" t="s">
        <v>426</v>
      </c>
      <c r="JTJ4" s="313" t="s">
        <v>426</v>
      </c>
      <c r="JTK4" s="313" t="s">
        <v>426</v>
      </c>
      <c r="JTL4" s="313" t="s">
        <v>426</v>
      </c>
      <c r="JTM4" s="313" t="s">
        <v>426</v>
      </c>
      <c r="JTN4" s="313" t="s">
        <v>426</v>
      </c>
      <c r="JTO4" s="313" t="s">
        <v>426</v>
      </c>
      <c r="JTP4" s="313" t="s">
        <v>426</v>
      </c>
      <c r="JTQ4" s="313" t="s">
        <v>426</v>
      </c>
      <c r="JTR4" s="313" t="s">
        <v>426</v>
      </c>
      <c r="JTS4" s="313" t="s">
        <v>426</v>
      </c>
      <c r="JTT4" s="313" t="s">
        <v>426</v>
      </c>
      <c r="JTU4" s="313" t="s">
        <v>426</v>
      </c>
      <c r="JTV4" s="313" t="s">
        <v>426</v>
      </c>
      <c r="JTW4" s="313" t="s">
        <v>426</v>
      </c>
      <c r="JTX4" s="313" t="s">
        <v>426</v>
      </c>
      <c r="JTY4" s="313" t="s">
        <v>426</v>
      </c>
      <c r="JTZ4" s="313" t="s">
        <v>426</v>
      </c>
      <c r="JUA4" s="313" t="s">
        <v>426</v>
      </c>
      <c r="JUB4" s="313" t="s">
        <v>426</v>
      </c>
      <c r="JUC4" s="313" t="s">
        <v>426</v>
      </c>
      <c r="JUD4" s="313" t="s">
        <v>426</v>
      </c>
      <c r="JUE4" s="313" t="s">
        <v>426</v>
      </c>
      <c r="JUF4" s="313" t="s">
        <v>426</v>
      </c>
      <c r="JUG4" s="313" t="s">
        <v>426</v>
      </c>
      <c r="JUH4" s="313" t="s">
        <v>426</v>
      </c>
      <c r="JUI4" s="313" t="s">
        <v>426</v>
      </c>
      <c r="JUJ4" s="313" t="s">
        <v>426</v>
      </c>
      <c r="JUK4" s="313" t="s">
        <v>426</v>
      </c>
      <c r="JUL4" s="313" t="s">
        <v>426</v>
      </c>
      <c r="JUM4" s="313" t="s">
        <v>426</v>
      </c>
      <c r="JUN4" s="313" t="s">
        <v>426</v>
      </c>
      <c r="JUO4" s="313" t="s">
        <v>426</v>
      </c>
      <c r="JUP4" s="313" t="s">
        <v>426</v>
      </c>
      <c r="JUQ4" s="313" t="s">
        <v>426</v>
      </c>
      <c r="JUR4" s="313" t="s">
        <v>426</v>
      </c>
      <c r="JUS4" s="313" t="s">
        <v>426</v>
      </c>
      <c r="JUT4" s="313" t="s">
        <v>426</v>
      </c>
      <c r="JUU4" s="313" t="s">
        <v>426</v>
      </c>
      <c r="JUV4" s="313" t="s">
        <v>426</v>
      </c>
      <c r="JUW4" s="313" t="s">
        <v>426</v>
      </c>
      <c r="JUX4" s="313" t="s">
        <v>426</v>
      </c>
      <c r="JUY4" s="313" t="s">
        <v>426</v>
      </c>
      <c r="JUZ4" s="313" t="s">
        <v>426</v>
      </c>
      <c r="JVA4" s="313" t="s">
        <v>426</v>
      </c>
      <c r="JVB4" s="313" t="s">
        <v>426</v>
      </c>
      <c r="JVC4" s="313" t="s">
        <v>426</v>
      </c>
      <c r="JVD4" s="313" t="s">
        <v>426</v>
      </c>
      <c r="JVE4" s="313" t="s">
        <v>426</v>
      </c>
      <c r="JVF4" s="313" t="s">
        <v>426</v>
      </c>
      <c r="JVG4" s="313" t="s">
        <v>426</v>
      </c>
      <c r="JVH4" s="313" t="s">
        <v>426</v>
      </c>
      <c r="JVI4" s="313" t="s">
        <v>426</v>
      </c>
      <c r="JVJ4" s="313" t="s">
        <v>426</v>
      </c>
      <c r="JVK4" s="313" t="s">
        <v>426</v>
      </c>
      <c r="JVL4" s="313" t="s">
        <v>426</v>
      </c>
      <c r="JVM4" s="313" t="s">
        <v>426</v>
      </c>
      <c r="JVN4" s="313" t="s">
        <v>426</v>
      </c>
      <c r="JVO4" s="313" t="s">
        <v>426</v>
      </c>
      <c r="JVP4" s="313" t="s">
        <v>426</v>
      </c>
      <c r="JVQ4" s="313" t="s">
        <v>426</v>
      </c>
      <c r="JVR4" s="313" t="s">
        <v>426</v>
      </c>
      <c r="JVS4" s="313" t="s">
        <v>426</v>
      </c>
      <c r="JVT4" s="313" t="s">
        <v>426</v>
      </c>
      <c r="JVU4" s="313" t="s">
        <v>426</v>
      </c>
      <c r="JVV4" s="313" t="s">
        <v>426</v>
      </c>
      <c r="JVW4" s="313" t="s">
        <v>426</v>
      </c>
      <c r="JVX4" s="313" t="s">
        <v>426</v>
      </c>
      <c r="JVY4" s="313" t="s">
        <v>426</v>
      </c>
      <c r="JVZ4" s="313" t="s">
        <v>426</v>
      </c>
      <c r="JWA4" s="313" t="s">
        <v>426</v>
      </c>
      <c r="JWB4" s="313" t="s">
        <v>426</v>
      </c>
      <c r="JWC4" s="313" t="s">
        <v>426</v>
      </c>
      <c r="JWD4" s="313" t="s">
        <v>426</v>
      </c>
      <c r="JWE4" s="313" t="s">
        <v>426</v>
      </c>
      <c r="JWF4" s="313" t="s">
        <v>426</v>
      </c>
      <c r="JWG4" s="313" t="s">
        <v>426</v>
      </c>
      <c r="JWH4" s="313" t="s">
        <v>426</v>
      </c>
      <c r="JWI4" s="313" t="s">
        <v>426</v>
      </c>
      <c r="JWJ4" s="313" t="s">
        <v>426</v>
      </c>
      <c r="JWK4" s="313" t="s">
        <v>426</v>
      </c>
      <c r="JWL4" s="313" t="s">
        <v>426</v>
      </c>
      <c r="JWM4" s="313" t="s">
        <v>426</v>
      </c>
      <c r="JWN4" s="313" t="s">
        <v>426</v>
      </c>
      <c r="JWO4" s="313" t="s">
        <v>426</v>
      </c>
      <c r="JWP4" s="313" t="s">
        <v>426</v>
      </c>
      <c r="JWQ4" s="313" t="s">
        <v>426</v>
      </c>
      <c r="JWR4" s="313" t="s">
        <v>426</v>
      </c>
      <c r="JWS4" s="313" t="s">
        <v>426</v>
      </c>
      <c r="JWT4" s="313" t="s">
        <v>426</v>
      </c>
      <c r="JWU4" s="313" t="s">
        <v>426</v>
      </c>
      <c r="JWV4" s="313" t="s">
        <v>426</v>
      </c>
      <c r="JWW4" s="313" t="s">
        <v>426</v>
      </c>
      <c r="JWX4" s="313" t="s">
        <v>426</v>
      </c>
      <c r="JWY4" s="313" t="s">
        <v>426</v>
      </c>
      <c r="JWZ4" s="313" t="s">
        <v>426</v>
      </c>
      <c r="JXA4" s="313" t="s">
        <v>426</v>
      </c>
      <c r="JXB4" s="313" t="s">
        <v>426</v>
      </c>
      <c r="JXC4" s="313" t="s">
        <v>426</v>
      </c>
      <c r="JXD4" s="313" t="s">
        <v>426</v>
      </c>
      <c r="JXE4" s="313" t="s">
        <v>426</v>
      </c>
      <c r="JXF4" s="313" t="s">
        <v>426</v>
      </c>
      <c r="JXG4" s="313" t="s">
        <v>426</v>
      </c>
      <c r="JXH4" s="313" t="s">
        <v>426</v>
      </c>
      <c r="JXI4" s="313" t="s">
        <v>426</v>
      </c>
      <c r="JXJ4" s="313" t="s">
        <v>426</v>
      </c>
      <c r="JXK4" s="313" t="s">
        <v>426</v>
      </c>
      <c r="JXL4" s="313" t="s">
        <v>426</v>
      </c>
      <c r="JXM4" s="313" t="s">
        <v>426</v>
      </c>
      <c r="JXN4" s="313" t="s">
        <v>426</v>
      </c>
      <c r="JXO4" s="313" t="s">
        <v>426</v>
      </c>
      <c r="JXP4" s="313" t="s">
        <v>426</v>
      </c>
      <c r="JXQ4" s="313" t="s">
        <v>426</v>
      </c>
      <c r="JXR4" s="313" t="s">
        <v>426</v>
      </c>
      <c r="JXS4" s="313" t="s">
        <v>426</v>
      </c>
      <c r="JXT4" s="313" t="s">
        <v>426</v>
      </c>
      <c r="JXU4" s="313" t="s">
        <v>426</v>
      </c>
      <c r="JXV4" s="313" t="s">
        <v>426</v>
      </c>
      <c r="JXW4" s="313" t="s">
        <v>426</v>
      </c>
      <c r="JXX4" s="313" t="s">
        <v>426</v>
      </c>
      <c r="JXY4" s="313" t="s">
        <v>426</v>
      </c>
      <c r="JXZ4" s="313" t="s">
        <v>426</v>
      </c>
      <c r="JYA4" s="313" t="s">
        <v>426</v>
      </c>
      <c r="JYB4" s="313" t="s">
        <v>426</v>
      </c>
      <c r="JYC4" s="313" t="s">
        <v>426</v>
      </c>
      <c r="JYD4" s="313" t="s">
        <v>426</v>
      </c>
      <c r="JYE4" s="313" t="s">
        <v>426</v>
      </c>
      <c r="JYF4" s="313" t="s">
        <v>426</v>
      </c>
      <c r="JYG4" s="313" t="s">
        <v>426</v>
      </c>
      <c r="JYH4" s="313" t="s">
        <v>426</v>
      </c>
      <c r="JYI4" s="313" t="s">
        <v>426</v>
      </c>
      <c r="JYJ4" s="313" t="s">
        <v>426</v>
      </c>
      <c r="JYK4" s="313" t="s">
        <v>426</v>
      </c>
      <c r="JYL4" s="313" t="s">
        <v>426</v>
      </c>
      <c r="JYM4" s="313" t="s">
        <v>426</v>
      </c>
      <c r="JYN4" s="313" t="s">
        <v>426</v>
      </c>
      <c r="JYO4" s="313" t="s">
        <v>426</v>
      </c>
      <c r="JYP4" s="313" t="s">
        <v>426</v>
      </c>
      <c r="JYQ4" s="313" t="s">
        <v>426</v>
      </c>
      <c r="JYR4" s="313" t="s">
        <v>426</v>
      </c>
      <c r="JYS4" s="313" t="s">
        <v>426</v>
      </c>
      <c r="JYT4" s="313" t="s">
        <v>426</v>
      </c>
      <c r="JYU4" s="313" t="s">
        <v>426</v>
      </c>
      <c r="JYV4" s="313" t="s">
        <v>426</v>
      </c>
      <c r="JYW4" s="313" t="s">
        <v>426</v>
      </c>
      <c r="JYX4" s="313" t="s">
        <v>426</v>
      </c>
      <c r="JYY4" s="313" t="s">
        <v>426</v>
      </c>
      <c r="JYZ4" s="313" t="s">
        <v>426</v>
      </c>
      <c r="JZA4" s="313" t="s">
        <v>426</v>
      </c>
      <c r="JZB4" s="313" t="s">
        <v>426</v>
      </c>
      <c r="JZC4" s="313" t="s">
        <v>426</v>
      </c>
      <c r="JZD4" s="313" t="s">
        <v>426</v>
      </c>
      <c r="JZE4" s="313" t="s">
        <v>426</v>
      </c>
      <c r="JZF4" s="313" t="s">
        <v>426</v>
      </c>
      <c r="JZG4" s="313" t="s">
        <v>426</v>
      </c>
      <c r="JZH4" s="313" t="s">
        <v>426</v>
      </c>
      <c r="JZI4" s="313" t="s">
        <v>426</v>
      </c>
      <c r="JZJ4" s="313" t="s">
        <v>426</v>
      </c>
      <c r="JZK4" s="313" t="s">
        <v>426</v>
      </c>
      <c r="JZL4" s="313" t="s">
        <v>426</v>
      </c>
      <c r="JZM4" s="313" t="s">
        <v>426</v>
      </c>
      <c r="JZN4" s="313" t="s">
        <v>426</v>
      </c>
      <c r="JZO4" s="313" t="s">
        <v>426</v>
      </c>
      <c r="JZP4" s="313" t="s">
        <v>426</v>
      </c>
      <c r="JZQ4" s="313" t="s">
        <v>426</v>
      </c>
      <c r="JZR4" s="313" t="s">
        <v>426</v>
      </c>
      <c r="JZS4" s="313" t="s">
        <v>426</v>
      </c>
      <c r="JZT4" s="313" t="s">
        <v>426</v>
      </c>
      <c r="JZU4" s="313" t="s">
        <v>426</v>
      </c>
      <c r="JZV4" s="313" t="s">
        <v>426</v>
      </c>
      <c r="JZW4" s="313" t="s">
        <v>426</v>
      </c>
      <c r="JZX4" s="313" t="s">
        <v>426</v>
      </c>
      <c r="JZY4" s="313" t="s">
        <v>426</v>
      </c>
      <c r="JZZ4" s="313" t="s">
        <v>426</v>
      </c>
      <c r="KAA4" s="313" t="s">
        <v>426</v>
      </c>
      <c r="KAB4" s="313" t="s">
        <v>426</v>
      </c>
      <c r="KAC4" s="313" t="s">
        <v>426</v>
      </c>
      <c r="KAD4" s="313" t="s">
        <v>426</v>
      </c>
      <c r="KAE4" s="313" t="s">
        <v>426</v>
      </c>
      <c r="KAF4" s="313" t="s">
        <v>426</v>
      </c>
      <c r="KAG4" s="313" t="s">
        <v>426</v>
      </c>
      <c r="KAH4" s="313" t="s">
        <v>426</v>
      </c>
      <c r="KAI4" s="313" t="s">
        <v>426</v>
      </c>
      <c r="KAJ4" s="313" t="s">
        <v>426</v>
      </c>
      <c r="KAK4" s="313" t="s">
        <v>426</v>
      </c>
      <c r="KAL4" s="313" t="s">
        <v>426</v>
      </c>
      <c r="KAM4" s="313" t="s">
        <v>426</v>
      </c>
      <c r="KAN4" s="313" t="s">
        <v>426</v>
      </c>
      <c r="KAO4" s="313" t="s">
        <v>426</v>
      </c>
      <c r="KAP4" s="313" t="s">
        <v>426</v>
      </c>
      <c r="KAQ4" s="313" t="s">
        <v>426</v>
      </c>
      <c r="KAR4" s="313" t="s">
        <v>426</v>
      </c>
      <c r="KAS4" s="313" t="s">
        <v>426</v>
      </c>
      <c r="KAT4" s="313" t="s">
        <v>426</v>
      </c>
      <c r="KAU4" s="313" t="s">
        <v>426</v>
      </c>
      <c r="KAV4" s="313" t="s">
        <v>426</v>
      </c>
      <c r="KAW4" s="313" t="s">
        <v>426</v>
      </c>
      <c r="KAX4" s="313" t="s">
        <v>426</v>
      </c>
      <c r="KAY4" s="313" t="s">
        <v>426</v>
      </c>
      <c r="KAZ4" s="313" t="s">
        <v>426</v>
      </c>
      <c r="KBA4" s="313" t="s">
        <v>426</v>
      </c>
      <c r="KBB4" s="313" t="s">
        <v>426</v>
      </c>
      <c r="KBC4" s="313" t="s">
        <v>426</v>
      </c>
      <c r="KBD4" s="313" t="s">
        <v>426</v>
      </c>
      <c r="KBE4" s="313" t="s">
        <v>426</v>
      </c>
      <c r="KBF4" s="313" t="s">
        <v>426</v>
      </c>
      <c r="KBG4" s="313" t="s">
        <v>426</v>
      </c>
      <c r="KBH4" s="313" t="s">
        <v>426</v>
      </c>
      <c r="KBI4" s="313" t="s">
        <v>426</v>
      </c>
      <c r="KBJ4" s="313" t="s">
        <v>426</v>
      </c>
      <c r="KBK4" s="313" t="s">
        <v>426</v>
      </c>
      <c r="KBL4" s="313" t="s">
        <v>426</v>
      </c>
      <c r="KBM4" s="313" t="s">
        <v>426</v>
      </c>
      <c r="KBN4" s="313" t="s">
        <v>426</v>
      </c>
      <c r="KBO4" s="313" t="s">
        <v>426</v>
      </c>
      <c r="KBP4" s="313" t="s">
        <v>426</v>
      </c>
      <c r="KBQ4" s="313" t="s">
        <v>426</v>
      </c>
      <c r="KBR4" s="313" t="s">
        <v>426</v>
      </c>
      <c r="KBS4" s="313" t="s">
        <v>426</v>
      </c>
      <c r="KBT4" s="313" t="s">
        <v>426</v>
      </c>
      <c r="KBU4" s="313" t="s">
        <v>426</v>
      </c>
      <c r="KBV4" s="313" t="s">
        <v>426</v>
      </c>
      <c r="KBW4" s="313" t="s">
        <v>426</v>
      </c>
      <c r="KBX4" s="313" t="s">
        <v>426</v>
      </c>
      <c r="KBY4" s="313" t="s">
        <v>426</v>
      </c>
      <c r="KBZ4" s="313" t="s">
        <v>426</v>
      </c>
      <c r="KCA4" s="313" t="s">
        <v>426</v>
      </c>
      <c r="KCB4" s="313" t="s">
        <v>426</v>
      </c>
      <c r="KCC4" s="313" t="s">
        <v>426</v>
      </c>
      <c r="KCD4" s="313" t="s">
        <v>426</v>
      </c>
      <c r="KCE4" s="313" t="s">
        <v>426</v>
      </c>
      <c r="KCF4" s="313" t="s">
        <v>426</v>
      </c>
      <c r="KCG4" s="313" t="s">
        <v>426</v>
      </c>
      <c r="KCH4" s="313" t="s">
        <v>426</v>
      </c>
      <c r="KCI4" s="313" t="s">
        <v>426</v>
      </c>
      <c r="KCJ4" s="313" t="s">
        <v>426</v>
      </c>
      <c r="KCK4" s="313" t="s">
        <v>426</v>
      </c>
      <c r="KCL4" s="313" t="s">
        <v>426</v>
      </c>
      <c r="KCM4" s="313" t="s">
        <v>426</v>
      </c>
      <c r="KCN4" s="313" t="s">
        <v>426</v>
      </c>
      <c r="KCO4" s="313" t="s">
        <v>426</v>
      </c>
      <c r="KCP4" s="313" t="s">
        <v>426</v>
      </c>
      <c r="KCQ4" s="313" t="s">
        <v>426</v>
      </c>
      <c r="KCR4" s="313" t="s">
        <v>426</v>
      </c>
      <c r="KCS4" s="313" t="s">
        <v>426</v>
      </c>
      <c r="KCT4" s="313" t="s">
        <v>426</v>
      </c>
      <c r="KCU4" s="313" t="s">
        <v>426</v>
      </c>
      <c r="KCV4" s="313" t="s">
        <v>426</v>
      </c>
      <c r="KCW4" s="313" t="s">
        <v>426</v>
      </c>
      <c r="KCX4" s="313" t="s">
        <v>426</v>
      </c>
      <c r="KCY4" s="313" t="s">
        <v>426</v>
      </c>
      <c r="KCZ4" s="313" t="s">
        <v>426</v>
      </c>
      <c r="KDA4" s="313" t="s">
        <v>426</v>
      </c>
      <c r="KDB4" s="313" t="s">
        <v>426</v>
      </c>
      <c r="KDC4" s="313" t="s">
        <v>426</v>
      </c>
      <c r="KDD4" s="313" t="s">
        <v>426</v>
      </c>
      <c r="KDE4" s="313" t="s">
        <v>426</v>
      </c>
      <c r="KDF4" s="313" t="s">
        <v>426</v>
      </c>
      <c r="KDG4" s="313" t="s">
        <v>426</v>
      </c>
      <c r="KDH4" s="313" t="s">
        <v>426</v>
      </c>
      <c r="KDI4" s="313" t="s">
        <v>426</v>
      </c>
      <c r="KDJ4" s="313" t="s">
        <v>426</v>
      </c>
      <c r="KDK4" s="313" t="s">
        <v>426</v>
      </c>
      <c r="KDL4" s="313" t="s">
        <v>426</v>
      </c>
      <c r="KDM4" s="313" t="s">
        <v>426</v>
      </c>
      <c r="KDN4" s="313" t="s">
        <v>426</v>
      </c>
      <c r="KDO4" s="313" t="s">
        <v>426</v>
      </c>
      <c r="KDP4" s="313" t="s">
        <v>426</v>
      </c>
      <c r="KDQ4" s="313" t="s">
        <v>426</v>
      </c>
      <c r="KDR4" s="313" t="s">
        <v>426</v>
      </c>
      <c r="KDS4" s="313" t="s">
        <v>426</v>
      </c>
      <c r="KDT4" s="313" t="s">
        <v>426</v>
      </c>
      <c r="KDU4" s="313" t="s">
        <v>426</v>
      </c>
      <c r="KDV4" s="313" t="s">
        <v>426</v>
      </c>
      <c r="KDW4" s="313" t="s">
        <v>426</v>
      </c>
      <c r="KDX4" s="313" t="s">
        <v>426</v>
      </c>
      <c r="KDY4" s="313" t="s">
        <v>426</v>
      </c>
      <c r="KDZ4" s="313" t="s">
        <v>426</v>
      </c>
      <c r="KEA4" s="313" t="s">
        <v>426</v>
      </c>
      <c r="KEB4" s="313" t="s">
        <v>426</v>
      </c>
      <c r="KEC4" s="313" t="s">
        <v>426</v>
      </c>
      <c r="KED4" s="313" t="s">
        <v>426</v>
      </c>
      <c r="KEE4" s="313" t="s">
        <v>426</v>
      </c>
      <c r="KEF4" s="313" t="s">
        <v>426</v>
      </c>
      <c r="KEG4" s="313" t="s">
        <v>426</v>
      </c>
      <c r="KEH4" s="313" t="s">
        <v>426</v>
      </c>
      <c r="KEI4" s="313" t="s">
        <v>426</v>
      </c>
      <c r="KEJ4" s="313" t="s">
        <v>426</v>
      </c>
      <c r="KEK4" s="313" t="s">
        <v>426</v>
      </c>
      <c r="KEL4" s="313" t="s">
        <v>426</v>
      </c>
      <c r="KEM4" s="313" t="s">
        <v>426</v>
      </c>
      <c r="KEN4" s="313" t="s">
        <v>426</v>
      </c>
      <c r="KEO4" s="313" t="s">
        <v>426</v>
      </c>
      <c r="KEP4" s="313" t="s">
        <v>426</v>
      </c>
      <c r="KEQ4" s="313" t="s">
        <v>426</v>
      </c>
      <c r="KER4" s="313" t="s">
        <v>426</v>
      </c>
      <c r="KES4" s="313" t="s">
        <v>426</v>
      </c>
      <c r="KET4" s="313" t="s">
        <v>426</v>
      </c>
      <c r="KEU4" s="313" t="s">
        <v>426</v>
      </c>
      <c r="KEV4" s="313" t="s">
        <v>426</v>
      </c>
      <c r="KEW4" s="313" t="s">
        <v>426</v>
      </c>
      <c r="KEX4" s="313" t="s">
        <v>426</v>
      </c>
      <c r="KEY4" s="313" t="s">
        <v>426</v>
      </c>
      <c r="KEZ4" s="313" t="s">
        <v>426</v>
      </c>
      <c r="KFA4" s="313" t="s">
        <v>426</v>
      </c>
      <c r="KFB4" s="313" t="s">
        <v>426</v>
      </c>
      <c r="KFC4" s="313" t="s">
        <v>426</v>
      </c>
      <c r="KFD4" s="313" t="s">
        <v>426</v>
      </c>
      <c r="KFE4" s="313" t="s">
        <v>426</v>
      </c>
      <c r="KFF4" s="313" t="s">
        <v>426</v>
      </c>
      <c r="KFG4" s="313" t="s">
        <v>426</v>
      </c>
      <c r="KFH4" s="313" t="s">
        <v>426</v>
      </c>
      <c r="KFI4" s="313" t="s">
        <v>426</v>
      </c>
      <c r="KFJ4" s="313" t="s">
        <v>426</v>
      </c>
      <c r="KFK4" s="313" t="s">
        <v>426</v>
      </c>
      <c r="KFL4" s="313" t="s">
        <v>426</v>
      </c>
      <c r="KFM4" s="313" t="s">
        <v>426</v>
      </c>
      <c r="KFN4" s="313" t="s">
        <v>426</v>
      </c>
      <c r="KFO4" s="313" t="s">
        <v>426</v>
      </c>
      <c r="KFP4" s="313" t="s">
        <v>426</v>
      </c>
      <c r="KFQ4" s="313" t="s">
        <v>426</v>
      </c>
      <c r="KFR4" s="313" t="s">
        <v>426</v>
      </c>
      <c r="KFS4" s="313" t="s">
        <v>426</v>
      </c>
      <c r="KFT4" s="313" t="s">
        <v>426</v>
      </c>
      <c r="KFU4" s="313" t="s">
        <v>426</v>
      </c>
      <c r="KFV4" s="313" t="s">
        <v>426</v>
      </c>
      <c r="KFW4" s="313" t="s">
        <v>426</v>
      </c>
      <c r="KFX4" s="313" t="s">
        <v>426</v>
      </c>
      <c r="KFY4" s="313" t="s">
        <v>426</v>
      </c>
      <c r="KFZ4" s="313" t="s">
        <v>426</v>
      </c>
      <c r="KGA4" s="313" t="s">
        <v>426</v>
      </c>
      <c r="KGB4" s="313" t="s">
        <v>426</v>
      </c>
      <c r="KGC4" s="313" t="s">
        <v>426</v>
      </c>
      <c r="KGD4" s="313" t="s">
        <v>426</v>
      </c>
      <c r="KGE4" s="313" t="s">
        <v>426</v>
      </c>
      <c r="KGF4" s="313" t="s">
        <v>426</v>
      </c>
      <c r="KGG4" s="313" t="s">
        <v>426</v>
      </c>
      <c r="KGH4" s="313" t="s">
        <v>426</v>
      </c>
      <c r="KGI4" s="313" t="s">
        <v>426</v>
      </c>
      <c r="KGJ4" s="313" t="s">
        <v>426</v>
      </c>
      <c r="KGK4" s="313" t="s">
        <v>426</v>
      </c>
      <c r="KGL4" s="313" t="s">
        <v>426</v>
      </c>
      <c r="KGM4" s="313" t="s">
        <v>426</v>
      </c>
      <c r="KGN4" s="313" t="s">
        <v>426</v>
      </c>
      <c r="KGO4" s="313" t="s">
        <v>426</v>
      </c>
      <c r="KGP4" s="313" t="s">
        <v>426</v>
      </c>
      <c r="KGQ4" s="313" t="s">
        <v>426</v>
      </c>
      <c r="KGR4" s="313" t="s">
        <v>426</v>
      </c>
      <c r="KGS4" s="313" t="s">
        <v>426</v>
      </c>
      <c r="KGT4" s="313" t="s">
        <v>426</v>
      </c>
      <c r="KGU4" s="313" t="s">
        <v>426</v>
      </c>
      <c r="KGV4" s="313" t="s">
        <v>426</v>
      </c>
      <c r="KGW4" s="313" t="s">
        <v>426</v>
      </c>
      <c r="KGX4" s="313" t="s">
        <v>426</v>
      </c>
      <c r="KGY4" s="313" t="s">
        <v>426</v>
      </c>
      <c r="KGZ4" s="313" t="s">
        <v>426</v>
      </c>
      <c r="KHA4" s="313" t="s">
        <v>426</v>
      </c>
      <c r="KHB4" s="313" t="s">
        <v>426</v>
      </c>
      <c r="KHC4" s="313" t="s">
        <v>426</v>
      </c>
      <c r="KHD4" s="313" t="s">
        <v>426</v>
      </c>
      <c r="KHE4" s="313" t="s">
        <v>426</v>
      </c>
      <c r="KHF4" s="313" t="s">
        <v>426</v>
      </c>
      <c r="KHG4" s="313" t="s">
        <v>426</v>
      </c>
      <c r="KHH4" s="313" t="s">
        <v>426</v>
      </c>
      <c r="KHI4" s="313" t="s">
        <v>426</v>
      </c>
      <c r="KHJ4" s="313" t="s">
        <v>426</v>
      </c>
      <c r="KHK4" s="313" t="s">
        <v>426</v>
      </c>
      <c r="KHL4" s="313" t="s">
        <v>426</v>
      </c>
      <c r="KHM4" s="313" t="s">
        <v>426</v>
      </c>
      <c r="KHN4" s="313" t="s">
        <v>426</v>
      </c>
      <c r="KHO4" s="313" t="s">
        <v>426</v>
      </c>
      <c r="KHP4" s="313" t="s">
        <v>426</v>
      </c>
      <c r="KHQ4" s="313" t="s">
        <v>426</v>
      </c>
      <c r="KHR4" s="313" t="s">
        <v>426</v>
      </c>
      <c r="KHS4" s="313" t="s">
        <v>426</v>
      </c>
      <c r="KHT4" s="313" t="s">
        <v>426</v>
      </c>
      <c r="KHU4" s="313" t="s">
        <v>426</v>
      </c>
      <c r="KHV4" s="313" t="s">
        <v>426</v>
      </c>
      <c r="KHW4" s="313" t="s">
        <v>426</v>
      </c>
      <c r="KHX4" s="313" t="s">
        <v>426</v>
      </c>
      <c r="KHY4" s="313" t="s">
        <v>426</v>
      </c>
      <c r="KHZ4" s="313" t="s">
        <v>426</v>
      </c>
      <c r="KIA4" s="313" t="s">
        <v>426</v>
      </c>
      <c r="KIB4" s="313" t="s">
        <v>426</v>
      </c>
      <c r="KIC4" s="313" t="s">
        <v>426</v>
      </c>
      <c r="KID4" s="313" t="s">
        <v>426</v>
      </c>
      <c r="KIE4" s="313" t="s">
        <v>426</v>
      </c>
      <c r="KIF4" s="313" t="s">
        <v>426</v>
      </c>
      <c r="KIG4" s="313" t="s">
        <v>426</v>
      </c>
      <c r="KIH4" s="313" t="s">
        <v>426</v>
      </c>
      <c r="KII4" s="313" t="s">
        <v>426</v>
      </c>
      <c r="KIJ4" s="313" t="s">
        <v>426</v>
      </c>
      <c r="KIK4" s="313" t="s">
        <v>426</v>
      </c>
      <c r="KIL4" s="313" t="s">
        <v>426</v>
      </c>
      <c r="KIM4" s="313" t="s">
        <v>426</v>
      </c>
      <c r="KIN4" s="313" t="s">
        <v>426</v>
      </c>
      <c r="KIO4" s="313" t="s">
        <v>426</v>
      </c>
      <c r="KIP4" s="313" t="s">
        <v>426</v>
      </c>
      <c r="KIQ4" s="313" t="s">
        <v>426</v>
      </c>
      <c r="KIR4" s="313" t="s">
        <v>426</v>
      </c>
      <c r="KIS4" s="313" t="s">
        <v>426</v>
      </c>
      <c r="KIT4" s="313" t="s">
        <v>426</v>
      </c>
      <c r="KIU4" s="313" t="s">
        <v>426</v>
      </c>
      <c r="KIV4" s="313" t="s">
        <v>426</v>
      </c>
      <c r="KIW4" s="313" t="s">
        <v>426</v>
      </c>
      <c r="KIX4" s="313" t="s">
        <v>426</v>
      </c>
      <c r="KIY4" s="313" t="s">
        <v>426</v>
      </c>
      <c r="KIZ4" s="313" t="s">
        <v>426</v>
      </c>
      <c r="KJA4" s="313" t="s">
        <v>426</v>
      </c>
      <c r="KJB4" s="313" t="s">
        <v>426</v>
      </c>
      <c r="KJC4" s="313" t="s">
        <v>426</v>
      </c>
      <c r="KJD4" s="313" t="s">
        <v>426</v>
      </c>
      <c r="KJE4" s="313" t="s">
        <v>426</v>
      </c>
      <c r="KJF4" s="313" t="s">
        <v>426</v>
      </c>
      <c r="KJG4" s="313" t="s">
        <v>426</v>
      </c>
      <c r="KJH4" s="313" t="s">
        <v>426</v>
      </c>
      <c r="KJI4" s="313" t="s">
        <v>426</v>
      </c>
      <c r="KJJ4" s="313" t="s">
        <v>426</v>
      </c>
      <c r="KJK4" s="313" t="s">
        <v>426</v>
      </c>
      <c r="KJL4" s="313" t="s">
        <v>426</v>
      </c>
      <c r="KJM4" s="313" t="s">
        <v>426</v>
      </c>
      <c r="KJN4" s="313" t="s">
        <v>426</v>
      </c>
      <c r="KJO4" s="313" t="s">
        <v>426</v>
      </c>
      <c r="KJP4" s="313" t="s">
        <v>426</v>
      </c>
      <c r="KJQ4" s="313" t="s">
        <v>426</v>
      </c>
      <c r="KJR4" s="313" t="s">
        <v>426</v>
      </c>
      <c r="KJS4" s="313" t="s">
        <v>426</v>
      </c>
      <c r="KJT4" s="313" t="s">
        <v>426</v>
      </c>
      <c r="KJU4" s="313" t="s">
        <v>426</v>
      </c>
      <c r="KJV4" s="313" t="s">
        <v>426</v>
      </c>
      <c r="KJW4" s="313" t="s">
        <v>426</v>
      </c>
      <c r="KJX4" s="313" t="s">
        <v>426</v>
      </c>
      <c r="KJY4" s="313" t="s">
        <v>426</v>
      </c>
      <c r="KJZ4" s="313" t="s">
        <v>426</v>
      </c>
      <c r="KKA4" s="313" t="s">
        <v>426</v>
      </c>
      <c r="KKB4" s="313" t="s">
        <v>426</v>
      </c>
      <c r="KKC4" s="313" t="s">
        <v>426</v>
      </c>
      <c r="KKD4" s="313" t="s">
        <v>426</v>
      </c>
      <c r="KKE4" s="313" t="s">
        <v>426</v>
      </c>
      <c r="KKF4" s="313" t="s">
        <v>426</v>
      </c>
      <c r="KKG4" s="313" t="s">
        <v>426</v>
      </c>
      <c r="KKH4" s="313" t="s">
        <v>426</v>
      </c>
      <c r="KKI4" s="313" t="s">
        <v>426</v>
      </c>
      <c r="KKJ4" s="313" t="s">
        <v>426</v>
      </c>
      <c r="KKK4" s="313" t="s">
        <v>426</v>
      </c>
      <c r="KKL4" s="313" t="s">
        <v>426</v>
      </c>
      <c r="KKM4" s="313" t="s">
        <v>426</v>
      </c>
      <c r="KKN4" s="313" t="s">
        <v>426</v>
      </c>
      <c r="KKO4" s="313" t="s">
        <v>426</v>
      </c>
      <c r="KKP4" s="313" t="s">
        <v>426</v>
      </c>
      <c r="KKQ4" s="313" t="s">
        <v>426</v>
      </c>
      <c r="KKR4" s="313" t="s">
        <v>426</v>
      </c>
      <c r="KKS4" s="313" t="s">
        <v>426</v>
      </c>
      <c r="KKT4" s="313" t="s">
        <v>426</v>
      </c>
      <c r="KKU4" s="313" t="s">
        <v>426</v>
      </c>
      <c r="KKV4" s="313" t="s">
        <v>426</v>
      </c>
      <c r="KKW4" s="313" t="s">
        <v>426</v>
      </c>
      <c r="KKX4" s="313" t="s">
        <v>426</v>
      </c>
      <c r="KKY4" s="313" t="s">
        <v>426</v>
      </c>
      <c r="KKZ4" s="313" t="s">
        <v>426</v>
      </c>
      <c r="KLA4" s="313" t="s">
        <v>426</v>
      </c>
      <c r="KLB4" s="313" t="s">
        <v>426</v>
      </c>
      <c r="KLC4" s="313" t="s">
        <v>426</v>
      </c>
      <c r="KLD4" s="313" t="s">
        <v>426</v>
      </c>
      <c r="KLE4" s="313" t="s">
        <v>426</v>
      </c>
      <c r="KLF4" s="313" t="s">
        <v>426</v>
      </c>
      <c r="KLG4" s="313" t="s">
        <v>426</v>
      </c>
      <c r="KLH4" s="313" t="s">
        <v>426</v>
      </c>
      <c r="KLI4" s="313" t="s">
        <v>426</v>
      </c>
      <c r="KLJ4" s="313" t="s">
        <v>426</v>
      </c>
      <c r="KLK4" s="313" t="s">
        <v>426</v>
      </c>
      <c r="KLL4" s="313" t="s">
        <v>426</v>
      </c>
      <c r="KLM4" s="313" t="s">
        <v>426</v>
      </c>
      <c r="KLN4" s="313" t="s">
        <v>426</v>
      </c>
      <c r="KLO4" s="313" t="s">
        <v>426</v>
      </c>
      <c r="KLP4" s="313" t="s">
        <v>426</v>
      </c>
      <c r="KLQ4" s="313" t="s">
        <v>426</v>
      </c>
      <c r="KLR4" s="313" t="s">
        <v>426</v>
      </c>
      <c r="KLS4" s="313" t="s">
        <v>426</v>
      </c>
      <c r="KLT4" s="313" t="s">
        <v>426</v>
      </c>
      <c r="KLU4" s="313" t="s">
        <v>426</v>
      </c>
      <c r="KLV4" s="313" t="s">
        <v>426</v>
      </c>
      <c r="KLW4" s="313" t="s">
        <v>426</v>
      </c>
      <c r="KLX4" s="313" t="s">
        <v>426</v>
      </c>
      <c r="KLY4" s="313" t="s">
        <v>426</v>
      </c>
      <c r="KLZ4" s="313" t="s">
        <v>426</v>
      </c>
      <c r="KMA4" s="313" t="s">
        <v>426</v>
      </c>
      <c r="KMB4" s="313" t="s">
        <v>426</v>
      </c>
      <c r="KMC4" s="313" t="s">
        <v>426</v>
      </c>
      <c r="KMD4" s="313" t="s">
        <v>426</v>
      </c>
      <c r="KME4" s="313" t="s">
        <v>426</v>
      </c>
      <c r="KMF4" s="313" t="s">
        <v>426</v>
      </c>
      <c r="KMG4" s="313" t="s">
        <v>426</v>
      </c>
      <c r="KMH4" s="313" t="s">
        <v>426</v>
      </c>
      <c r="KMI4" s="313" t="s">
        <v>426</v>
      </c>
      <c r="KMJ4" s="313" t="s">
        <v>426</v>
      </c>
      <c r="KMK4" s="313" t="s">
        <v>426</v>
      </c>
      <c r="KML4" s="313" t="s">
        <v>426</v>
      </c>
      <c r="KMM4" s="313" t="s">
        <v>426</v>
      </c>
      <c r="KMN4" s="313" t="s">
        <v>426</v>
      </c>
      <c r="KMO4" s="313" t="s">
        <v>426</v>
      </c>
      <c r="KMP4" s="313" t="s">
        <v>426</v>
      </c>
      <c r="KMQ4" s="313" t="s">
        <v>426</v>
      </c>
      <c r="KMR4" s="313" t="s">
        <v>426</v>
      </c>
      <c r="KMS4" s="313" t="s">
        <v>426</v>
      </c>
      <c r="KMT4" s="313" t="s">
        <v>426</v>
      </c>
      <c r="KMU4" s="313" t="s">
        <v>426</v>
      </c>
      <c r="KMV4" s="313" t="s">
        <v>426</v>
      </c>
      <c r="KMW4" s="313" t="s">
        <v>426</v>
      </c>
      <c r="KMX4" s="313" t="s">
        <v>426</v>
      </c>
      <c r="KMY4" s="313" t="s">
        <v>426</v>
      </c>
      <c r="KMZ4" s="313" t="s">
        <v>426</v>
      </c>
      <c r="KNA4" s="313" t="s">
        <v>426</v>
      </c>
      <c r="KNB4" s="313" t="s">
        <v>426</v>
      </c>
      <c r="KNC4" s="313" t="s">
        <v>426</v>
      </c>
      <c r="KND4" s="313" t="s">
        <v>426</v>
      </c>
      <c r="KNE4" s="313" t="s">
        <v>426</v>
      </c>
      <c r="KNF4" s="313" t="s">
        <v>426</v>
      </c>
      <c r="KNG4" s="313" t="s">
        <v>426</v>
      </c>
      <c r="KNH4" s="313" t="s">
        <v>426</v>
      </c>
      <c r="KNI4" s="313" t="s">
        <v>426</v>
      </c>
      <c r="KNJ4" s="313" t="s">
        <v>426</v>
      </c>
      <c r="KNK4" s="313" t="s">
        <v>426</v>
      </c>
      <c r="KNL4" s="313" t="s">
        <v>426</v>
      </c>
      <c r="KNM4" s="313" t="s">
        <v>426</v>
      </c>
      <c r="KNN4" s="313" t="s">
        <v>426</v>
      </c>
      <c r="KNO4" s="313" t="s">
        <v>426</v>
      </c>
      <c r="KNP4" s="313" t="s">
        <v>426</v>
      </c>
      <c r="KNQ4" s="313" t="s">
        <v>426</v>
      </c>
      <c r="KNR4" s="313" t="s">
        <v>426</v>
      </c>
      <c r="KNS4" s="313" t="s">
        <v>426</v>
      </c>
      <c r="KNT4" s="313" t="s">
        <v>426</v>
      </c>
      <c r="KNU4" s="313" t="s">
        <v>426</v>
      </c>
      <c r="KNV4" s="313" t="s">
        <v>426</v>
      </c>
      <c r="KNW4" s="313" t="s">
        <v>426</v>
      </c>
      <c r="KNX4" s="313" t="s">
        <v>426</v>
      </c>
      <c r="KNY4" s="313" t="s">
        <v>426</v>
      </c>
      <c r="KNZ4" s="313" t="s">
        <v>426</v>
      </c>
      <c r="KOA4" s="313" t="s">
        <v>426</v>
      </c>
      <c r="KOB4" s="313" t="s">
        <v>426</v>
      </c>
      <c r="KOC4" s="313" t="s">
        <v>426</v>
      </c>
      <c r="KOD4" s="313" t="s">
        <v>426</v>
      </c>
      <c r="KOE4" s="313" t="s">
        <v>426</v>
      </c>
      <c r="KOF4" s="313" t="s">
        <v>426</v>
      </c>
      <c r="KOG4" s="313" t="s">
        <v>426</v>
      </c>
      <c r="KOH4" s="313" t="s">
        <v>426</v>
      </c>
      <c r="KOI4" s="313" t="s">
        <v>426</v>
      </c>
      <c r="KOJ4" s="313" t="s">
        <v>426</v>
      </c>
      <c r="KOK4" s="313" t="s">
        <v>426</v>
      </c>
      <c r="KOL4" s="313" t="s">
        <v>426</v>
      </c>
      <c r="KOM4" s="313" t="s">
        <v>426</v>
      </c>
      <c r="KON4" s="313" t="s">
        <v>426</v>
      </c>
      <c r="KOO4" s="313" t="s">
        <v>426</v>
      </c>
      <c r="KOP4" s="313" t="s">
        <v>426</v>
      </c>
      <c r="KOQ4" s="313" t="s">
        <v>426</v>
      </c>
      <c r="KOR4" s="313" t="s">
        <v>426</v>
      </c>
      <c r="KOS4" s="313" t="s">
        <v>426</v>
      </c>
      <c r="KOT4" s="313" t="s">
        <v>426</v>
      </c>
      <c r="KOU4" s="313" t="s">
        <v>426</v>
      </c>
      <c r="KOV4" s="313" t="s">
        <v>426</v>
      </c>
      <c r="KOW4" s="313" t="s">
        <v>426</v>
      </c>
      <c r="KOX4" s="313" t="s">
        <v>426</v>
      </c>
      <c r="KOY4" s="313" t="s">
        <v>426</v>
      </c>
      <c r="KOZ4" s="313" t="s">
        <v>426</v>
      </c>
      <c r="KPA4" s="313" t="s">
        <v>426</v>
      </c>
      <c r="KPB4" s="313" t="s">
        <v>426</v>
      </c>
      <c r="KPC4" s="313" t="s">
        <v>426</v>
      </c>
      <c r="KPD4" s="313" t="s">
        <v>426</v>
      </c>
      <c r="KPE4" s="313" t="s">
        <v>426</v>
      </c>
      <c r="KPF4" s="313" t="s">
        <v>426</v>
      </c>
      <c r="KPG4" s="313" t="s">
        <v>426</v>
      </c>
      <c r="KPH4" s="313" t="s">
        <v>426</v>
      </c>
      <c r="KPI4" s="313" t="s">
        <v>426</v>
      </c>
      <c r="KPJ4" s="313" t="s">
        <v>426</v>
      </c>
      <c r="KPK4" s="313" t="s">
        <v>426</v>
      </c>
      <c r="KPL4" s="313" t="s">
        <v>426</v>
      </c>
      <c r="KPM4" s="313" t="s">
        <v>426</v>
      </c>
      <c r="KPN4" s="313" t="s">
        <v>426</v>
      </c>
      <c r="KPO4" s="313" t="s">
        <v>426</v>
      </c>
      <c r="KPP4" s="313" t="s">
        <v>426</v>
      </c>
      <c r="KPQ4" s="313" t="s">
        <v>426</v>
      </c>
      <c r="KPR4" s="313" t="s">
        <v>426</v>
      </c>
      <c r="KPS4" s="313" t="s">
        <v>426</v>
      </c>
      <c r="KPT4" s="313" t="s">
        <v>426</v>
      </c>
      <c r="KPU4" s="313" t="s">
        <v>426</v>
      </c>
      <c r="KPV4" s="313" t="s">
        <v>426</v>
      </c>
      <c r="KPW4" s="313" t="s">
        <v>426</v>
      </c>
      <c r="KPX4" s="313" t="s">
        <v>426</v>
      </c>
      <c r="KPY4" s="313" t="s">
        <v>426</v>
      </c>
      <c r="KPZ4" s="313" t="s">
        <v>426</v>
      </c>
      <c r="KQA4" s="313" t="s">
        <v>426</v>
      </c>
      <c r="KQB4" s="313" t="s">
        <v>426</v>
      </c>
      <c r="KQC4" s="313" t="s">
        <v>426</v>
      </c>
      <c r="KQD4" s="313" t="s">
        <v>426</v>
      </c>
      <c r="KQE4" s="313" t="s">
        <v>426</v>
      </c>
      <c r="KQF4" s="313" t="s">
        <v>426</v>
      </c>
      <c r="KQG4" s="313" t="s">
        <v>426</v>
      </c>
      <c r="KQH4" s="313" t="s">
        <v>426</v>
      </c>
      <c r="KQI4" s="313" t="s">
        <v>426</v>
      </c>
      <c r="KQJ4" s="313" t="s">
        <v>426</v>
      </c>
      <c r="KQK4" s="313" t="s">
        <v>426</v>
      </c>
      <c r="KQL4" s="313" t="s">
        <v>426</v>
      </c>
      <c r="KQM4" s="313" t="s">
        <v>426</v>
      </c>
      <c r="KQN4" s="313" t="s">
        <v>426</v>
      </c>
      <c r="KQO4" s="313" t="s">
        <v>426</v>
      </c>
      <c r="KQP4" s="313" t="s">
        <v>426</v>
      </c>
      <c r="KQQ4" s="313" t="s">
        <v>426</v>
      </c>
      <c r="KQR4" s="313" t="s">
        <v>426</v>
      </c>
      <c r="KQS4" s="313" t="s">
        <v>426</v>
      </c>
      <c r="KQT4" s="313" t="s">
        <v>426</v>
      </c>
      <c r="KQU4" s="313" t="s">
        <v>426</v>
      </c>
      <c r="KQV4" s="313" t="s">
        <v>426</v>
      </c>
      <c r="KQW4" s="313" t="s">
        <v>426</v>
      </c>
      <c r="KQX4" s="313" t="s">
        <v>426</v>
      </c>
      <c r="KQY4" s="313" t="s">
        <v>426</v>
      </c>
      <c r="KQZ4" s="313" t="s">
        <v>426</v>
      </c>
      <c r="KRA4" s="313" t="s">
        <v>426</v>
      </c>
      <c r="KRB4" s="313" t="s">
        <v>426</v>
      </c>
      <c r="KRC4" s="313" t="s">
        <v>426</v>
      </c>
      <c r="KRD4" s="313" t="s">
        <v>426</v>
      </c>
      <c r="KRE4" s="313" t="s">
        <v>426</v>
      </c>
      <c r="KRF4" s="313" t="s">
        <v>426</v>
      </c>
      <c r="KRG4" s="313" t="s">
        <v>426</v>
      </c>
      <c r="KRH4" s="313" t="s">
        <v>426</v>
      </c>
      <c r="KRI4" s="313" t="s">
        <v>426</v>
      </c>
      <c r="KRJ4" s="313" t="s">
        <v>426</v>
      </c>
      <c r="KRK4" s="313" t="s">
        <v>426</v>
      </c>
      <c r="KRL4" s="313" t="s">
        <v>426</v>
      </c>
      <c r="KRM4" s="313" t="s">
        <v>426</v>
      </c>
      <c r="KRN4" s="313" t="s">
        <v>426</v>
      </c>
      <c r="KRO4" s="313" t="s">
        <v>426</v>
      </c>
      <c r="KRP4" s="313" t="s">
        <v>426</v>
      </c>
      <c r="KRQ4" s="313" t="s">
        <v>426</v>
      </c>
      <c r="KRR4" s="313" t="s">
        <v>426</v>
      </c>
      <c r="KRS4" s="313" t="s">
        <v>426</v>
      </c>
      <c r="KRT4" s="313" t="s">
        <v>426</v>
      </c>
      <c r="KRU4" s="313" t="s">
        <v>426</v>
      </c>
      <c r="KRV4" s="313" t="s">
        <v>426</v>
      </c>
      <c r="KRW4" s="313" t="s">
        <v>426</v>
      </c>
      <c r="KRX4" s="313" t="s">
        <v>426</v>
      </c>
      <c r="KRY4" s="313" t="s">
        <v>426</v>
      </c>
      <c r="KRZ4" s="313" t="s">
        <v>426</v>
      </c>
      <c r="KSA4" s="313" t="s">
        <v>426</v>
      </c>
      <c r="KSB4" s="313" t="s">
        <v>426</v>
      </c>
      <c r="KSC4" s="313" t="s">
        <v>426</v>
      </c>
      <c r="KSD4" s="313" t="s">
        <v>426</v>
      </c>
      <c r="KSE4" s="313" t="s">
        <v>426</v>
      </c>
      <c r="KSF4" s="313" t="s">
        <v>426</v>
      </c>
      <c r="KSG4" s="313" t="s">
        <v>426</v>
      </c>
      <c r="KSH4" s="313" t="s">
        <v>426</v>
      </c>
      <c r="KSI4" s="313" t="s">
        <v>426</v>
      </c>
      <c r="KSJ4" s="313" t="s">
        <v>426</v>
      </c>
      <c r="KSK4" s="313" t="s">
        <v>426</v>
      </c>
      <c r="KSL4" s="313" t="s">
        <v>426</v>
      </c>
      <c r="KSM4" s="313" t="s">
        <v>426</v>
      </c>
      <c r="KSN4" s="313" t="s">
        <v>426</v>
      </c>
      <c r="KSO4" s="313" t="s">
        <v>426</v>
      </c>
      <c r="KSP4" s="313" t="s">
        <v>426</v>
      </c>
      <c r="KSQ4" s="313" t="s">
        <v>426</v>
      </c>
      <c r="KSR4" s="313" t="s">
        <v>426</v>
      </c>
      <c r="KSS4" s="313" t="s">
        <v>426</v>
      </c>
      <c r="KST4" s="313" t="s">
        <v>426</v>
      </c>
      <c r="KSU4" s="313" t="s">
        <v>426</v>
      </c>
      <c r="KSV4" s="313" t="s">
        <v>426</v>
      </c>
      <c r="KSW4" s="313" t="s">
        <v>426</v>
      </c>
      <c r="KSX4" s="313" t="s">
        <v>426</v>
      </c>
      <c r="KSY4" s="313" t="s">
        <v>426</v>
      </c>
      <c r="KSZ4" s="313" t="s">
        <v>426</v>
      </c>
      <c r="KTA4" s="313" t="s">
        <v>426</v>
      </c>
      <c r="KTB4" s="313" t="s">
        <v>426</v>
      </c>
      <c r="KTC4" s="313" t="s">
        <v>426</v>
      </c>
      <c r="KTD4" s="313" t="s">
        <v>426</v>
      </c>
      <c r="KTE4" s="313" t="s">
        <v>426</v>
      </c>
      <c r="KTF4" s="313" t="s">
        <v>426</v>
      </c>
      <c r="KTG4" s="313" t="s">
        <v>426</v>
      </c>
      <c r="KTH4" s="313" t="s">
        <v>426</v>
      </c>
      <c r="KTI4" s="313" t="s">
        <v>426</v>
      </c>
      <c r="KTJ4" s="313" t="s">
        <v>426</v>
      </c>
      <c r="KTK4" s="313" t="s">
        <v>426</v>
      </c>
      <c r="KTL4" s="313" t="s">
        <v>426</v>
      </c>
      <c r="KTM4" s="313" t="s">
        <v>426</v>
      </c>
      <c r="KTN4" s="313" t="s">
        <v>426</v>
      </c>
      <c r="KTO4" s="313" t="s">
        <v>426</v>
      </c>
      <c r="KTP4" s="313" t="s">
        <v>426</v>
      </c>
      <c r="KTQ4" s="313" t="s">
        <v>426</v>
      </c>
      <c r="KTR4" s="313" t="s">
        <v>426</v>
      </c>
      <c r="KTS4" s="313" t="s">
        <v>426</v>
      </c>
      <c r="KTT4" s="313" t="s">
        <v>426</v>
      </c>
      <c r="KTU4" s="313" t="s">
        <v>426</v>
      </c>
      <c r="KTV4" s="313" t="s">
        <v>426</v>
      </c>
      <c r="KTW4" s="313" t="s">
        <v>426</v>
      </c>
      <c r="KTX4" s="313" t="s">
        <v>426</v>
      </c>
      <c r="KTY4" s="313" t="s">
        <v>426</v>
      </c>
      <c r="KTZ4" s="313" t="s">
        <v>426</v>
      </c>
      <c r="KUA4" s="313" t="s">
        <v>426</v>
      </c>
      <c r="KUB4" s="313" t="s">
        <v>426</v>
      </c>
      <c r="KUC4" s="313" t="s">
        <v>426</v>
      </c>
      <c r="KUD4" s="313" t="s">
        <v>426</v>
      </c>
      <c r="KUE4" s="313" t="s">
        <v>426</v>
      </c>
      <c r="KUF4" s="313" t="s">
        <v>426</v>
      </c>
      <c r="KUG4" s="313" t="s">
        <v>426</v>
      </c>
      <c r="KUH4" s="313" t="s">
        <v>426</v>
      </c>
      <c r="KUI4" s="313" t="s">
        <v>426</v>
      </c>
      <c r="KUJ4" s="313" t="s">
        <v>426</v>
      </c>
      <c r="KUK4" s="313" t="s">
        <v>426</v>
      </c>
      <c r="KUL4" s="313" t="s">
        <v>426</v>
      </c>
      <c r="KUM4" s="313" t="s">
        <v>426</v>
      </c>
      <c r="KUN4" s="313" t="s">
        <v>426</v>
      </c>
      <c r="KUO4" s="313" t="s">
        <v>426</v>
      </c>
      <c r="KUP4" s="313" t="s">
        <v>426</v>
      </c>
      <c r="KUQ4" s="313" t="s">
        <v>426</v>
      </c>
      <c r="KUR4" s="313" t="s">
        <v>426</v>
      </c>
      <c r="KUS4" s="313" t="s">
        <v>426</v>
      </c>
      <c r="KUT4" s="313" t="s">
        <v>426</v>
      </c>
      <c r="KUU4" s="313" t="s">
        <v>426</v>
      </c>
      <c r="KUV4" s="313" t="s">
        <v>426</v>
      </c>
      <c r="KUW4" s="313" t="s">
        <v>426</v>
      </c>
      <c r="KUX4" s="313" t="s">
        <v>426</v>
      </c>
      <c r="KUY4" s="313" t="s">
        <v>426</v>
      </c>
      <c r="KUZ4" s="313" t="s">
        <v>426</v>
      </c>
      <c r="KVA4" s="313" t="s">
        <v>426</v>
      </c>
      <c r="KVB4" s="313" t="s">
        <v>426</v>
      </c>
      <c r="KVC4" s="313" t="s">
        <v>426</v>
      </c>
      <c r="KVD4" s="313" t="s">
        <v>426</v>
      </c>
      <c r="KVE4" s="313" t="s">
        <v>426</v>
      </c>
      <c r="KVF4" s="313" t="s">
        <v>426</v>
      </c>
      <c r="KVG4" s="313" t="s">
        <v>426</v>
      </c>
      <c r="KVH4" s="313" t="s">
        <v>426</v>
      </c>
      <c r="KVI4" s="313" t="s">
        <v>426</v>
      </c>
      <c r="KVJ4" s="313" t="s">
        <v>426</v>
      </c>
      <c r="KVK4" s="313" t="s">
        <v>426</v>
      </c>
      <c r="KVL4" s="313" t="s">
        <v>426</v>
      </c>
      <c r="KVM4" s="313" t="s">
        <v>426</v>
      </c>
      <c r="KVN4" s="313" t="s">
        <v>426</v>
      </c>
      <c r="KVO4" s="313" t="s">
        <v>426</v>
      </c>
      <c r="KVP4" s="313" t="s">
        <v>426</v>
      </c>
      <c r="KVQ4" s="313" t="s">
        <v>426</v>
      </c>
      <c r="KVR4" s="313" t="s">
        <v>426</v>
      </c>
      <c r="KVS4" s="313" t="s">
        <v>426</v>
      </c>
      <c r="KVT4" s="313" t="s">
        <v>426</v>
      </c>
      <c r="KVU4" s="313" t="s">
        <v>426</v>
      </c>
      <c r="KVV4" s="313" t="s">
        <v>426</v>
      </c>
      <c r="KVW4" s="313" t="s">
        <v>426</v>
      </c>
      <c r="KVX4" s="313" t="s">
        <v>426</v>
      </c>
      <c r="KVY4" s="313" t="s">
        <v>426</v>
      </c>
      <c r="KVZ4" s="313" t="s">
        <v>426</v>
      </c>
      <c r="KWA4" s="313" t="s">
        <v>426</v>
      </c>
      <c r="KWB4" s="313" t="s">
        <v>426</v>
      </c>
      <c r="KWC4" s="313" t="s">
        <v>426</v>
      </c>
      <c r="KWD4" s="313" t="s">
        <v>426</v>
      </c>
      <c r="KWE4" s="313" t="s">
        <v>426</v>
      </c>
      <c r="KWF4" s="313" t="s">
        <v>426</v>
      </c>
      <c r="KWG4" s="313" t="s">
        <v>426</v>
      </c>
      <c r="KWH4" s="313" t="s">
        <v>426</v>
      </c>
      <c r="KWI4" s="313" t="s">
        <v>426</v>
      </c>
      <c r="KWJ4" s="313" t="s">
        <v>426</v>
      </c>
      <c r="KWK4" s="313" t="s">
        <v>426</v>
      </c>
      <c r="KWL4" s="313" t="s">
        <v>426</v>
      </c>
      <c r="KWM4" s="313" t="s">
        <v>426</v>
      </c>
      <c r="KWN4" s="313" t="s">
        <v>426</v>
      </c>
      <c r="KWO4" s="313" t="s">
        <v>426</v>
      </c>
      <c r="KWP4" s="313" t="s">
        <v>426</v>
      </c>
      <c r="KWQ4" s="313" t="s">
        <v>426</v>
      </c>
      <c r="KWR4" s="313" t="s">
        <v>426</v>
      </c>
      <c r="KWS4" s="313" t="s">
        <v>426</v>
      </c>
      <c r="KWT4" s="313" t="s">
        <v>426</v>
      </c>
      <c r="KWU4" s="313" t="s">
        <v>426</v>
      </c>
      <c r="KWV4" s="313" t="s">
        <v>426</v>
      </c>
      <c r="KWW4" s="313" t="s">
        <v>426</v>
      </c>
      <c r="KWX4" s="313" t="s">
        <v>426</v>
      </c>
      <c r="KWY4" s="313" t="s">
        <v>426</v>
      </c>
      <c r="KWZ4" s="313" t="s">
        <v>426</v>
      </c>
      <c r="KXA4" s="313" t="s">
        <v>426</v>
      </c>
      <c r="KXB4" s="313" t="s">
        <v>426</v>
      </c>
      <c r="KXC4" s="313" t="s">
        <v>426</v>
      </c>
      <c r="KXD4" s="313" t="s">
        <v>426</v>
      </c>
      <c r="KXE4" s="313" t="s">
        <v>426</v>
      </c>
      <c r="KXF4" s="313" t="s">
        <v>426</v>
      </c>
      <c r="KXG4" s="313" t="s">
        <v>426</v>
      </c>
      <c r="KXH4" s="313" t="s">
        <v>426</v>
      </c>
      <c r="KXI4" s="313" t="s">
        <v>426</v>
      </c>
      <c r="KXJ4" s="313" t="s">
        <v>426</v>
      </c>
      <c r="KXK4" s="313" t="s">
        <v>426</v>
      </c>
      <c r="KXL4" s="313" t="s">
        <v>426</v>
      </c>
      <c r="KXM4" s="313" t="s">
        <v>426</v>
      </c>
      <c r="KXN4" s="313" t="s">
        <v>426</v>
      </c>
      <c r="KXO4" s="313" t="s">
        <v>426</v>
      </c>
      <c r="KXP4" s="313" t="s">
        <v>426</v>
      </c>
      <c r="KXQ4" s="313" t="s">
        <v>426</v>
      </c>
      <c r="KXR4" s="313" t="s">
        <v>426</v>
      </c>
      <c r="KXS4" s="313" t="s">
        <v>426</v>
      </c>
      <c r="KXT4" s="313" t="s">
        <v>426</v>
      </c>
      <c r="KXU4" s="313" t="s">
        <v>426</v>
      </c>
      <c r="KXV4" s="313" t="s">
        <v>426</v>
      </c>
      <c r="KXW4" s="313" t="s">
        <v>426</v>
      </c>
      <c r="KXX4" s="313" t="s">
        <v>426</v>
      </c>
      <c r="KXY4" s="313" t="s">
        <v>426</v>
      </c>
      <c r="KXZ4" s="313" t="s">
        <v>426</v>
      </c>
      <c r="KYA4" s="313" t="s">
        <v>426</v>
      </c>
      <c r="KYB4" s="313" t="s">
        <v>426</v>
      </c>
      <c r="KYC4" s="313" t="s">
        <v>426</v>
      </c>
      <c r="KYD4" s="313" t="s">
        <v>426</v>
      </c>
      <c r="KYE4" s="313" t="s">
        <v>426</v>
      </c>
      <c r="KYF4" s="313" t="s">
        <v>426</v>
      </c>
      <c r="KYG4" s="313" t="s">
        <v>426</v>
      </c>
      <c r="KYH4" s="313" t="s">
        <v>426</v>
      </c>
      <c r="KYI4" s="313" t="s">
        <v>426</v>
      </c>
      <c r="KYJ4" s="313" t="s">
        <v>426</v>
      </c>
      <c r="KYK4" s="313" t="s">
        <v>426</v>
      </c>
      <c r="KYL4" s="313" t="s">
        <v>426</v>
      </c>
      <c r="KYM4" s="313" t="s">
        <v>426</v>
      </c>
      <c r="KYN4" s="313" t="s">
        <v>426</v>
      </c>
      <c r="KYO4" s="313" t="s">
        <v>426</v>
      </c>
      <c r="KYP4" s="313" t="s">
        <v>426</v>
      </c>
      <c r="KYQ4" s="313" t="s">
        <v>426</v>
      </c>
      <c r="KYR4" s="313" t="s">
        <v>426</v>
      </c>
      <c r="KYS4" s="313" t="s">
        <v>426</v>
      </c>
      <c r="KYT4" s="313" t="s">
        <v>426</v>
      </c>
      <c r="KYU4" s="313" t="s">
        <v>426</v>
      </c>
      <c r="KYV4" s="313" t="s">
        <v>426</v>
      </c>
      <c r="KYW4" s="313" t="s">
        <v>426</v>
      </c>
      <c r="KYX4" s="313" t="s">
        <v>426</v>
      </c>
      <c r="KYY4" s="313" t="s">
        <v>426</v>
      </c>
      <c r="KYZ4" s="313" t="s">
        <v>426</v>
      </c>
      <c r="KZA4" s="313" t="s">
        <v>426</v>
      </c>
      <c r="KZB4" s="313" t="s">
        <v>426</v>
      </c>
      <c r="KZC4" s="313" t="s">
        <v>426</v>
      </c>
      <c r="KZD4" s="313" t="s">
        <v>426</v>
      </c>
      <c r="KZE4" s="313" t="s">
        <v>426</v>
      </c>
      <c r="KZF4" s="313" t="s">
        <v>426</v>
      </c>
      <c r="KZG4" s="313" t="s">
        <v>426</v>
      </c>
      <c r="KZH4" s="313" t="s">
        <v>426</v>
      </c>
      <c r="KZI4" s="313" t="s">
        <v>426</v>
      </c>
      <c r="KZJ4" s="313" t="s">
        <v>426</v>
      </c>
      <c r="KZK4" s="313" t="s">
        <v>426</v>
      </c>
      <c r="KZL4" s="313" t="s">
        <v>426</v>
      </c>
      <c r="KZM4" s="313" t="s">
        <v>426</v>
      </c>
      <c r="KZN4" s="313" t="s">
        <v>426</v>
      </c>
      <c r="KZO4" s="313" t="s">
        <v>426</v>
      </c>
      <c r="KZP4" s="313" t="s">
        <v>426</v>
      </c>
      <c r="KZQ4" s="313" t="s">
        <v>426</v>
      </c>
      <c r="KZR4" s="313" t="s">
        <v>426</v>
      </c>
      <c r="KZS4" s="313" t="s">
        <v>426</v>
      </c>
      <c r="KZT4" s="313" t="s">
        <v>426</v>
      </c>
      <c r="KZU4" s="313" t="s">
        <v>426</v>
      </c>
      <c r="KZV4" s="313" t="s">
        <v>426</v>
      </c>
      <c r="KZW4" s="313" t="s">
        <v>426</v>
      </c>
      <c r="KZX4" s="313" t="s">
        <v>426</v>
      </c>
      <c r="KZY4" s="313" t="s">
        <v>426</v>
      </c>
      <c r="KZZ4" s="313" t="s">
        <v>426</v>
      </c>
      <c r="LAA4" s="313" t="s">
        <v>426</v>
      </c>
      <c r="LAB4" s="313" t="s">
        <v>426</v>
      </c>
      <c r="LAC4" s="313" t="s">
        <v>426</v>
      </c>
      <c r="LAD4" s="313" t="s">
        <v>426</v>
      </c>
      <c r="LAE4" s="313" t="s">
        <v>426</v>
      </c>
      <c r="LAF4" s="313" t="s">
        <v>426</v>
      </c>
      <c r="LAG4" s="313" t="s">
        <v>426</v>
      </c>
      <c r="LAH4" s="313" t="s">
        <v>426</v>
      </c>
      <c r="LAI4" s="313" t="s">
        <v>426</v>
      </c>
      <c r="LAJ4" s="313" t="s">
        <v>426</v>
      </c>
      <c r="LAK4" s="313" t="s">
        <v>426</v>
      </c>
      <c r="LAL4" s="313" t="s">
        <v>426</v>
      </c>
      <c r="LAM4" s="313" t="s">
        <v>426</v>
      </c>
      <c r="LAN4" s="313" t="s">
        <v>426</v>
      </c>
      <c r="LAO4" s="313" t="s">
        <v>426</v>
      </c>
      <c r="LAP4" s="313" t="s">
        <v>426</v>
      </c>
      <c r="LAQ4" s="313" t="s">
        <v>426</v>
      </c>
      <c r="LAR4" s="313" t="s">
        <v>426</v>
      </c>
      <c r="LAS4" s="313" t="s">
        <v>426</v>
      </c>
      <c r="LAT4" s="313" t="s">
        <v>426</v>
      </c>
      <c r="LAU4" s="313" t="s">
        <v>426</v>
      </c>
      <c r="LAV4" s="313" t="s">
        <v>426</v>
      </c>
      <c r="LAW4" s="313" t="s">
        <v>426</v>
      </c>
      <c r="LAX4" s="313" t="s">
        <v>426</v>
      </c>
      <c r="LAY4" s="313" t="s">
        <v>426</v>
      </c>
      <c r="LAZ4" s="313" t="s">
        <v>426</v>
      </c>
      <c r="LBA4" s="313" t="s">
        <v>426</v>
      </c>
      <c r="LBB4" s="313" t="s">
        <v>426</v>
      </c>
      <c r="LBC4" s="313" t="s">
        <v>426</v>
      </c>
      <c r="LBD4" s="313" t="s">
        <v>426</v>
      </c>
      <c r="LBE4" s="313" t="s">
        <v>426</v>
      </c>
      <c r="LBF4" s="313" t="s">
        <v>426</v>
      </c>
      <c r="LBG4" s="313" t="s">
        <v>426</v>
      </c>
      <c r="LBH4" s="313" t="s">
        <v>426</v>
      </c>
      <c r="LBI4" s="313" t="s">
        <v>426</v>
      </c>
      <c r="LBJ4" s="313" t="s">
        <v>426</v>
      </c>
      <c r="LBK4" s="313" t="s">
        <v>426</v>
      </c>
      <c r="LBL4" s="313" t="s">
        <v>426</v>
      </c>
      <c r="LBM4" s="313" t="s">
        <v>426</v>
      </c>
      <c r="LBN4" s="313" t="s">
        <v>426</v>
      </c>
      <c r="LBO4" s="313" t="s">
        <v>426</v>
      </c>
      <c r="LBP4" s="313" t="s">
        <v>426</v>
      </c>
      <c r="LBQ4" s="313" t="s">
        <v>426</v>
      </c>
      <c r="LBR4" s="313" t="s">
        <v>426</v>
      </c>
      <c r="LBS4" s="313" t="s">
        <v>426</v>
      </c>
      <c r="LBT4" s="313" t="s">
        <v>426</v>
      </c>
      <c r="LBU4" s="313" t="s">
        <v>426</v>
      </c>
      <c r="LBV4" s="313" t="s">
        <v>426</v>
      </c>
      <c r="LBW4" s="313" t="s">
        <v>426</v>
      </c>
      <c r="LBX4" s="313" t="s">
        <v>426</v>
      </c>
      <c r="LBY4" s="313" t="s">
        <v>426</v>
      </c>
      <c r="LBZ4" s="313" t="s">
        <v>426</v>
      </c>
      <c r="LCA4" s="313" t="s">
        <v>426</v>
      </c>
      <c r="LCB4" s="313" t="s">
        <v>426</v>
      </c>
      <c r="LCC4" s="313" t="s">
        <v>426</v>
      </c>
      <c r="LCD4" s="313" t="s">
        <v>426</v>
      </c>
      <c r="LCE4" s="313" t="s">
        <v>426</v>
      </c>
      <c r="LCF4" s="313" t="s">
        <v>426</v>
      </c>
      <c r="LCG4" s="313" t="s">
        <v>426</v>
      </c>
      <c r="LCH4" s="313" t="s">
        <v>426</v>
      </c>
      <c r="LCI4" s="313" t="s">
        <v>426</v>
      </c>
      <c r="LCJ4" s="313" t="s">
        <v>426</v>
      </c>
      <c r="LCK4" s="313" t="s">
        <v>426</v>
      </c>
      <c r="LCL4" s="313" t="s">
        <v>426</v>
      </c>
      <c r="LCM4" s="313" t="s">
        <v>426</v>
      </c>
      <c r="LCN4" s="313" t="s">
        <v>426</v>
      </c>
      <c r="LCO4" s="313" t="s">
        <v>426</v>
      </c>
      <c r="LCP4" s="313" t="s">
        <v>426</v>
      </c>
      <c r="LCQ4" s="313" t="s">
        <v>426</v>
      </c>
      <c r="LCR4" s="313" t="s">
        <v>426</v>
      </c>
      <c r="LCS4" s="313" t="s">
        <v>426</v>
      </c>
      <c r="LCT4" s="313" t="s">
        <v>426</v>
      </c>
      <c r="LCU4" s="313" t="s">
        <v>426</v>
      </c>
      <c r="LCV4" s="313" t="s">
        <v>426</v>
      </c>
      <c r="LCW4" s="313" t="s">
        <v>426</v>
      </c>
      <c r="LCX4" s="313" t="s">
        <v>426</v>
      </c>
      <c r="LCY4" s="313" t="s">
        <v>426</v>
      </c>
      <c r="LCZ4" s="313" t="s">
        <v>426</v>
      </c>
      <c r="LDA4" s="313" t="s">
        <v>426</v>
      </c>
      <c r="LDB4" s="313" t="s">
        <v>426</v>
      </c>
      <c r="LDC4" s="313" t="s">
        <v>426</v>
      </c>
      <c r="LDD4" s="313" t="s">
        <v>426</v>
      </c>
      <c r="LDE4" s="313" t="s">
        <v>426</v>
      </c>
      <c r="LDF4" s="313" t="s">
        <v>426</v>
      </c>
      <c r="LDG4" s="313" t="s">
        <v>426</v>
      </c>
      <c r="LDH4" s="313" t="s">
        <v>426</v>
      </c>
      <c r="LDI4" s="313" t="s">
        <v>426</v>
      </c>
      <c r="LDJ4" s="313" t="s">
        <v>426</v>
      </c>
      <c r="LDK4" s="313" t="s">
        <v>426</v>
      </c>
      <c r="LDL4" s="313" t="s">
        <v>426</v>
      </c>
      <c r="LDM4" s="313" t="s">
        <v>426</v>
      </c>
      <c r="LDN4" s="313" t="s">
        <v>426</v>
      </c>
      <c r="LDO4" s="313" t="s">
        <v>426</v>
      </c>
      <c r="LDP4" s="313" t="s">
        <v>426</v>
      </c>
      <c r="LDQ4" s="313" t="s">
        <v>426</v>
      </c>
      <c r="LDR4" s="313" t="s">
        <v>426</v>
      </c>
      <c r="LDS4" s="313" t="s">
        <v>426</v>
      </c>
      <c r="LDT4" s="313" t="s">
        <v>426</v>
      </c>
      <c r="LDU4" s="313" t="s">
        <v>426</v>
      </c>
      <c r="LDV4" s="313" t="s">
        <v>426</v>
      </c>
      <c r="LDW4" s="313" t="s">
        <v>426</v>
      </c>
      <c r="LDX4" s="313" t="s">
        <v>426</v>
      </c>
      <c r="LDY4" s="313" t="s">
        <v>426</v>
      </c>
      <c r="LDZ4" s="313" t="s">
        <v>426</v>
      </c>
      <c r="LEA4" s="313" t="s">
        <v>426</v>
      </c>
      <c r="LEB4" s="313" t="s">
        <v>426</v>
      </c>
      <c r="LEC4" s="313" t="s">
        <v>426</v>
      </c>
      <c r="LED4" s="313" t="s">
        <v>426</v>
      </c>
      <c r="LEE4" s="313" t="s">
        <v>426</v>
      </c>
      <c r="LEF4" s="313" t="s">
        <v>426</v>
      </c>
      <c r="LEG4" s="313" t="s">
        <v>426</v>
      </c>
      <c r="LEH4" s="313" t="s">
        <v>426</v>
      </c>
      <c r="LEI4" s="313" t="s">
        <v>426</v>
      </c>
      <c r="LEJ4" s="313" t="s">
        <v>426</v>
      </c>
      <c r="LEK4" s="313" t="s">
        <v>426</v>
      </c>
      <c r="LEL4" s="313" t="s">
        <v>426</v>
      </c>
      <c r="LEM4" s="313" t="s">
        <v>426</v>
      </c>
      <c r="LEN4" s="313" t="s">
        <v>426</v>
      </c>
      <c r="LEO4" s="313" t="s">
        <v>426</v>
      </c>
      <c r="LEP4" s="313" t="s">
        <v>426</v>
      </c>
      <c r="LEQ4" s="313" t="s">
        <v>426</v>
      </c>
      <c r="LER4" s="313" t="s">
        <v>426</v>
      </c>
      <c r="LES4" s="313" t="s">
        <v>426</v>
      </c>
      <c r="LET4" s="313" t="s">
        <v>426</v>
      </c>
      <c r="LEU4" s="313" t="s">
        <v>426</v>
      </c>
      <c r="LEV4" s="313" t="s">
        <v>426</v>
      </c>
      <c r="LEW4" s="313" t="s">
        <v>426</v>
      </c>
      <c r="LEX4" s="313" t="s">
        <v>426</v>
      </c>
      <c r="LEY4" s="313" t="s">
        <v>426</v>
      </c>
      <c r="LEZ4" s="313" t="s">
        <v>426</v>
      </c>
      <c r="LFA4" s="313" t="s">
        <v>426</v>
      </c>
      <c r="LFB4" s="313" t="s">
        <v>426</v>
      </c>
      <c r="LFC4" s="313" t="s">
        <v>426</v>
      </c>
      <c r="LFD4" s="313" t="s">
        <v>426</v>
      </c>
      <c r="LFE4" s="313" t="s">
        <v>426</v>
      </c>
      <c r="LFF4" s="313" t="s">
        <v>426</v>
      </c>
      <c r="LFG4" s="313" t="s">
        <v>426</v>
      </c>
      <c r="LFH4" s="313" t="s">
        <v>426</v>
      </c>
      <c r="LFI4" s="313" t="s">
        <v>426</v>
      </c>
      <c r="LFJ4" s="313" t="s">
        <v>426</v>
      </c>
      <c r="LFK4" s="313" t="s">
        <v>426</v>
      </c>
      <c r="LFL4" s="313" t="s">
        <v>426</v>
      </c>
      <c r="LFM4" s="313" t="s">
        <v>426</v>
      </c>
      <c r="LFN4" s="313" t="s">
        <v>426</v>
      </c>
      <c r="LFO4" s="313" t="s">
        <v>426</v>
      </c>
      <c r="LFP4" s="313" t="s">
        <v>426</v>
      </c>
      <c r="LFQ4" s="313" t="s">
        <v>426</v>
      </c>
      <c r="LFR4" s="313" t="s">
        <v>426</v>
      </c>
      <c r="LFS4" s="313" t="s">
        <v>426</v>
      </c>
      <c r="LFT4" s="313" t="s">
        <v>426</v>
      </c>
      <c r="LFU4" s="313" t="s">
        <v>426</v>
      </c>
      <c r="LFV4" s="313" t="s">
        <v>426</v>
      </c>
      <c r="LFW4" s="313" t="s">
        <v>426</v>
      </c>
      <c r="LFX4" s="313" t="s">
        <v>426</v>
      </c>
      <c r="LFY4" s="313" t="s">
        <v>426</v>
      </c>
      <c r="LFZ4" s="313" t="s">
        <v>426</v>
      </c>
      <c r="LGA4" s="313" t="s">
        <v>426</v>
      </c>
      <c r="LGB4" s="313" t="s">
        <v>426</v>
      </c>
      <c r="LGC4" s="313" t="s">
        <v>426</v>
      </c>
      <c r="LGD4" s="313" t="s">
        <v>426</v>
      </c>
      <c r="LGE4" s="313" t="s">
        <v>426</v>
      </c>
      <c r="LGF4" s="313" t="s">
        <v>426</v>
      </c>
      <c r="LGG4" s="313" t="s">
        <v>426</v>
      </c>
      <c r="LGH4" s="313" t="s">
        <v>426</v>
      </c>
      <c r="LGI4" s="313" t="s">
        <v>426</v>
      </c>
      <c r="LGJ4" s="313" t="s">
        <v>426</v>
      </c>
      <c r="LGK4" s="313" t="s">
        <v>426</v>
      </c>
      <c r="LGL4" s="313" t="s">
        <v>426</v>
      </c>
      <c r="LGM4" s="313" t="s">
        <v>426</v>
      </c>
      <c r="LGN4" s="313" t="s">
        <v>426</v>
      </c>
      <c r="LGO4" s="313" t="s">
        <v>426</v>
      </c>
      <c r="LGP4" s="313" t="s">
        <v>426</v>
      </c>
      <c r="LGQ4" s="313" t="s">
        <v>426</v>
      </c>
      <c r="LGR4" s="313" t="s">
        <v>426</v>
      </c>
      <c r="LGS4" s="313" t="s">
        <v>426</v>
      </c>
      <c r="LGT4" s="313" t="s">
        <v>426</v>
      </c>
      <c r="LGU4" s="313" t="s">
        <v>426</v>
      </c>
      <c r="LGV4" s="313" t="s">
        <v>426</v>
      </c>
      <c r="LGW4" s="313" t="s">
        <v>426</v>
      </c>
      <c r="LGX4" s="313" t="s">
        <v>426</v>
      </c>
      <c r="LGY4" s="313" t="s">
        <v>426</v>
      </c>
      <c r="LGZ4" s="313" t="s">
        <v>426</v>
      </c>
      <c r="LHA4" s="313" t="s">
        <v>426</v>
      </c>
      <c r="LHB4" s="313" t="s">
        <v>426</v>
      </c>
      <c r="LHC4" s="313" t="s">
        <v>426</v>
      </c>
      <c r="LHD4" s="313" t="s">
        <v>426</v>
      </c>
      <c r="LHE4" s="313" t="s">
        <v>426</v>
      </c>
      <c r="LHF4" s="313" t="s">
        <v>426</v>
      </c>
      <c r="LHG4" s="313" t="s">
        <v>426</v>
      </c>
      <c r="LHH4" s="313" t="s">
        <v>426</v>
      </c>
      <c r="LHI4" s="313" t="s">
        <v>426</v>
      </c>
      <c r="LHJ4" s="313" t="s">
        <v>426</v>
      </c>
      <c r="LHK4" s="313" t="s">
        <v>426</v>
      </c>
      <c r="LHL4" s="313" t="s">
        <v>426</v>
      </c>
      <c r="LHM4" s="313" t="s">
        <v>426</v>
      </c>
      <c r="LHN4" s="313" t="s">
        <v>426</v>
      </c>
      <c r="LHO4" s="313" t="s">
        <v>426</v>
      </c>
      <c r="LHP4" s="313" t="s">
        <v>426</v>
      </c>
      <c r="LHQ4" s="313" t="s">
        <v>426</v>
      </c>
      <c r="LHR4" s="313" t="s">
        <v>426</v>
      </c>
      <c r="LHS4" s="313" t="s">
        <v>426</v>
      </c>
      <c r="LHT4" s="313" t="s">
        <v>426</v>
      </c>
      <c r="LHU4" s="313" t="s">
        <v>426</v>
      </c>
      <c r="LHV4" s="313" t="s">
        <v>426</v>
      </c>
      <c r="LHW4" s="313" t="s">
        <v>426</v>
      </c>
      <c r="LHX4" s="313" t="s">
        <v>426</v>
      </c>
      <c r="LHY4" s="313" t="s">
        <v>426</v>
      </c>
      <c r="LHZ4" s="313" t="s">
        <v>426</v>
      </c>
      <c r="LIA4" s="313" t="s">
        <v>426</v>
      </c>
      <c r="LIB4" s="313" t="s">
        <v>426</v>
      </c>
      <c r="LIC4" s="313" t="s">
        <v>426</v>
      </c>
      <c r="LID4" s="313" t="s">
        <v>426</v>
      </c>
      <c r="LIE4" s="313" t="s">
        <v>426</v>
      </c>
      <c r="LIF4" s="313" t="s">
        <v>426</v>
      </c>
      <c r="LIG4" s="313" t="s">
        <v>426</v>
      </c>
      <c r="LIH4" s="313" t="s">
        <v>426</v>
      </c>
      <c r="LII4" s="313" t="s">
        <v>426</v>
      </c>
      <c r="LIJ4" s="313" t="s">
        <v>426</v>
      </c>
      <c r="LIK4" s="313" t="s">
        <v>426</v>
      </c>
      <c r="LIL4" s="313" t="s">
        <v>426</v>
      </c>
      <c r="LIM4" s="313" t="s">
        <v>426</v>
      </c>
      <c r="LIN4" s="313" t="s">
        <v>426</v>
      </c>
      <c r="LIO4" s="313" t="s">
        <v>426</v>
      </c>
      <c r="LIP4" s="313" t="s">
        <v>426</v>
      </c>
      <c r="LIQ4" s="313" t="s">
        <v>426</v>
      </c>
      <c r="LIR4" s="313" t="s">
        <v>426</v>
      </c>
      <c r="LIS4" s="313" t="s">
        <v>426</v>
      </c>
      <c r="LIT4" s="313" t="s">
        <v>426</v>
      </c>
      <c r="LIU4" s="313" t="s">
        <v>426</v>
      </c>
      <c r="LIV4" s="313" t="s">
        <v>426</v>
      </c>
      <c r="LIW4" s="313" t="s">
        <v>426</v>
      </c>
      <c r="LIX4" s="313" t="s">
        <v>426</v>
      </c>
      <c r="LIY4" s="313" t="s">
        <v>426</v>
      </c>
      <c r="LIZ4" s="313" t="s">
        <v>426</v>
      </c>
      <c r="LJA4" s="313" t="s">
        <v>426</v>
      </c>
      <c r="LJB4" s="313" t="s">
        <v>426</v>
      </c>
      <c r="LJC4" s="313" t="s">
        <v>426</v>
      </c>
      <c r="LJD4" s="313" t="s">
        <v>426</v>
      </c>
      <c r="LJE4" s="313" t="s">
        <v>426</v>
      </c>
      <c r="LJF4" s="313" t="s">
        <v>426</v>
      </c>
      <c r="LJG4" s="313" t="s">
        <v>426</v>
      </c>
      <c r="LJH4" s="313" t="s">
        <v>426</v>
      </c>
      <c r="LJI4" s="313" t="s">
        <v>426</v>
      </c>
      <c r="LJJ4" s="313" t="s">
        <v>426</v>
      </c>
      <c r="LJK4" s="313" t="s">
        <v>426</v>
      </c>
      <c r="LJL4" s="313" t="s">
        <v>426</v>
      </c>
      <c r="LJM4" s="313" t="s">
        <v>426</v>
      </c>
      <c r="LJN4" s="313" t="s">
        <v>426</v>
      </c>
      <c r="LJO4" s="313" t="s">
        <v>426</v>
      </c>
      <c r="LJP4" s="313" t="s">
        <v>426</v>
      </c>
      <c r="LJQ4" s="313" t="s">
        <v>426</v>
      </c>
      <c r="LJR4" s="313" t="s">
        <v>426</v>
      </c>
      <c r="LJS4" s="313" t="s">
        <v>426</v>
      </c>
      <c r="LJT4" s="313" t="s">
        <v>426</v>
      </c>
      <c r="LJU4" s="313" t="s">
        <v>426</v>
      </c>
      <c r="LJV4" s="313" t="s">
        <v>426</v>
      </c>
      <c r="LJW4" s="313" t="s">
        <v>426</v>
      </c>
      <c r="LJX4" s="313" t="s">
        <v>426</v>
      </c>
      <c r="LJY4" s="313" t="s">
        <v>426</v>
      </c>
      <c r="LJZ4" s="313" t="s">
        <v>426</v>
      </c>
      <c r="LKA4" s="313" t="s">
        <v>426</v>
      </c>
      <c r="LKB4" s="313" t="s">
        <v>426</v>
      </c>
      <c r="LKC4" s="313" t="s">
        <v>426</v>
      </c>
      <c r="LKD4" s="313" t="s">
        <v>426</v>
      </c>
      <c r="LKE4" s="313" t="s">
        <v>426</v>
      </c>
      <c r="LKF4" s="313" t="s">
        <v>426</v>
      </c>
      <c r="LKG4" s="313" t="s">
        <v>426</v>
      </c>
      <c r="LKH4" s="313" t="s">
        <v>426</v>
      </c>
      <c r="LKI4" s="313" t="s">
        <v>426</v>
      </c>
      <c r="LKJ4" s="313" t="s">
        <v>426</v>
      </c>
      <c r="LKK4" s="313" t="s">
        <v>426</v>
      </c>
      <c r="LKL4" s="313" t="s">
        <v>426</v>
      </c>
      <c r="LKM4" s="313" t="s">
        <v>426</v>
      </c>
      <c r="LKN4" s="313" t="s">
        <v>426</v>
      </c>
      <c r="LKO4" s="313" t="s">
        <v>426</v>
      </c>
      <c r="LKP4" s="313" t="s">
        <v>426</v>
      </c>
      <c r="LKQ4" s="313" t="s">
        <v>426</v>
      </c>
      <c r="LKR4" s="313" t="s">
        <v>426</v>
      </c>
      <c r="LKS4" s="313" t="s">
        <v>426</v>
      </c>
      <c r="LKT4" s="313" t="s">
        <v>426</v>
      </c>
      <c r="LKU4" s="313" t="s">
        <v>426</v>
      </c>
      <c r="LKV4" s="313" t="s">
        <v>426</v>
      </c>
      <c r="LKW4" s="313" t="s">
        <v>426</v>
      </c>
      <c r="LKX4" s="313" t="s">
        <v>426</v>
      </c>
      <c r="LKY4" s="313" t="s">
        <v>426</v>
      </c>
      <c r="LKZ4" s="313" t="s">
        <v>426</v>
      </c>
      <c r="LLA4" s="313" t="s">
        <v>426</v>
      </c>
      <c r="LLB4" s="313" t="s">
        <v>426</v>
      </c>
      <c r="LLC4" s="313" t="s">
        <v>426</v>
      </c>
      <c r="LLD4" s="313" t="s">
        <v>426</v>
      </c>
      <c r="LLE4" s="313" t="s">
        <v>426</v>
      </c>
      <c r="LLF4" s="313" t="s">
        <v>426</v>
      </c>
      <c r="LLG4" s="313" t="s">
        <v>426</v>
      </c>
      <c r="LLH4" s="313" t="s">
        <v>426</v>
      </c>
      <c r="LLI4" s="313" t="s">
        <v>426</v>
      </c>
      <c r="LLJ4" s="313" t="s">
        <v>426</v>
      </c>
      <c r="LLK4" s="313" t="s">
        <v>426</v>
      </c>
      <c r="LLL4" s="313" t="s">
        <v>426</v>
      </c>
      <c r="LLM4" s="313" t="s">
        <v>426</v>
      </c>
      <c r="LLN4" s="313" t="s">
        <v>426</v>
      </c>
      <c r="LLO4" s="313" t="s">
        <v>426</v>
      </c>
      <c r="LLP4" s="313" t="s">
        <v>426</v>
      </c>
      <c r="LLQ4" s="313" t="s">
        <v>426</v>
      </c>
      <c r="LLR4" s="313" t="s">
        <v>426</v>
      </c>
      <c r="LLS4" s="313" t="s">
        <v>426</v>
      </c>
      <c r="LLT4" s="313" t="s">
        <v>426</v>
      </c>
      <c r="LLU4" s="313" t="s">
        <v>426</v>
      </c>
      <c r="LLV4" s="313" t="s">
        <v>426</v>
      </c>
      <c r="LLW4" s="313" t="s">
        <v>426</v>
      </c>
      <c r="LLX4" s="313" t="s">
        <v>426</v>
      </c>
      <c r="LLY4" s="313" t="s">
        <v>426</v>
      </c>
      <c r="LLZ4" s="313" t="s">
        <v>426</v>
      </c>
      <c r="LMA4" s="313" t="s">
        <v>426</v>
      </c>
      <c r="LMB4" s="313" t="s">
        <v>426</v>
      </c>
      <c r="LMC4" s="313" t="s">
        <v>426</v>
      </c>
      <c r="LMD4" s="313" t="s">
        <v>426</v>
      </c>
      <c r="LME4" s="313" t="s">
        <v>426</v>
      </c>
      <c r="LMF4" s="313" t="s">
        <v>426</v>
      </c>
      <c r="LMG4" s="313" t="s">
        <v>426</v>
      </c>
      <c r="LMH4" s="313" t="s">
        <v>426</v>
      </c>
      <c r="LMI4" s="313" t="s">
        <v>426</v>
      </c>
      <c r="LMJ4" s="313" t="s">
        <v>426</v>
      </c>
      <c r="LMK4" s="313" t="s">
        <v>426</v>
      </c>
      <c r="LML4" s="313" t="s">
        <v>426</v>
      </c>
      <c r="LMM4" s="313" t="s">
        <v>426</v>
      </c>
      <c r="LMN4" s="313" t="s">
        <v>426</v>
      </c>
      <c r="LMO4" s="313" t="s">
        <v>426</v>
      </c>
      <c r="LMP4" s="313" t="s">
        <v>426</v>
      </c>
      <c r="LMQ4" s="313" t="s">
        <v>426</v>
      </c>
      <c r="LMR4" s="313" t="s">
        <v>426</v>
      </c>
      <c r="LMS4" s="313" t="s">
        <v>426</v>
      </c>
      <c r="LMT4" s="313" t="s">
        <v>426</v>
      </c>
      <c r="LMU4" s="313" t="s">
        <v>426</v>
      </c>
      <c r="LMV4" s="313" t="s">
        <v>426</v>
      </c>
      <c r="LMW4" s="313" t="s">
        <v>426</v>
      </c>
      <c r="LMX4" s="313" t="s">
        <v>426</v>
      </c>
      <c r="LMY4" s="313" t="s">
        <v>426</v>
      </c>
      <c r="LMZ4" s="313" t="s">
        <v>426</v>
      </c>
      <c r="LNA4" s="313" t="s">
        <v>426</v>
      </c>
      <c r="LNB4" s="313" t="s">
        <v>426</v>
      </c>
      <c r="LNC4" s="313" t="s">
        <v>426</v>
      </c>
      <c r="LND4" s="313" t="s">
        <v>426</v>
      </c>
      <c r="LNE4" s="313" t="s">
        <v>426</v>
      </c>
      <c r="LNF4" s="313" t="s">
        <v>426</v>
      </c>
      <c r="LNG4" s="313" t="s">
        <v>426</v>
      </c>
      <c r="LNH4" s="313" t="s">
        <v>426</v>
      </c>
      <c r="LNI4" s="313" t="s">
        <v>426</v>
      </c>
      <c r="LNJ4" s="313" t="s">
        <v>426</v>
      </c>
      <c r="LNK4" s="313" t="s">
        <v>426</v>
      </c>
      <c r="LNL4" s="313" t="s">
        <v>426</v>
      </c>
      <c r="LNM4" s="313" t="s">
        <v>426</v>
      </c>
      <c r="LNN4" s="313" t="s">
        <v>426</v>
      </c>
      <c r="LNO4" s="313" t="s">
        <v>426</v>
      </c>
      <c r="LNP4" s="313" t="s">
        <v>426</v>
      </c>
      <c r="LNQ4" s="313" t="s">
        <v>426</v>
      </c>
      <c r="LNR4" s="313" t="s">
        <v>426</v>
      </c>
      <c r="LNS4" s="313" t="s">
        <v>426</v>
      </c>
      <c r="LNT4" s="313" t="s">
        <v>426</v>
      </c>
      <c r="LNU4" s="313" t="s">
        <v>426</v>
      </c>
      <c r="LNV4" s="313" t="s">
        <v>426</v>
      </c>
      <c r="LNW4" s="313" t="s">
        <v>426</v>
      </c>
      <c r="LNX4" s="313" t="s">
        <v>426</v>
      </c>
      <c r="LNY4" s="313" t="s">
        <v>426</v>
      </c>
      <c r="LNZ4" s="313" t="s">
        <v>426</v>
      </c>
      <c r="LOA4" s="313" t="s">
        <v>426</v>
      </c>
      <c r="LOB4" s="313" t="s">
        <v>426</v>
      </c>
      <c r="LOC4" s="313" t="s">
        <v>426</v>
      </c>
      <c r="LOD4" s="313" t="s">
        <v>426</v>
      </c>
      <c r="LOE4" s="313" t="s">
        <v>426</v>
      </c>
      <c r="LOF4" s="313" t="s">
        <v>426</v>
      </c>
      <c r="LOG4" s="313" t="s">
        <v>426</v>
      </c>
      <c r="LOH4" s="313" t="s">
        <v>426</v>
      </c>
      <c r="LOI4" s="313" t="s">
        <v>426</v>
      </c>
      <c r="LOJ4" s="313" t="s">
        <v>426</v>
      </c>
      <c r="LOK4" s="313" t="s">
        <v>426</v>
      </c>
      <c r="LOL4" s="313" t="s">
        <v>426</v>
      </c>
      <c r="LOM4" s="313" t="s">
        <v>426</v>
      </c>
      <c r="LON4" s="313" t="s">
        <v>426</v>
      </c>
      <c r="LOO4" s="313" t="s">
        <v>426</v>
      </c>
      <c r="LOP4" s="313" t="s">
        <v>426</v>
      </c>
      <c r="LOQ4" s="313" t="s">
        <v>426</v>
      </c>
      <c r="LOR4" s="313" t="s">
        <v>426</v>
      </c>
      <c r="LOS4" s="313" t="s">
        <v>426</v>
      </c>
      <c r="LOT4" s="313" t="s">
        <v>426</v>
      </c>
      <c r="LOU4" s="313" t="s">
        <v>426</v>
      </c>
      <c r="LOV4" s="313" t="s">
        <v>426</v>
      </c>
      <c r="LOW4" s="313" t="s">
        <v>426</v>
      </c>
      <c r="LOX4" s="313" t="s">
        <v>426</v>
      </c>
      <c r="LOY4" s="313" t="s">
        <v>426</v>
      </c>
      <c r="LOZ4" s="313" t="s">
        <v>426</v>
      </c>
      <c r="LPA4" s="313" t="s">
        <v>426</v>
      </c>
      <c r="LPB4" s="313" t="s">
        <v>426</v>
      </c>
      <c r="LPC4" s="313" t="s">
        <v>426</v>
      </c>
      <c r="LPD4" s="313" t="s">
        <v>426</v>
      </c>
      <c r="LPE4" s="313" t="s">
        <v>426</v>
      </c>
      <c r="LPF4" s="313" t="s">
        <v>426</v>
      </c>
      <c r="LPG4" s="313" t="s">
        <v>426</v>
      </c>
      <c r="LPH4" s="313" t="s">
        <v>426</v>
      </c>
      <c r="LPI4" s="313" t="s">
        <v>426</v>
      </c>
      <c r="LPJ4" s="313" t="s">
        <v>426</v>
      </c>
      <c r="LPK4" s="313" t="s">
        <v>426</v>
      </c>
      <c r="LPL4" s="313" t="s">
        <v>426</v>
      </c>
      <c r="LPM4" s="313" t="s">
        <v>426</v>
      </c>
      <c r="LPN4" s="313" t="s">
        <v>426</v>
      </c>
      <c r="LPO4" s="313" t="s">
        <v>426</v>
      </c>
      <c r="LPP4" s="313" t="s">
        <v>426</v>
      </c>
      <c r="LPQ4" s="313" t="s">
        <v>426</v>
      </c>
      <c r="LPR4" s="313" t="s">
        <v>426</v>
      </c>
      <c r="LPS4" s="313" t="s">
        <v>426</v>
      </c>
      <c r="LPT4" s="313" t="s">
        <v>426</v>
      </c>
      <c r="LPU4" s="313" t="s">
        <v>426</v>
      </c>
      <c r="LPV4" s="313" t="s">
        <v>426</v>
      </c>
      <c r="LPW4" s="313" t="s">
        <v>426</v>
      </c>
      <c r="LPX4" s="313" t="s">
        <v>426</v>
      </c>
      <c r="LPY4" s="313" t="s">
        <v>426</v>
      </c>
      <c r="LPZ4" s="313" t="s">
        <v>426</v>
      </c>
      <c r="LQA4" s="313" t="s">
        <v>426</v>
      </c>
      <c r="LQB4" s="313" t="s">
        <v>426</v>
      </c>
      <c r="LQC4" s="313" t="s">
        <v>426</v>
      </c>
      <c r="LQD4" s="313" t="s">
        <v>426</v>
      </c>
      <c r="LQE4" s="313" t="s">
        <v>426</v>
      </c>
      <c r="LQF4" s="313" t="s">
        <v>426</v>
      </c>
      <c r="LQG4" s="313" t="s">
        <v>426</v>
      </c>
      <c r="LQH4" s="313" t="s">
        <v>426</v>
      </c>
      <c r="LQI4" s="313" t="s">
        <v>426</v>
      </c>
      <c r="LQJ4" s="313" t="s">
        <v>426</v>
      </c>
      <c r="LQK4" s="313" t="s">
        <v>426</v>
      </c>
      <c r="LQL4" s="313" t="s">
        <v>426</v>
      </c>
      <c r="LQM4" s="313" t="s">
        <v>426</v>
      </c>
      <c r="LQN4" s="313" t="s">
        <v>426</v>
      </c>
      <c r="LQO4" s="313" t="s">
        <v>426</v>
      </c>
      <c r="LQP4" s="313" t="s">
        <v>426</v>
      </c>
      <c r="LQQ4" s="313" t="s">
        <v>426</v>
      </c>
      <c r="LQR4" s="313" t="s">
        <v>426</v>
      </c>
      <c r="LQS4" s="313" t="s">
        <v>426</v>
      </c>
      <c r="LQT4" s="313" t="s">
        <v>426</v>
      </c>
      <c r="LQU4" s="313" t="s">
        <v>426</v>
      </c>
      <c r="LQV4" s="313" t="s">
        <v>426</v>
      </c>
      <c r="LQW4" s="313" t="s">
        <v>426</v>
      </c>
      <c r="LQX4" s="313" t="s">
        <v>426</v>
      </c>
      <c r="LQY4" s="313" t="s">
        <v>426</v>
      </c>
      <c r="LQZ4" s="313" t="s">
        <v>426</v>
      </c>
      <c r="LRA4" s="313" t="s">
        <v>426</v>
      </c>
      <c r="LRB4" s="313" t="s">
        <v>426</v>
      </c>
      <c r="LRC4" s="313" t="s">
        <v>426</v>
      </c>
      <c r="LRD4" s="313" t="s">
        <v>426</v>
      </c>
      <c r="LRE4" s="313" t="s">
        <v>426</v>
      </c>
      <c r="LRF4" s="313" t="s">
        <v>426</v>
      </c>
      <c r="LRG4" s="313" t="s">
        <v>426</v>
      </c>
      <c r="LRH4" s="313" t="s">
        <v>426</v>
      </c>
      <c r="LRI4" s="313" t="s">
        <v>426</v>
      </c>
      <c r="LRJ4" s="313" t="s">
        <v>426</v>
      </c>
      <c r="LRK4" s="313" t="s">
        <v>426</v>
      </c>
      <c r="LRL4" s="313" t="s">
        <v>426</v>
      </c>
      <c r="LRM4" s="313" t="s">
        <v>426</v>
      </c>
      <c r="LRN4" s="313" t="s">
        <v>426</v>
      </c>
      <c r="LRO4" s="313" t="s">
        <v>426</v>
      </c>
      <c r="LRP4" s="313" t="s">
        <v>426</v>
      </c>
      <c r="LRQ4" s="313" t="s">
        <v>426</v>
      </c>
      <c r="LRR4" s="313" t="s">
        <v>426</v>
      </c>
      <c r="LRS4" s="313" t="s">
        <v>426</v>
      </c>
      <c r="LRT4" s="313" t="s">
        <v>426</v>
      </c>
      <c r="LRU4" s="313" t="s">
        <v>426</v>
      </c>
      <c r="LRV4" s="313" t="s">
        <v>426</v>
      </c>
      <c r="LRW4" s="313" t="s">
        <v>426</v>
      </c>
      <c r="LRX4" s="313" t="s">
        <v>426</v>
      </c>
      <c r="LRY4" s="313" t="s">
        <v>426</v>
      </c>
      <c r="LRZ4" s="313" t="s">
        <v>426</v>
      </c>
      <c r="LSA4" s="313" t="s">
        <v>426</v>
      </c>
      <c r="LSB4" s="313" t="s">
        <v>426</v>
      </c>
      <c r="LSC4" s="313" t="s">
        <v>426</v>
      </c>
      <c r="LSD4" s="313" t="s">
        <v>426</v>
      </c>
      <c r="LSE4" s="313" t="s">
        <v>426</v>
      </c>
      <c r="LSF4" s="313" t="s">
        <v>426</v>
      </c>
      <c r="LSG4" s="313" t="s">
        <v>426</v>
      </c>
      <c r="LSH4" s="313" t="s">
        <v>426</v>
      </c>
      <c r="LSI4" s="313" t="s">
        <v>426</v>
      </c>
      <c r="LSJ4" s="313" t="s">
        <v>426</v>
      </c>
      <c r="LSK4" s="313" t="s">
        <v>426</v>
      </c>
      <c r="LSL4" s="313" t="s">
        <v>426</v>
      </c>
      <c r="LSM4" s="313" t="s">
        <v>426</v>
      </c>
      <c r="LSN4" s="313" t="s">
        <v>426</v>
      </c>
      <c r="LSO4" s="313" t="s">
        <v>426</v>
      </c>
      <c r="LSP4" s="313" t="s">
        <v>426</v>
      </c>
      <c r="LSQ4" s="313" t="s">
        <v>426</v>
      </c>
      <c r="LSR4" s="313" t="s">
        <v>426</v>
      </c>
      <c r="LSS4" s="313" t="s">
        <v>426</v>
      </c>
      <c r="LST4" s="313" t="s">
        <v>426</v>
      </c>
      <c r="LSU4" s="313" t="s">
        <v>426</v>
      </c>
      <c r="LSV4" s="313" t="s">
        <v>426</v>
      </c>
      <c r="LSW4" s="313" t="s">
        <v>426</v>
      </c>
      <c r="LSX4" s="313" t="s">
        <v>426</v>
      </c>
      <c r="LSY4" s="313" t="s">
        <v>426</v>
      </c>
      <c r="LSZ4" s="313" t="s">
        <v>426</v>
      </c>
      <c r="LTA4" s="313" t="s">
        <v>426</v>
      </c>
      <c r="LTB4" s="313" t="s">
        <v>426</v>
      </c>
      <c r="LTC4" s="313" t="s">
        <v>426</v>
      </c>
      <c r="LTD4" s="313" t="s">
        <v>426</v>
      </c>
      <c r="LTE4" s="313" t="s">
        <v>426</v>
      </c>
      <c r="LTF4" s="313" t="s">
        <v>426</v>
      </c>
      <c r="LTG4" s="313" t="s">
        <v>426</v>
      </c>
      <c r="LTH4" s="313" t="s">
        <v>426</v>
      </c>
      <c r="LTI4" s="313" t="s">
        <v>426</v>
      </c>
      <c r="LTJ4" s="313" t="s">
        <v>426</v>
      </c>
      <c r="LTK4" s="313" t="s">
        <v>426</v>
      </c>
      <c r="LTL4" s="313" t="s">
        <v>426</v>
      </c>
      <c r="LTM4" s="313" t="s">
        <v>426</v>
      </c>
      <c r="LTN4" s="313" t="s">
        <v>426</v>
      </c>
      <c r="LTO4" s="313" t="s">
        <v>426</v>
      </c>
      <c r="LTP4" s="313" t="s">
        <v>426</v>
      </c>
      <c r="LTQ4" s="313" t="s">
        <v>426</v>
      </c>
      <c r="LTR4" s="313" t="s">
        <v>426</v>
      </c>
      <c r="LTS4" s="313" t="s">
        <v>426</v>
      </c>
      <c r="LTT4" s="313" t="s">
        <v>426</v>
      </c>
      <c r="LTU4" s="313" t="s">
        <v>426</v>
      </c>
      <c r="LTV4" s="313" t="s">
        <v>426</v>
      </c>
      <c r="LTW4" s="313" t="s">
        <v>426</v>
      </c>
      <c r="LTX4" s="313" t="s">
        <v>426</v>
      </c>
      <c r="LTY4" s="313" t="s">
        <v>426</v>
      </c>
      <c r="LTZ4" s="313" t="s">
        <v>426</v>
      </c>
      <c r="LUA4" s="313" t="s">
        <v>426</v>
      </c>
      <c r="LUB4" s="313" t="s">
        <v>426</v>
      </c>
      <c r="LUC4" s="313" t="s">
        <v>426</v>
      </c>
      <c r="LUD4" s="313" t="s">
        <v>426</v>
      </c>
      <c r="LUE4" s="313" t="s">
        <v>426</v>
      </c>
      <c r="LUF4" s="313" t="s">
        <v>426</v>
      </c>
      <c r="LUG4" s="313" t="s">
        <v>426</v>
      </c>
      <c r="LUH4" s="313" t="s">
        <v>426</v>
      </c>
      <c r="LUI4" s="313" t="s">
        <v>426</v>
      </c>
      <c r="LUJ4" s="313" t="s">
        <v>426</v>
      </c>
      <c r="LUK4" s="313" t="s">
        <v>426</v>
      </c>
      <c r="LUL4" s="313" t="s">
        <v>426</v>
      </c>
      <c r="LUM4" s="313" t="s">
        <v>426</v>
      </c>
      <c r="LUN4" s="313" t="s">
        <v>426</v>
      </c>
      <c r="LUO4" s="313" t="s">
        <v>426</v>
      </c>
      <c r="LUP4" s="313" t="s">
        <v>426</v>
      </c>
      <c r="LUQ4" s="313" t="s">
        <v>426</v>
      </c>
      <c r="LUR4" s="313" t="s">
        <v>426</v>
      </c>
      <c r="LUS4" s="313" t="s">
        <v>426</v>
      </c>
      <c r="LUT4" s="313" t="s">
        <v>426</v>
      </c>
      <c r="LUU4" s="313" t="s">
        <v>426</v>
      </c>
      <c r="LUV4" s="313" t="s">
        <v>426</v>
      </c>
      <c r="LUW4" s="313" t="s">
        <v>426</v>
      </c>
      <c r="LUX4" s="313" t="s">
        <v>426</v>
      </c>
      <c r="LUY4" s="313" t="s">
        <v>426</v>
      </c>
      <c r="LUZ4" s="313" t="s">
        <v>426</v>
      </c>
      <c r="LVA4" s="313" t="s">
        <v>426</v>
      </c>
      <c r="LVB4" s="313" t="s">
        <v>426</v>
      </c>
      <c r="LVC4" s="313" t="s">
        <v>426</v>
      </c>
      <c r="LVD4" s="313" t="s">
        <v>426</v>
      </c>
      <c r="LVE4" s="313" t="s">
        <v>426</v>
      </c>
      <c r="LVF4" s="313" t="s">
        <v>426</v>
      </c>
      <c r="LVG4" s="313" t="s">
        <v>426</v>
      </c>
      <c r="LVH4" s="313" t="s">
        <v>426</v>
      </c>
      <c r="LVI4" s="313" t="s">
        <v>426</v>
      </c>
      <c r="LVJ4" s="313" t="s">
        <v>426</v>
      </c>
      <c r="LVK4" s="313" t="s">
        <v>426</v>
      </c>
      <c r="LVL4" s="313" t="s">
        <v>426</v>
      </c>
      <c r="LVM4" s="313" t="s">
        <v>426</v>
      </c>
      <c r="LVN4" s="313" t="s">
        <v>426</v>
      </c>
      <c r="LVO4" s="313" t="s">
        <v>426</v>
      </c>
      <c r="LVP4" s="313" t="s">
        <v>426</v>
      </c>
      <c r="LVQ4" s="313" t="s">
        <v>426</v>
      </c>
      <c r="LVR4" s="313" t="s">
        <v>426</v>
      </c>
      <c r="LVS4" s="313" t="s">
        <v>426</v>
      </c>
      <c r="LVT4" s="313" t="s">
        <v>426</v>
      </c>
      <c r="LVU4" s="313" t="s">
        <v>426</v>
      </c>
      <c r="LVV4" s="313" t="s">
        <v>426</v>
      </c>
      <c r="LVW4" s="313" t="s">
        <v>426</v>
      </c>
      <c r="LVX4" s="313" t="s">
        <v>426</v>
      </c>
      <c r="LVY4" s="313" t="s">
        <v>426</v>
      </c>
      <c r="LVZ4" s="313" t="s">
        <v>426</v>
      </c>
      <c r="LWA4" s="313" t="s">
        <v>426</v>
      </c>
      <c r="LWB4" s="313" t="s">
        <v>426</v>
      </c>
      <c r="LWC4" s="313" t="s">
        <v>426</v>
      </c>
      <c r="LWD4" s="313" t="s">
        <v>426</v>
      </c>
      <c r="LWE4" s="313" t="s">
        <v>426</v>
      </c>
      <c r="LWF4" s="313" t="s">
        <v>426</v>
      </c>
      <c r="LWG4" s="313" t="s">
        <v>426</v>
      </c>
      <c r="LWH4" s="313" t="s">
        <v>426</v>
      </c>
      <c r="LWI4" s="313" t="s">
        <v>426</v>
      </c>
      <c r="LWJ4" s="313" t="s">
        <v>426</v>
      </c>
      <c r="LWK4" s="313" t="s">
        <v>426</v>
      </c>
      <c r="LWL4" s="313" t="s">
        <v>426</v>
      </c>
      <c r="LWM4" s="313" t="s">
        <v>426</v>
      </c>
      <c r="LWN4" s="313" t="s">
        <v>426</v>
      </c>
      <c r="LWO4" s="313" t="s">
        <v>426</v>
      </c>
      <c r="LWP4" s="313" t="s">
        <v>426</v>
      </c>
      <c r="LWQ4" s="313" t="s">
        <v>426</v>
      </c>
      <c r="LWR4" s="313" t="s">
        <v>426</v>
      </c>
      <c r="LWS4" s="313" t="s">
        <v>426</v>
      </c>
      <c r="LWT4" s="313" t="s">
        <v>426</v>
      </c>
      <c r="LWU4" s="313" t="s">
        <v>426</v>
      </c>
      <c r="LWV4" s="313" t="s">
        <v>426</v>
      </c>
      <c r="LWW4" s="313" t="s">
        <v>426</v>
      </c>
      <c r="LWX4" s="313" t="s">
        <v>426</v>
      </c>
      <c r="LWY4" s="313" t="s">
        <v>426</v>
      </c>
      <c r="LWZ4" s="313" t="s">
        <v>426</v>
      </c>
      <c r="LXA4" s="313" t="s">
        <v>426</v>
      </c>
      <c r="LXB4" s="313" t="s">
        <v>426</v>
      </c>
      <c r="LXC4" s="313" t="s">
        <v>426</v>
      </c>
      <c r="LXD4" s="313" t="s">
        <v>426</v>
      </c>
      <c r="LXE4" s="313" t="s">
        <v>426</v>
      </c>
      <c r="LXF4" s="313" t="s">
        <v>426</v>
      </c>
      <c r="LXG4" s="313" t="s">
        <v>426</v>
      </c>
      <c r="LXH4" s="313" t="s">
        <v>426</v>
      </c>
      <c r="LXI4" s="313" t="s">
        <v>426</v>
      </c>
      <c r="LXJ4" s="313" t="s">
        <v>426</v>
      </c>
      <c r="LXK4" s="313" t="s">
        <v>426</v>
      </c>
      <c r="LXL4" s="313" t="s">
        <v>426</v>
      </c>
      <c r="LXM4" s="313" t="s">
        <v>426</v>
      </c>
      <c r="LXN4" s="313" t="s">
        <v>426</v>
      </c>
      <c r="LXO4" s="313" t="s">
        <v>426</v>
      </c>
      <c r="LXP4" s="313" t="s">
        <v>426</v>
      </c>
      <c r="LXQ4" s="313" t="s">
        <v>426</v>
      </c>
      <c r="LXR4" s="313" t="s">
        <v>426</v>
      </c>
      <c r="LXS4" s="313" t="s">
        <v>426</v>
      </c>
      <c r="LXT4" s="313" t="s">
        <v>426</v>
      </c>
      <c r="LXU4" s="313" t="s">
        <v>426</v>
      </c>
      <c r="LXV4" s="313" t="s">
        <v>426</v>
      </c>
      <c r="LXW4" s="313" t="s">
        <v>426</v>
      </c>
      <c r="LXX4" s="313" t="s">
        <v>426</v>
      </c>
      <c r="LXY4" s="313" t="s">
        <v>426</v>
      </c>
      <c r="LXZ4" s="313" t="s">
        <v>426</v>
      </c>
      <c r="LYA4" s="313" t="s">
        <v>426</v>
      </c>
      <c r="LYB4" s="313" t="s">
        <v>426</v>
      </c>
      <c r="LYC4" s="313" t="s">
        <v>426</v>
      </c>
      <c r="LYD4" s="313" t="s">
        <v>426</v>
      </c>
      <c r="LYE4" s="313" t="s">
        <v>426</v>
      </c>
      <c r="LYF4" s="313" t="s">
        <v>426</v>
      </c>
      <c r="LYG4" s="313" t="s">
        <v>426</v>
      </c>
      <c r="LYH4" s="313" t="s">
        <v>426</v>
      </c>
      <c r="LYI4" s="313" t="s">
        <v>426</v>
      </c>
      <c r="LYJ4" s="313" t="s">
        <v>426</v>
      </c>
      <c r="LYK4" s="313" t="s">
        <v>426</v>
      </c>
      <c r="LYL4" s="313" t="s">
        <v>426</v>
      </c>
      <c r="LYM4" s="313" t="s">
        <v>426</v>
      </c>
      <c r="LYN4" s="313" t="s">
        <v>426</v>
      </c>
      <c r="LYO4" s="313" t="s">
        <v>426</v>
      </c>
      <c r="LYP4" s="313" t="s">
        <v>426</v>
      </c>
      <c r="LYQ4" s="313" t="s">
        <v>426</v>
      </c>
      <c r="LYR4" s="313" t="s">
        <v>426</v>
      </c>
      <c r="LYS4" s="313" t="s">
        <v>426</v>
      </c>
      <c r="LYT4" s="313" t="s">
        <v>426</v>
      </c>
      <c r="LYU4" s="313" t="s">
        <v>426</v>
      </c>
      <c r="LYV4" s="313" t="s">
        <v>426</v>
      </c>
      <c r="LYW4" s="313" t="s">
        <v>426</v>
      </c>
      <c r="LYX4" s="313" t="s">
        <v>426</v>
      </c>
      <c r="LYY4" s="313" t="s">
        <v>426</v>
      </c>
      <c r="LYZ4" s="313" t="s">
        <v>426</v>
      </c>
      <c r="LZA4" s="313" t="s">
        <v>426</v>
      </c>
      <c r="LZB4" s="313" t="s">
        <v>426</v>
      </c>
      <c r="LZC4" s="313" t="s">
        <v>426</v>
      </c>
      <c r="LZD4" s="313" t="s">
        <v>426</v>
      </c>
      <c r="LZE4" s="313" t="s">
        <v>426</v>
      </c>
      <c r="LZF4" s="313" t="s">
        <v>426</v>
      </c>
      <c r="LZG4" s="313" t="s">
        <v>426</v>
      </c>
      <c r="LZH4" s="313" t="s">
        <v>426</v>
      </c>
      <c r="LZI4" s="313" t="s">
        <v>426</v>
      </c>
      <c r="LZJ4" s="313" t="s">
        <v>426</v>
      </c>
      <c r="LZK4" s="313" t="s">
        <v>426</v>
      </c>
      <c r="LZL4" s="313" t="s">
        <v>426</v>
      </c>
      <c r="LZM4" s="313" t="s">
        <v>426</v>
      </c>
      <c r="LZN4" s="313" t="s">
        <v>426</v>
      </c>
      <c r="LZO4" s="313" t="s">
        <v>426</v>
      </c>
      <c r="LZP4" s="313" t="s">
        <v>426</v>
      </c>
      <c r="LZQ4" s="313" t="s">
        <v>426</v>
      </c>
      <c r="LZR4" s="313" t="s">
        <v>426</v>
      </c>
      <c r="LZS4" s="313" t="s">
        <v>426</v>
      </c>
      <c r="LZT4" s="313" t="s">
        <v>426</v>
      </c>
      <c r="LZU4" s="313" t="s">
        <v>426</v>
      </c>
      <c r="LZV4" s="313" t="s">
        <v>426</v>
      </c>
      <c r="LZW4" s="313" t="s">
        <v>426</v>
      </c>
      <c r="LZX4" s="313" t="s">
        <v>426</v>
      </c>
      <c r="LZY4" s="313" t="s">
        <v>426</v>
      </c>
      <c r="LZZ4" s="313" t="s">
        <v>426</v>
      </c>
      <c r="MAA4" s="313" t="s">
        <v>426</v>
      </c>
      <c r="MAB4" s="313" t="s">
        <v>426</v>
      </c>
      <c r="MAC4" s="313" t="s">
        <v>426</v>
      </c>
      <c r="MAD4" s="313" t="s">
        <v>426</v>
      </c>
      <c r="MAE4" s="313" t="s">
        <v>426</v>
      </c>
      <c r="MAF4" s="313" t="s">
        <v>426</v>
      </c>
      <c r="MAG4" s="313" t="s">
        <v>426</v>
      </c>
      <c r="MAH4" s="313" t="s">
        <v>426</v>
      </c>
      <c r="MAI4" s="313" t="s">
        <v>426</v>
      </c>
      <c r="MAJ4" s="313" t="s">
        <v>426</v>
      </c>
      <c r="MAK4" s="313" t="s">
        <v>426</v>
      </c>
      <c r="MAL4" s="313" t="s">
        <v>426</v>
      </c>
      <c r="MAM4" s="313" t="s">
        <v>426</v>
      </c>
      <c r="MAN4" s="313" t="s">
        <v>426</v>
      </c>
      <c r="MAO4" s="313" t="s">
        <v>426</v>
      </c>
      <c r="MAP4" s="313" t="s">
        <v>426</v>
      </c>
      <c r="MAQ4" s="313" t="s">
        <v>426</v>
      </c>
      <c r="MAR4" s="313" t="s">
        <v>426</v>
      </c>
      <c r="MAS4" s="313" t="s">
        <v>426</v>
      </c>
      <c r="MAT4" s="313" t="s">
        <v>426</v>
      </c>
      <c r="MAU4" s="313" t="s">
        <v>426</v>
      </c>
      <c r="MAV4" s="313" t="s">
        <v>426</v>
      </c>
      <c r="MAW4" s="313" t="s">
        <v>426</v>
      </c>
      <c r="MAX4" s="313" t="s">
        <v>426</v>
      </c>
      <c r="MAY4" s="313" t="s">
        <v>426</v>
      </c>
      <c r="MAZ4" s="313" t="s">
        <v>426</v>
      </c>
      <c r="MBA4" s="313" t="s">
        <v>426</v>
      </c>
      <c r="MBB4" s="313" t="s">
        <v>426</v>
      </c>
      <c r="MBC4" s="313" t="s">
        <v>426</v>
      </c>
      <c r="MBD4" s="313" t="s">
        <v>426</v>
      </c>
      <c r="MBE4" s="313" t="s">
        <v>426</v>
      </c>
      <c r="MBF4" s="313" t="s">
        <v>426</v>
      </c>
      <c r="MBG4" s="313" t="s">
        <v>426</v>
      </c>
      <c r="MBH4" s="313" t="s">
        <v>426</v>
      </c>
      <c r="MBI4" s="313" t="s">
        <v>426</v>
      </c>
      <c r="MBJ4" s="313" t="s">
        <v>426</v>
      </c>
      <c r="MBK4" s="313" t="s">
        <v>426</v>
      </c>
      <c r="MBL4" s="313" t="s">
        <v>426</v>
      </c>
      <c r="MBM4" s="313" t="s">
        <v>426</v>
      </c>
      <c r="MBN4" s="313" t="s">
        <v>426</v>
      </c>
      <c r="MBO4" s="313" t="s">
        <v>426</v>
      </c>
      <c r="MBP4" s="313" t="s">
        <v>426</v>
      </c>
      <c r="MBQ4" s="313" t="s">
        <v>426</v>
      </c>
      <c r="MBR4" s="313" t="s">
        <v>426</v>
      </c>
      <c r="MBS4" s="313" t="s">
        <v>426</v>
      </c>
      <c r="MBT4" s="313" t="s">
        <v>426</v>
      </c>
      <c r="MBU4" s="313" t="s">
        <v>426</v>
      </c>
      <c r="MBV4" s="313" t="s">
        <v>426</v>
      </c>
      <c r="MBW4" s="313" t="s">
        <v>426</v>
      </c>
      <c r="MBX4" s="313" t="s">
        <v>426</v>
      </c>
      <c r="MBY4" s="313" t="s">
        <v>426</v>
      </c>
      <c r="MBZ4" s="313" t="s">
        <v>426</v>
      </c>
      <c r="MCA4" s="313" t="s">
        <v>426</v>
      </c>
      <c r="MCB4" s="313" t="s">
        <v>426</v>
      </c>
      <c r="MCC4" s="313" t="s">
        <v>426</v>
      </c>
      <c r="MCD4" s="313" t="s">
        <v>426</v>
      </c>
      <c r="MCE4" s="313" t="s">
        <v>426</v>
      </c>
      <c r="MCF4" s="313" t="s">
        <v>426</v>
      </c>
      <c r="MCG4" s="313" t="s">
        <v>426</v>
      </c>
      <c r="MCH4" s="313" t="s">
        <v>426</v>
      </c>
      <c r="MCI4" s="313" t="s">
        <v>426</v>
      </c>
      <c r="MCJ4" s="313" t="s">
        <v>426</v>
      </c>
      <c r="MCK4" s="313" t="s">
        <v>426</v>
      </c>
      <c r="MCL4" s="313" t="s">
        <v>426</v>
      </c>
      <c r="MCM4" s="313" t="s">
        <v>426</v>
      </c>
      <c r="MCN4" s="313" t="s">
        <v>426</v>
      </c>
      <c r="MCO4" s="313" t="s">
        <v>426</v>
      </c>
      <c r="MCP4" s="313" t="s">
        <v>426</v>
      </c>
      <c r="MCQ4" s="313" t="s">
        <v>426</v>
      </c>
      <c r="MCR4" s="313" t="s">
        <v>426</v>
      </c>
      <c r="MCS4" s="313" t="s">
        <v>426</v>
      </c>
      <c r="MCT4" s="313" t="s">
        <v>426</v>
      </c>
      <c r="MCU4" s="313" t="s">
        <v>426</v>
      </c>
      <c r="MCV4" s="313" t="s">
        <v>426</v>
      </c>
      <c r="MCW4" s="313" t="s">
        <v>426</v>
      </c>
      <c r="MCX4" s="313" t="s">
        <v>426</v>
      </c>
      <c r="MCY4" s="313" t="s">
        <v>426</v>
      </c>
      <c r="MCZ4" s="313" t="s">
        <v>426</v>
      </c>
      <c r="MDA4" s="313" t="s">
        <v>426</v>
      </c>
      <c r="MDB4" s="313" t="s">
        <v>426</v>
      </c>
      <c r="MDC4" s="313" t="s">
        <v>426</v>
      </c>
      <c r="MDD4" s="313" t="s">
        <v>426</v>
      </c>
      <c r="MDE4" s="313" t="s">
        <v>426</v>
      </c>
      <c r="MDF4" s="313" t="s">
        <v>426</v>
      </c>
      <c r="MDG4" s="313" t="s">
        <v>426</v>
      </c>
      <c r="MDH4" s="313" t="s">
        <v>426</v>
      </c>
      <c r="MDI4" s="313" t="s">
        <v>426</v>
      </c>
      <c r="MDJ4" s="313" t="s">
        <v>426</v>
      </c>
      <c r="MDK4" s="313" t="s">
        <v>426</v>
      </c>
      <c r="MDL4" s="313" t="s">
        <v>426</v>
      </c>
      <c r="MDM4" s="313" t="s">
        <v>426</v>
      </c>
      <c r="MDN4" s="313" t="s">
        <v>426</v>
      </c>
      <c r="MDO4" s="313" t="s">
        <v>426</v>
      </c>
      <c r="MDP4" s="313" t="s">
        <v>426</v>
      </c>
      <c r="MDQ4" s="313" t="s">
        <v>426</v>
      </c>
      <c r="MDR4" s="313" t="s">
        <v>426</v>
      </c>
      <c r="MDS4" s="313" t="s">
        <v>426</v>
      </c>
      <c r="MDT4" s="313" t="s">
        <v>426</v>
      </c>
      <c r="MDU4" s="313" t="s">
        <v>426</v>
      </c>
      <c r="MDV4" s="313" t="s">
        <v>426</v>
      </c>
      <c r="MDW4" s="313" t="s">
        <v>426</v>
      </c>
      <c r="MDX4" s="313" t="s">
        <v>426</v>
      </c>
      <c r="MDY4" s="313" t="s">
        <v>426</v>
      </c>
      <c r="MDZ4" s="313" t="s">
        <v>426</v>
      </c>
      <c r="MEA4" s="313" t="s">
        <v>426</v>
      </c>
      <c r="MEB4" s="313" t="s">
        <v>426</v>
      </c>
      <c r="MEC4" s="313" t="s">
        <v>426</v>
      </c>
      <c r="MED4" s="313" t="s">
        <v>426</v>
      </c>
      <c r="MEE4" s="313" t="s">
        <v>426</v>
      </c>
      <c r="MEF4" s="313" t="s">
        <v>426</v>
      </c>
      <c r="MEG4" s="313" t="s">
        <v>426</v>
      </c>
      <c r="MEH4" s="313" t="s">
        <v>426</v>
      </c>
      <c r="MEI4" s="313" t="s">
        <v>426</v>
      </c>
      <c r="MEJ4" s="313" t="s">
        <v>426</v>
      </c>
      <c r="MEK4" s="313" t="s">
        <v>426</v>
      </c>
      <c r="MEL4" s="313" t="s">
        <v>426</v>
      </c>
      <c r="MEM4" s="313" t="s">
        <v>426</v>
      </c>
      <c r="MEN4" s="313" t="s">
        <v>426</v>
      </c>
      <c r="MEO4" s="313" t="s">
        <v>426</v>
      </c>
      <c r="MEP4" s="313" t="s">
        <v>426</v>
      </c>
      <c r="MEQ4" s="313" t="s">
        <v>426</v>
      </c>
      <c r="MER4" s="313" t="s">
        <v>426</v>
      </c>
      <c r="MES4" s="313" t="s">
        <v>426</v>
      </c>
      <c r="MET4" s="313" t="s">
        <v>426</v>
      </c>
      <c r="MEU4" s="313" t="s">
        <v>426</v>
      </c>
      <c r="MEV4" s="313" t="s">
        <v>426</v>
      </c>
      <c r="MEW4" s="313" t="s">
        <v>426</v>
      </c>
      <c r="MEX4" s="313" t="s">
        <v>426</v>
      </c>
      <c r="MEY4" s="313" t="s">
        <v>426</v>
      </c>
      <c r="MEZ4" s="313" t="s">
        <v>426</v>
      </c>
      <c r="MFA4" s="313" t="s">
        <v>426</v>
      </c>
      <c r="MFB4" s="313" t="s">
        <v>426</v>
      </c>
      <c r="MFC4" s="313" t="s">
        <v>426</v>
      </c>
      <c r="MFD4" s="313" t="s">
        <v>426</v>
      </c>
      <c r="MFE4" s="313" t="s">
        <v>426</v>
      </c>
      <c r="MFF4" s="313" t="s">
        <v>426</v>
      </c>
      <c r="MFG4" s="313" t="s">
        <v>426</v>
      </c>
      <c r="MFH4" s="313" t="s">
        <v>426</v>
      </c>
      <c r="MFI4" s="313" t="s">
        <v>426</v>
      </c>
      <c r="MFJ4" s="313" t="s">
        <v>426</v>
      </c>
      <c r="MFK4" s="313" t="s">
        <v>426</v>
      </c>
      <c r="MFL4" s="313" t="s">
        <v>426</v>
      </c>
      <c r="MFM4" s="313" t="s">
        <v>426</v>
      </c>
      <c r="MFN4" s="313" t="s">
        <v>426</v>
      </c>
      <c r="MFO4" s="313" t="s">
        <v>426</v>
      </c>
      <c r="MFP4" s="313" t="s">
        <v>426</v>
      </c>
      <c r="MFQ4" s="313" t="s">
        <v>426</v>
      </c>
      <c r="MFR4" s="313" t="s">
        <v>426</v>
      </c>
      <c r="MFS4" s="313" t="s">
        <v>426</v>
      </c>
      <c r="MFT4" s="313" t="s">
        <v>426</v>
      </c>
      <c r="MFU4" s="313" t="s">
        <v>426</v>
      </c>
      <c r="MFV4" s="313" t="s">
        <v>426</v>
      </c>
      <c r="MFW4" s="313" t="s">
        <v>426</v>
      </c>
      <c r="MFX4" s="313" t="s">
        <v>426</v>
      </c>
      <c r="MFY4" s="313" t="s">
        <v>426</v>
      </c>
      <c r="MFZ4" s="313" t="s">
        <v>426</v>
      </c>
      <c r="MGA4" s="313" t="s">
        <v>426</v>
      </c>
      <c r="MGB4" s="313" t="s">
        <v>426</v>
      </c>
      <c r="MGC4" s="313" t="s">
        <v>426</v>
      </c>
      <c r="MGD4" s="313" t="s">
        <v>426</v>
      </c>
      <c r="MGE4" s="313" t="s">
        <v>426</v>
      </c>
      <c r="MGF4" s="313" t="s">
        <v>426</v>
      </c>
      <c r="MGG4" s="313" t="s">
        <v>426</v>
      </c>
      <c r="MGH4" s="313" t="s">
        <v>426</v>
      </c>
      <c r="MGI4" s="313" t="s">
        <v>426</v>
      </c>
      <c r="MGJ4" s="313" t="s">
        <v>426</v>
      </c>
      <c r="MGK4" s="313" t="s">
        <v>426</v>
      </c>
      <c r="MGL4" s="313" t="s">
        <v>426</v>
      </c>
      <c r="MGM4" s="313" t="s">
        <v>426</v>
      </c>
      <c r="MGN4" s="313" t="s">
        <v>426</v>
      </c>
      <c r="MGO4" s="313" t="s">
        <v>426</v>
      </c>
      <c r="MGP4" s="313" t="s">
        <v>426</v>
      </c>
      <c r="MGQ4" s="313" t="s">
        <v>426</v>
      </c>
      <c r="MGR4" s="313" t="s">
        <v>426</v>
      </c>
      <c r="MGS4" s="313" t="s">
        <v>426</v>
      </c>
      <c r="MGT4" s="313" t="s">
        <v>426</v>
      </c>
      <c r="MGU4" s="313" t="s">
        <v>426</v>
      </c>
      <c r="MGV4" s="313" t="s">
        <v>426</v>
      </c>
      <c r="MGW4" s="313" t="s">
        <v>426</v>
      </c>
      <c r="MGX4" s="313" t="s">
        <v>426</v>
      </c>
      <c r="MGY4" s="313" t="s">
        <v>426</v>
      </c>
      <c r="MGZ4" s="313" t="s">
        <v>426</v>
      </c>
      <c r="MHA4" s="313" t="s">
        <v>426</v>
      </c>
      <c r="MHB4" s="313" t="s">
        <v>426</v>
      </c>
      <c r="MHC4" s="313" t="s">
        <v>426</v>
      </c>
      <c r="MHD4" s="313" t="s">
        <v>426</v>
      </c>
      <c r="MHE4" s="313" t="s">
        <v>426</v>
      </c>
      <c r="MHF4" s="313" t="s">
        <v>426</v>
      </c>
      <c r="MHG4" s="313" t="s">
        <v>426</v>
      </c>
      <c r="MHH4" s="313" t="s">
        <v>426</v>
      </c>
      <c r="MHI4" s="313" t="s">
        <v>426</v>
      </c>
      <c r="MHJ4" s="313" t="s">
        <v>426</v>
      </c>
      <c r="MHK4" s="313" t="s">
        <v>426</v>
      </c>
      <c r="MHL4" s="313" t="s">
        <v>426</v>
      </c>
      <c r="MHM4" s="313" t="s">
        <v>426</v>
      </c>
      <c r="MHN4" s="313" t="s">
        <v>426</v>
      </c>
      <c r="MHO4" s="313" t="s">
        <v>426</v>
      </c>
      <c r="MHP4" s="313" t="s">
        <v>426</v>
      </c>
      <c r="MHQ4" s="313" t="s">
        <v>426</v>
      </c>
      <c r="MHR4" s="313" t="s">
        <v>426</v>
      </c>
      <c r="MHS4" s="313" t="s">
        <v>426</v>
      </c>
      <c r="MHT4" s="313" t="s">
        <v>426</v>
      </c>
      <c r="MHU4" s="313" t="s">
        <v>426</v>
      </c>
      <c r="MHV4" s="313" t="s">
        <v>426</v>
      </c>
      <c r="MHW4" s="313" t="s">
        <v>426</v>
      </c>
      <c r="MHX4" s="313" t="s">
        <v>426</v>
      </c>
      <c r="MHY4" s="313" t="s">
        <v>426</v>
      </c>
      <c r="MHZ4" s="313" t="s">
        <v>426</v>
      </c>
      <c r="MIA4" s="313" t="s">
        <v>426</v>
      </c>
      <c r="MIB4" s="313" t="s">
        <v>426</v>
      </c>
      <c r="MIC4" s="313" t="s">
        <v>426</v>
      </c>
      <c r="MID4" s="313" t="s">
        <v>426</v>
      </c>
      <c r="MIE4" s="313" t="s">
        <v>426</v>
      </c>
      <c r="MIF4" s="313" t="s">
        <v>426</v>
      </c>
      <c r="MIG4" s="313" t="s">
        <v>426</v>
      </c>
      <c r="MIH4" s="313" t="s">
        <v>426</v>
      </c>
      <c r="MII4" s="313" t="s">
        <v>426</v>
      </c>
      <c r="MIJ4" s="313" t="s">
        <v>426</v>
      </c>
      <c r="MIK4" s="313" t="s">
        <v>426</v>
      </c>
      <c r="MIL4" s="313" t="s">
        <v>426</v>
      </c>
      <c r="MIM4" s="313" t="s">
        <v>426</v>
      </c>
      <c r="MIN4" s="313" t="s">
        <v>426</v>
      </c>
      <c r="MIO4" s="313" t="s">
        <v>426</v>
      </c>
      <c r="MIP4" s="313" t="s">
        <v>426</v>
      </c>
      <c r="MIQ4" s="313" t="s">
        <v>426</v>
      </c>
      <c r="MIR4" s="313" t="s">
        <v>426</v>
      </c>
      <c r="MIS4" s="313" t="s">
        <v>426</v>
      </c>
      <c r="MIT4" s="313" t="s">
        <v>426</v>
      </c>
      <c r="MIU4" s="313" t="s">
        <v>426</v>
      </c>
      <c r="MIV4" s="313" t="s">
        <v>426</v>
      </c>
      <c r="MIW4" s="313" t="s">
        <v>426</v>
      </c>
      <c r="MIX4" s="313" t="s">
        <v>426</v>
      </c>
      <c r="MIY4" s="313" t="s">
        <v>426</v>
      </c>
      <c r="MIZ4" s="313" t="s">
        <v>426</v>
      </c>
      <c r="MJA4" s="313" t="s">
        <v>426</v>
      </c>
      <c r="MJB4" s="313" t="s">
        <v>426</v>
      </c>
      <c r="MJC4" s="313" t="s">
        <v>426</v>
      </c>
      <c r="MJD4" s="313" t="s">
        <v>426</v>
      </c>
      <c r="MJE4" s="313" t="s">
        <v>426</v>
      </c>
      <c r="MJF4" s="313" t="s">
        <v>426</v>
      </c>
      <c r="MJG4" s="313" t="s">
        <v>426</v>
      </c>
      <c r="MJH4" s="313" t="s">
        <v>426</v>
      </c>
      <c r="MJI4" s="313" t="s">
        <v>426</v>
      </c>
      <c r="MJJ4" s="313" t="s">
        <v>426</v>
      </c>
      <c r="MJK4" s="313" t="s">
        <v>426</v>
      </c>
      <c r="MJL4" s="313" t="s">
        <v>426</v>
      </c>
      <c r="MJM4" s="313" t="s">
        <v>426</v>
      </c>
      <c r="MJN4" s="313" t="s">
        <v>426</v>
      </c>
      <c r="MJO4" s="313" t="s">
        <v>426</v>
      </c>
      <c r="MJP4" s="313" t="s">
        <v>426</v>
      </c>
      <c r="MJQ4" s="313" t="s">
        <v>426</v>
      </c>
      <c r="MJR4" s="313" t="s">
        <v>426</v>
      </c>
      <c r="MJS4" s="313" t="s">
        <v>426</v>
      </c>
      <c r="MJT4" s="313" t="s">
        <v>426</v>
      </c>
      <c r="MJU4" s="313" t="s">
        <v>426</v>
      </c>
      <c r="MJV4" s="313" t="s">
        <v>426</v>
      </c>
      <c r="MJW4" s="313" t="s">
        <v>426</v>
      </c>
      <c r="MJX4" s="313" t="s">
        <v>426</v>
      </c>
      <c r="MJY4" s="313" t="s">
        <v>426</v>
      </c>
      <c r="MJZ4" s="313" t="s">
        <v>426</v>
      </c>
      <c r="MKA4" s="313" t="s">
        <v>426</v>
      </c>
      <c r="MKB4" s="313" t="s">
        <v>426</v>
      </c>
      <c r="MKC4" s="313" t="s">
        <v>426</v>
      </c>
      <c r="MKD4" s="313" t="s">
        <v>426</v>
      </c>
      <c r="MKE4" s="313" t="s">
        <v>426</v>
      </c>
      <c r="MKF4" s="313" t="s">
        <v>426</v>
      </c>
      <c r="MKG4" s="313" t="s">
        <v>426</v>
      </c>
      <c r="MKH4" s="313" t="s">
        <v>426</v>
      </c>
      <c r="MKI4" s="313" t="s">
        <v>426</v>
      </c>
      <c r="MKJ4" s="313" t="s">
        <v>426</v>
      </c>
      <c r="MKK4" s="313" t="s">
        <v>426</v>
      </c>
      <c r="MKL4" s="313" t="s">
        <v>426</v>
      </c>
      <c r="MKM4" s="313" t="s">
        <v>426</v>
      </c>
      <c r="MKN4" s="313" t="s">
        <v>426</v>
      </c>
      <c r="MKO4" s="313" t="s">
        <v>426</v>
      </c>
      <c r="MKP4" s="313" t="s">
        <v>426</v>
      </c>
      <c r="MKQ4" s="313" t="s">
        <v>426</v>
      </c>
      <c r="MKR4" s="313" t="s">
        <v>426</v>
      </c>
      <c r="MKS4" s="313" t="s">
        <v>426</v>
      </c>
      <c r="MKT4" s="313" t="s">
        <v>426</v>
      </c>
      <c r="MKU4" s="313" t="s">
        <v>426</v>
      </c>
      <c r="MKV4" s="313" t="s">
        <v>426</v>
      </c>
      <c r="MKW4" s="313" t="s">
        <v>426</v>
      </c>
      <c r="MKX4" s="313" t="s">
        <v>426</v>
      </c>
      <c r="MKY4" s="313" t="s">
        <v>426</v>
      </c>
      <c r="MKZ4" s="313" t="s">
        <v>426</v>
      </c>
      <c r="MLA4" s="313" t="s">
        <v>426</v>
      </c>
      <c r="MLB4" s="313" t="s">
        <v>426</v>
      </c>
      <c r="MLC4" s="313" t="s">
        <v>426</v>
      </c>
      <c r="MLD4" s="313" t="s">
        <v>426</v>
      </c>
      <c r="MLE4" s="313" t="s">
        <v>426</v>
      </c>
      <c r="MLF4" s="313" t="s">
        <v>426</v>
      </c>
      <c r="MLG4" s="313" t="s">
        <v>426</v>
      </c>
      <c r="MLH4" s="313" t="s">
        <v>426</v>
      </c>
      <c r="MLI4" s="313" t="s">
        <v>426</v>
      </c>
      <c r="MLJ4" s="313" t="s">
        <v>426</v>
      </c>
      <c r="MLK4" s="313" t="s">
        <v>426</v>
      </c>
      <c r="MLL4" s="313" t="s">
        <v>426</v>
      </c>
      <c r="MLM4" s="313" t="s">
        <v>426</v>
      </c>
      <c r="MLN4" s="313" t="s">
        <v>426</v>
      </c>
      <c r="MLO4" s="313" t="s">
        <v>426</v>
      </c>
      <c r="MLP4" s="313" t="s">
        <v>426</v>
      </c>
      <c r="MLQ4" s="313" t="s">
        <v>426</v>
      </c>
      <c r="MLR4" s="313" t="s">
        <v>426</v>
      </c>
      <c r="MLS4" s="313" t="s">
        <v>426</v>
      </c>
      <c r="MLT4" s="313" t="s">
        <v>426</v>
      </c>
      <c r="MLU4" s="313" t="s">
        <v>426</v>
      </c>
      <c r="MLV4" s="313" t="s">
        <v>426</v>
      </c>
      <c r="MLW4" s="313" t="s">
        <v>426</v>
      </c>
      <c r="MLX4" s="313" t="s">
        <v>426</v>
      </c>
      <c r="MLY4" s="313" t="s">
        <v>426</v>
      </c>
      <c r="MLZ4" s="313" t="s">
        <v>426</v>
      </c>
      <c r="MMA4" s="313" t="s">
        <v>426</v>
      </c>
      <c r="MMB4" s="313" t="s">
        <v>426</v>
      </c>
      <c r="MMC4" s="313" t="s">
        <v>426</v>
      </c>
      <c r="MMD4" s="313" t="s">
        <v>426</v>
      </c>
      <c r="MME4" s="313" t="s">
        <v>426</v>
      </c>
      <c r="MMF4" s="313" t="s">
        <v>426</v>
      </c>
      <c r="MMG4" s="313" t="s">
        <v>426</v>
      </c>
      <c r="MMH4" s="313" t="s">
        <v>426</v>
      </c>
      <c r="MMI4" s="313" t="s">
        <v>426</v>
      </c>
      <c r="MMJ4" s="313" t="s">
        <v>426</v>
      </c>
      <c r="MMK4" s="313" t="s">
        <v>426</v>
      </c>
      <c r="MML4" s="313" t="s">
        <v>426</v>
      </c>
      <c r="MMM4" s="313" t="s">
        <v>426</v>
      </c>
      <c r="MMN4" s="313" t="s">
        <v>426</v>
      </c>
      <c r="MMO4" s="313" t="s">
        <v>426</v>
      </c>
      <c r="MMP4" s="313" t="s">
        <v>426</v>
      </c>
      <c r="MMQ4" s="313" t="s">
        <v>426</v>
      </c>
      <c r="MMR4" s="313" t="s">
        <v>426</v>
      </c>
      <c r="MMS4" s="313" t="s">
        <v>426</v>
      </c>
      <c r="MMT4" s="313" t="s">
        <v>426</v>
      </c>
      <c r="MMU4" s="313" t="s">
        <v>426</v>
      </c>
      <c r="MMV4" s="313" t="s">
        <v>426</v>
      </c>
      <c r="MMW4" s="313" t="s">
        <v>426</v>
      </c>
      <c r="MMX4" s="313" t="s">
        <v>426</v>
      </c>
      <c r="MMY4" s="313" t="s">
        <v>426</v>
      </c>
      <c r="MMZ4" s="313" t="s">
        <v>426</v>
      </c>
      <c r="MNA4" s="313" t="s">
        <v>426</v>
      </c>
      <c r="MNB4" s="313" t="s">
        <v>426</v>
      </c>
      <c r="MNC4" s="313" t="s">
        <v>426</v>
      </c>
      <c r="MND4" s="313" t="s">
        <v>426</v>
      </c>
      <c r="MNE4" s="313" t="s">
        <v>426</v>
      </c>
      <c r="MNF4" s="313" t="s">
        <v>426</v>
      </c>
      <c r="MNG4" s="313" t="s">
        <v>426</v>
      </c>
      <c r="MNH4" s="313" t="s">
        <v>426</v>
      </c>
      <c r="MNI4" s="313" t="s">
        <v>426</v>
      </c>
      <c r="MNJ4" s="313" t="s">
        <v>426</v>
      </c>
      <c r="MNK4" s="313" t="s">
        <v>426</v>
      </c>
      <c r="MNL4" s="313" t="s">
        <v>426</v>
      </c>
      <c r="MNM4" s="313" t="s">
        <v>426</v>
      </c>
      <c r="MNN4" s="313" t="s">
        <v>426</v>
      </c>
      <c r="MNO4" s="313" t="s">
        <v>426</v>
      </c>
      <c r="MNP4" s="313" t="s">
        <v>426</v>
      </c>
      <c r="MNQ4" s="313" t="s">
        <v>426</v>
      </c>
      <c r="MNR4" s="313" t="s">
        <v>426</v>
      </c>
      <c r="MNS4" s="313" t="s">
        <v>426</v>
      </c>
      <c r="MNT4" s="313" t="s">
        <v>426</v>
      </c>
      <c r="MNU4" s="313" t="s">
        <v>426</v>
      </c>
      <c r="MNV4" s="313" t="s">
        <v>426</v>
      </c>
      <c r="MNW4" s="313" t="s">
        <v>426</v>
      </c>
      <c r="MNX4" s="313" t="s">
        <v>426</v>
      </c>
      <c r="MNY4" s="313" t="s">
        <v>426</v>
      </c>
      <c r="MNZ4" s="313" t="s">
        <v>426</v>
      </c>
      <c r="MOA4" s="313" t="s">
        <v>426</v>
      </c>
      <c r="MOB4" s="313" t="s">
        <v>426</v>
      </c>
      <c r="MOC4" s="313" t="s">
        <v>426</v>
      </c>
      <c r="MOD4" s="313" t="s">
        <v>426</v>
      </c>
      <c r="MOE4" s="313" t="s">
        <v>426</v>
      </c>
      <c r="MOF4" s="313" t="s">
        <v>426</v>
      </c>
      <c r="MOG4" s="313" t="s">
        <v>426</v>
      </c>
      <c r="MOH4" s="313" t="s">
        <v>426</v>
      </c>
      <c r="MOI4" s="313" t="s">
        <v>426</v>
      </c>
      <c r="MOJ4" s="313" t="s">
        <v>426</v>
      </c>
      <c r="MOK4" s="313" t="s">
        <v>426</v>
      </c>
      <c r="MOL4" s="313" t="s">
        <v>426</v>
      </c>
      <c r="MOM4" s="313" t="s">
        <v>426</v>
      </c>
      <c r="MON4" s="313" t="s">
        <v>426</v>
      </c>
      <c r="MOO4" s="313" t="s">
        <v>426</v>
      </c>
      <c r="MOP4" s="313" t="s">
        <v>426</v>
      </c>
      <c r="MOQ4" s="313" t="s">
        <v>426</v>
      </c>
      <c r="MOR4" s="313" t="s">
        <v>426</v>
      </c>
      <c r="MOS4" s="313" t="s">
        <v>426</v>
      </c>
      <c r="MOT4" s="313" t="s">
        <v>426</v>
      </c>
      <c r="MOU4" s="313" t="s">
        <v>426</v>
      </c>
      <c r="MOV4" s="313" t="s">
        <v>426</v>
      </c>
      <c r="MOW4" s="313" t="s">
        <v>426</v>
      </c>
      <c r="MOX4" s="313" t="s">
        <v>426</v>
      </c>
      <c r="MOY4" s="313" t="s">
        <v>426</v>
      </c>
      <c r="MOZ4" s="313" t="s">
        <v>426</v>
      </c>
      <c r="MPA4" s="313" t="s">
        <v>426</v>
      </c>
      <c r="MPB4" s="313" t="s">
        <v>426</v>
      </c>
      <c r="MPC4" s="313" t="s">
        <v>426</v>
      </c>
      <c r="MPD4" s="313" t="s">
        <v>426</v>
      </c>
      <c r="MPE4" s="313" t="s">
        <v>426</v>
      </c>
      <c r="MPF4" s="313" t="s">
        <v>426</v>
      </c>
      <c r="MPG4" s="313" t="s">
        <v>426</v>
      </c>
      <c r="MPH4" s="313" t="s">
        <v>426</v>
      </c>
      <c r="MPI4" s="313" t="s">
        <v>426</v>
      </c>
      <c r="MPJ4" s="313" t="s">
        <v>426</v>
      </c>
      <c r="MPK4" s="313" t="s">
        <v>426</v>
      </c>
      <c r="MPL4" s="313" t="s">
        <v>426</v>
      </c>
      <c r="MPM4" s="313" t="s">
        <v>426</v>
      </c>
      <c r="MPN4" s="313" t="s">
        <v>426</v>
      </c>
      <c r="MPO4" s="313" t="s">
        <v>426</v>
      </c>
      <c r="MPP4" s="313" t="s">
        <v>426</v>
      </c>
      <c r="MPQ4" s="313" t="s">
        <v>426</v>
      </c>
      <c r="MPR4" s="313" t="s">
        <v>426</v>
      </c>
      <c r="MPS4" s="313" t="s">
        <v>426</v>
      </c>
      <c r="MPT4" s="313" t="s">
        <v>426</v>
      </c>
      <c r="MPU4" s="313" t="s">
        <v>426</v>
      </c>
      <c r="MPV4" s="313" t="s">
        <v>426</v>
      </c>
      <c r="MPW4" s="313" t="s">
        <v>426</v>
      </c>
      <c r="MPX4" s="313" t="s">
        <v>426</v>
      </c>
      <c r="MPY4" s="313" t="s">
        <v>426</v>
      </c>
      <c r="MPZ4" s="313" t="s">
        <v>426</v>
      </c>
      <c r="MQA4" s="313" t="s">
        <v>426</v>
      </c>
      <c r="MQB4" s="313" t="s">
        <v>426</v>
      </c>
      <c r="MQC4" s="313" t="s">
        <v>426</v>
      </c>
      <c r="MQD4" s="313" t="s">
        <v>426</v>
      </c>
      <c r="MQE4" s="313" t="s">
        <v>426</v>
      </c>
      <c r="MQF4" s="313" t="s">
        <v>426</v>
      </c>
      <c r="MQG4" s="313" t="s">
        <v>426</v>
      </c>
      <c r="MQH4" s="313" t="s">
        <v>426</v>
      </c>
      <c r="MQI4" s="313" t="s">
        <v>426</v>
      </c>
      <c r="MQJ4" s="313" t="s">
        <v>426</v>
      </c>
      <c r="MQK4" s="313" t="s">
        <v>426</v>
      </c>
      <c r="MQL4" s="313" t="s">
        <v>426</v>
      </c>
      <c r="MQM4" s="313" t="s">
        <v>426</v>
      </c>
      <c r="MQN4" s="313" t="s">
        <v>426</v>
      </c>
      <c r="MQO4" s="313" t="s">
        <v>426</v>
      </c>
      <c r="MQP4" s="313" t="s">
        <v>426</v>
      </c>
      <c r="MQQ4" s="313" t="s">
        <v>426</v>
      </c>
      <c r="MQR4" s="313" t="s">
        <v>426</v>
      </c>
      <c r="MQS4" s="313" t="s">
        <v>426</v>
      </c>
      <c r="MQT4" s="313" t="s">
        <v>426</v>
      </c>
      <c r="MQU4" s="313" t="s">
        <v>426</v>
      </c>
      <c r="MQV4" s="313" t="s">
        <v>426</v>
      </c>
      <c r="MQW4" s="313" t="s">
        <v>426</v>
      </c>
      <c r="MQX4" s="313" t="s">
        <v>426</v>
      </c>
      <c r="MQY4" s="313" t="s">
        <v>426</v>
      </c>
      <c r="MQZ4" s="313" t="s">
        <v>426</v>
      </c>
      <c r="MRA4" s="313" t="s">
        <v>426</v>
      </c>
      <c r="MRB4" s="313" t="s">
        <v>426</v>
      </c>
      <c r="MRC4" s="313" t="s">
        <v>426</v>
      </c>
      <c r="MRD4" s="313" t="s">
        <v>426</v>
      </c>
      <c r="MRE4" s="313" t="s">
        <v>426</v>
      </c>
      <c r="MRF4" s="313" t="s">
        <v>426</v>
      </c>
      <c r="MRG4" s="313" t="s">
        <v>426</v>
      </c>
      <c r="MRH4" s="313" t="s">
        <v>426</v>
      </c>
      <c r="MRI4" s="313" t="s">
        <v>426</v>
      </c>
      <c r="MRJ4" s="313" t="s">
        <v>426</v>
      </c>
      <c r="MRK4" s="313" t="s">
        <v>426</v>
      </c>
      <c r="MRL4" s="313" t="s">
        <v>426</v>
      </c>
      <c r="MRM4" s="313" t="s">
        <v>426</v>
      </c>
      <c r="MRN4" s="313" t="s">
        <v>426</v>
      </c>
      <c r="MRO4" s="313" t="s">
        <v>426</v>
      </c>
      <c r="MRP4" s="313" t="s">
        <v>426</v>
      </c>
      <c r="MRQ4" s="313" t="s">
        <v>426</v>
      </c>
      <c r="MRR4" s="313" t="s">
        <v>426</v>
      </c>
      <c r="MRS4" s="313" t="s">
        <v>426</v>
      </c>
      <c r="MRT4" s="313" t="s">
        <v>426</v>
      </c>
      <c r="MRU4" s="313" t="s">
        <v>426</v>
      </c>
      <c r="MRV4" s="313" t="s">
        <v>426</v>
      </c>
      <c r="MRW4" s="313" t="s">
        <v>426</v>
      </c>
      <c r="MRX4" s="313" t="s">
        <v>426</v>
      </c>
      <c r="MRY4" s="313" t="s">
        <v>426</v>
      </c>
      <c r="MRZ4" s="313" t="s">
        <v>426</v>
      </c>
      <c r="MSA4" s="313" t="s">
        <v>426</v>
      </c>
      <c r="MSB4" s="313" t="s">
        <v>426</v>
      </c>
      <c r="MSC4" s="313" t="s">
        <v>426</v>
      </c>
      <c r="MSD4" s="313" t="s">
        <v>426</v>
      </c>
      <c r="MSE4" s="313" t="s">
        <v>426</v>
      </c>
      <c r="MSF4" s="313" t="s">
        <v>426</v>
      </c>
      <c r="MSG4" s="313" t="s">
        <v>426</v>
      </c>
      <c r="MSH4" s="313" t="s">
        <v>426</v>
      </c>
      <c r="MSI4" s="313" t="s">
        <v>426</v>
      </c>
      <c r="MSJ4" s="313" t="s">
        <v>426</v>
      </c>
      <c r="MSK4" s="313" t="s">
        <v>426</v>
      </c>
      <c r="MSL4" s="313" t="s">
        <v>426</v>
      </c>
      <c r="MSM4" s="313" t="s">
        <v>426</v>
      </c>
      <c r="MSN4" s="313" t="s">
        <v>426</v>
      </c>
      <c r="MSO4" s="313" t="s">
        <v>426</v>
      </c>
      <c r="MSP4" s="313" t="s">
        <v>426</v>
      </c>
      <c r="MSQ4" s="313" t="s">
        <v>426</v>
      </c>
      <c r="MSR4" s="313" t="s">
        <v>426</v>
      </c>
      <c r="MSS4" s="313" t="s">
        <v>426</v>
      </c>
      <c r="MST4" s="313" t="s">
        <v>426</v>
      </c>
      <c r="MSU4" s="313" t="s">
        <v>426</v>
      </c>
      <c r="MSV4" s="313" t="s">
        <v>426</v>
      </c>
      <c r="MSW4" s="313" t="s">
        <v>426</v>
      </c>
      <c r="MSX4" s="313" t="s">
        <v>426</v>
      </c>
      <c r="MSY4" s="313" t="s">
        <v>426</v>
      </c>
      <c r="MSZ4" s="313" t="s">
        <v>426</v>
      </c>
      <c r="MTA4" s="313" t="s">
        <v>426</v>
      </c>
      <c r="MTB4" s="313" t="s">
        <v>426</v>
      </c>
      <c r="MTC4" s="313" t="s">
        <v>426</v>
      </c>
      <c r="MTD4" s="313" t="s">
        <v>426</v>
      </c>
      <c r="MTE4" s="313" t="s">
        <v>426</v>
      </c>
      <c r="MTF4" s="313" t="s">
        <v>426</v>
      </c>
      <c r="MTG4" s="313" t="s">
        <v>426</v>
      </c>
      <c r="MTH4" s="313" t="s">
        <v>426</v>
      </c>
      <c r="MTI4" s="313" t="s">
        <v>426</v>
      </c>
      <c r="MTJ4" s="313" t="s">
        <v>426</v>
      </c>
      <c r="MTK4" s="313" t="s">
        <v>426</v>
      </c>
      <c r="MTL4" s="313" t="s">
        <v>426</v>
      </c>
      <c r="MTM4" s="313" t="s">
        <v>426</v>
      </c>
      <c r="MTN4" s="313" t="s">
        <v>426</v>
      </c>
      <c r="MTO4" s="313" t="s">
        <v>426</v>
      </c>
      <c r="MTP4" s="313" t="s">
        <v>426</v>
      </c>
      <c r="MTQ4" s="313" t="s">
        <v>426</v>
      </c>
      <c r="MTR4" s="313" t="s">
        <v>426</v>
      </c>
      <c r="MTS4" s="313" t="s">
        <v>426</v>
      </c>
      <c r="MTT4" s="313" t="s">
        <v>426</v>
      </c>
      <c r="MTU4" s="313" t="s">
        <v>426</v>
      </c>
      <c r="MTV4" s="313" t="s">
        <v>426</v>
      </c>
      <c r="MTW4" s="313" t="s">
        <v>426</v>
      </c>
      <c r="MTX4" s="313" t="s">
        <v>426</v>
      </c>
      <c r="MTY4" s="313" t="s">
        <v>426</v>
      </c>
      <c r="MTZ4" s="313" t="s">
        <v>426</v>
      </c>
      <c r="MUA4" s="313" t="s">
        <v>426</v>
      </c>
      <c r="MUB4" s="313" t="s">
        <v>426</v>
      </c>
      <c r="MUC4" s="313" t="s">
        <v>426</v>
      </c>
      <c r="MUD4" s="313" t="s">
        <v>426</v>
      </c>
      <c r="MUE4" s="313" t="s">
        <v>426</v>
      </c>
      <c r="MUF4" s="313" t="s">
        <v>426</v>
      </c>
      <c r="MUG4" s="313" t="s">
        <v>426</v>
      </c>
      <c r="MUH4" s="313" t="s">
        <v>426</v>
      </c>
      <c r="MUI4" s="313" t="s">
        <v>426</v>
      </c>
      <c r="MUJ4" s="313" t="s">
        <v>426</v>
      </c>
      <c r="MUK4" s="313" t="s">
        <v>426</v>
      </c>
      <c r="MUL4" s="313" t="s">
        <v>426</v>
      </c>
      <c r="MUM4" s="313" t="s">
        <v>426</v>
      </c>
      <c r="MUN4" s="313" t="s">
        <v>426</v>
      </c>
      <c r="MUO4" s="313" t="s">
        <v>426</v>
      </c>
      <c r="MUP4" s="313" t="s">
        <v>426</v>
      </c>
      <c r="MUQ4" s="313" t="s">
        <v>426</v>
      </c>
      <c r="MUR4" s="313" t="s">
        <v>426</v>
      </c>
      <c r="MUS4" s="313" t="s">
        <v>426</v>
      </c>
      <c r="MUT4" s="313" t="s">
        <v>426</v>
      </c>
      <c r="MUU4" s="313" t="s">
        <v>426</v>
      </c>
      <c r="MUV4" s="313" t="s">
        <v>426</v>
      </c>
      <c r="MUW4" s="313" t="s">
        <v>426</v>
      </c>
      <c r="MUX4" s="313" t="s">
        <v>426</v>
      </c>
      <c r="MUY4" s="313" t="s">
        <v>426</v>
      </c>
      <c r="MUZ4" s="313" t="s">
        <v>426</v>
      </c>
      <c r="MVA4" s="313" t="s">
        <v>426</v>
      </c>
      <c r="MVB4" s="313" t="s">
        <v>426</v>
      </c>
      <c r="MVC4" s="313" t="s">
        <v>426</v>
      </c>
      <c r="MVD4" s="313" t="s">
        <v>426</v>
      </c>
      <c r="MVE4" s="313" t="s">
        <v>426</v>
      </c>
      <c r="MVF4" s="313" t="s">
        <v>426</v>
      </c>
      <c r="MVG4" s="313" t="s">
        <v>426</v>
      </c>
      <c r="MVH4" s="313" t="s">
        <v>426</v>
      </c>
      <c r="MVI4" s="313" t="s">
        <v>426</v>
      </c>
      <c r="MVJ4" s="313" t="s">
        <v>426</v>
      </c>
      <c r="MVK4" s="313" t="s">
        <v>426</v>
      </c>
      <c r="MVL4" s="313" t="s">
        <v>426</v>
      </c>
      <c r="MVM4" s="313" t="s">
        <v>426</v>
      </c>
      <c r="MVN4" s="313" t="s">
        <v>426</v>
      </c>
      <c r="MVO4" s="313" t="s">
        <v>426</v>
      </c>
      <c r="MVP4" s="313" t="s">
        <v>426</v>
      </c>
      <c r="MVQ4" s="313" t="s">
        <v>426</v>
      </c>
      <c r="MVR4" s="313" t="s">
        <v>426</v>
      </c>
      <c r="MVS4" s="313" t="s">
        <v>426</v>
      </c>
      <c r="MVT4" s="313" t="s">
        <v>426</v>
      </c>
      <c r="MVU4" s="313" t="s">
        <v>426</v>
      </c>
      <c r="MVV4" s="313" t="s">
        <v>426</v>
      </c>
      <c r="MVW4" s="313" t="s">
        <v>426</v>
      </c>
      <c r="MVX4" s="313" t="s">
        <v>426</v>
      </c>
      <c r="MVY4" s="313" t="s">
        <v>426</v>
      </c>
      <c r="MVZ4" s="313" t="s">
        <v>426</v>
      </c>
      <c r="MWA4" s="313" t="s">
        <v>426</v>
      </c>
      <c r="MWB4" s="313" t="s">
        <v>426</v>
      </c>
      <c r="MWC4" s="313" t="s">
        <v>426</v>
      </c>
      <c r="MWD4" s="313" t="s">
        <v>426</v>
      </c>
      <c r="MWE4" s="313" t="s">
        <v>426</v>
      </c>
      <c r="MWF4" s="313" t="s">
        <v>426</v>
      </c>
      <c r="MWG4" s="313" t="s">
        <v>426</v>
      </c>
      <c r="MWH4" s="313" t="s">
        <v>426</v>
      </c>
      <c r="MWI4" s="313" t="s">
        <v>426</v>
      </c>
      <c r="MWJ4" s="313" t="s">
        <v>426</v>
      </c>
      <c r="MWK4" s="313" t="s">
        <v>426</v>
      </c>
      <c r="MWL4" s="313" t="s">
        <v>426</v>
      </c>
      <c r="MWM4" s="313" t="s">
        <v>426</v>
      </c>
      <c r="MWN4" s="313" t="s">
        <v>426</v>
      </c>
      <c r="MWO4" s="313" t="s">
        <v>426</v>
      </c>
      <c r="MWP4" s="313" t="s">
        <v>426</v>
      </c>
      <c r="MWQ4" s="313" t="s">
        <v>426</v>
      </c>
      <c r="MWR4" s="313" t="s">
        <v>426</v>
      </c>
      <c r="MWS4" s="313" t="s">
        <v>426</v>
      </c>
      <c r="MWT4" s="313" t="s">
        <v>426</v>
      </c>
      <c r="MWU4" s="313" t="s">
        <v>426</v>
      </c>
      <c r="MWV4" s="313" t="s">
        <v>426</v>
      </c>
      <c r="MWW4" s="313" t="s">
        <v>426</v>
      </c>
      <c r="MWX4" s="313" t="s">
        <v>426</v>
      </c>
      <c r="MWY4" s="313" t="s">
        <v>426</v>
      </c>
      <c r="MWZ4" s="313" t="s">
        <v>426</v>
      </c>
      <c r="MXA4" s="313" t="s">
        <v>426</v>
      </c>
      <c r="MXB4" s="313" t="s">
        <v>426</v>
      </c>
      <c r="MXC4" s="313" t="s">
        <v>426</v>
      </c>
      <c r="MXD4" s="313" t="s">
        <v>426</v>
      </c>
      <c r="MXE4" s="313" t="s">
        <v>426</v>
      </c>
      <c r="MXF4" s="313" t="s">
        <v>426</v>
      </c>
      <c r="MXG4" s="313" t="s">
        <v>426</v>
      </c>
      <c r="MXH4" s="313" t="s">
        <v>426</v>
      </c>
      <c r="MXI4" s="313" t="s">
        <v>426</v>
      </c>
      <c r="MXJ4" s="313" t="s">
        <v>426</v>
      </c>
      <c r="MXK4" s="313" t="s">
        <v>426</v>
      </c>
      <c r="MXL4" s="313" t="s">
        <v>426</v>
      </c>
      <c r="MXM4" s="313" t="s">
        <v>426</v>
      </c>
      <c r="MXN4" s="313" t="s">
        <v>426</v>
      </c>
      <c r="MXO4" s="313" t="s">
        <v>426</v>
      </c>
      <c r="MXP4" s="313" t="s">
        <v>426</v>
      </c>
      <c r="MXQ4" s="313" t="s">
        <v>426</v>
      </c>
      <c r="MXR4" s="313" t="s">
        <v>426</v>
      </c>
      <c r="MXS4" s="313" t="s">
        <v>426</v>
      </c>
      <c r="MXT4" s="313" t="s">
        <v>426</v>
      </c>
      <c r="MXU4" s="313" t="s">
        <v>426</v>
      </c>
      <c r="MXV4" s="313" t="s">
        <v>426</v>
      </c>
      <c r="MXW4" s="313" t="s">
        <v>426</v>
      </c>
      <c r="MXX4" s="313" t="s">
        <v>426</v>
      </c>
      <c r="MXY4" s="313" t="s">
        <v>426</v>
      </c>
      <c r="MXZ4" s="313" t="s">
        <v>426</v>
      </c>
      <c r="MYA4" s="313" t="s">
        <v>426</v>
      </c>
      <c r="MYB4" s="313" t="s">
        <v>426</v>
      </c>
      <c r="MYC4" s="313" t="s">
        <v>426</v>
      </c>
      <c r="MYD4" s="313" t="s">
        <v>426</v>
      </c>
      <c r="MYE4" s="313" t="s">
        <v>426</v>
      </c>
      <c r="MYF4" s="313" t="s">
        <v>426</v>
      </c>
      <c r="MYG4" s="313" t="s">
        <v>426</v>
      </c>
      <c r="MYH4" s="313" t="s">
        <v>426</v>
      </c>
      <c r="MYI4" s="313" t="s">
        <v>426</v>
      </c>
      <c r="MYJ4" s="313" t="s">
        <v>426</v>
      </c>
      <c r="MYK4" s="313" t="s">
        <v>426</v>
      </c>
      <c r="MYL4" s="313" t="s">
        <v>426</v>
      </c>
      <c r="MYM4" s="313" t="s">
        <v>426</v>
      </c>
      <c r="MYN4" s="313" t="s">
        <v>426</v>
      </c>
      <c r="MYO4" s="313" t="s">
        <v>426</v>
      </c>
      <c r="MYP4" s="313" t="s">
        <v>426</v>
      </c>
      <c r="MYQ4" s="313" t="s">
        <v>426</v>
      </c>
      <c r="MYR4" s="313" t="s">
        <v>426</v>
      </c>
      <c r="MYS4" s="313" t="s">
        <v>426</v>
      </c>
      <c r="MYT4" s="313" t="s">
        <v>426</v>
      </c>
      <c r="MYU4" s="313" t="s">
        <v>426</v>
      </c>
      <c r="MYV4" s="313" t="s">
        <v>426</v>
      </c>
      <c r="MYW4" s="313" t="s">
        <v>426</v>
      </c>
      <c r="MYX4" s="313" t="s">
        <v>426</v>
      </c>
      <c r="MYY4" s="313" t="s">
        <v>426</v>
      </c>
      <c r="MYZ4" s="313" t="s">
        <v>426</v>
      </c>
      <c r="MZA4" s="313" t="s">
        <v>426</v>
      </c>
      <c r="MZB4" s="313" t="s">
        <v>426</v>
      </c>
      <c r="MZC4" s="313" t="s">
        <v>426</v>
      </c>
      <c r="MZD4" s="313" t="s">
        <v>426</v>
      </c>
      <c r="MZE4" s="313" t="s">
        <v>426</v>
      </c>
      <c r="MZF4" s="313" t="s">
        <v>426</v>
      </c>
      <c r="MZG4" s="313" t="s">
        <v>426</v>
      </c>
      <c r="MZH4" s="313" t="s">
        <v>426</v>
      </c>
      <c r="MZI4" s="313" t="s">
        <v>426</v>
      </c>
      <c r="MZJ4" s="313" t="s">
        <v>426</v>
      </c>
      <c r="MZK4" s="313" t="s">
        <v>426</v>
      </c>
      <c r="MZL4" s="313" t="s">
        <v>426</v>
      </c>
      <c r="MZM4" s="313" t="s">
        <v>426</v>
      </c>
      <c r="MZN4" s="313" t="s">
        <v>426</v>
      </c>
      <c r="MZO4" s="313" t="s">
        <v>426</v>
      </c>
      <c r="MZP4" s="313" t="s">
        <v>426</v>
      </c>
      <c r="MZQ4" s="313" t="s">
        <v>426</v>
      </c>
      <c r="MZR4" s="313" t="s">
        <v>426</v>
      </c>
      <c r="MZS4" s="313" t="s">
        <v>426</v>
      </c>
      <c r="MZT4" s="313" t="s">
        <v>426</v>
      </c>
      <c r="MZU4" s="313" t="s">
        <v>426</v>
      </c>
      <c r="MZV4" s="313" t="s">
        <v>426</v>
      </c>
      <c r="MZW4" s="313" t="s">
        <v>426</v>
      </c>
      <c r="MZX4" s="313" t="s">
        <v>426</v>
      </c>
      <c r="MZY4" s="313" t="s">
        <v>426</v>
      </c>
      <c r="MZZ4" s="313" t="s">
        <v>426</v>
      </c>
      <c r="NAA4" s="313" t="s">
        <v>426</v>
      </c>
      <c r="NAB4" s="313" t="s">
        <v>426</v>
      </c>
      <c r="NAC4" s="313" t="s">
        <v>426</v>
      </c>
      <c r="NAD4" s="313" t="s">
        <v>426</v>
      </c>
      <c r="NAE4" s="313" t="s">
        <v>426</v>
      </c>
      <c r="NAF4" s="313" t="s">
        <v>426</v>
      </c>
      <c r="NAG4" s="313" t="s">
        <v>426</v>
      </c>
      <c r="NAH4" s="313" t="s">
        <v>426</v>
      </c>
      <c r="NAI4" s="313" t="s">
        <v>426</v>
      </c>
      <c r="NAJ4" s="313" t="s">
        <v>426</v>
      </c>
      <c r="NAK4" s="313" t="s">
        <v>426</v>
      </c>
      <c r="NAL4" s="313" t="s">
        <v>426</v>
      </c>
      <c r="NAM4" s="313" t="s">
        <v>426</v>
      </c>
      <c r="NAN4" s="313" t="s">
        <v>426</v>
      </c>
      <c r="NAO4" s="313" t="s">
        <v>426</v>
      </c>
      <c r="NAP4" s="313" t="s">
        <v>426</v>
      </c>
      <c r="NAQ4" s="313" t="s">
        <v>426</v>
      </c>
      <c r="NAR4" s="313" t="s">
        <v>426</v>
      </c>
      <c r="NAS4" s="313" t="s">
        <v>426</v>
      </c>
      <c r="NAT4" s="313" t="s">
        <v>426</v>
      </c>
      <c r="NAU4" s="313" t="s">
        <v>426</v>
      </c>
      <c r="NAV4" s="313" t="s">
        <v>426</v>
      </c>
      <c r="NAW4" s="313" t="s">
        <v>426</v>
      </c>
      <c r="NAX4" s="313" t="s">
        <v>426</v>
      </c>
      <c r="NAY4" s="313" t="s">
        <v>426</v>
      </c>
      <c r="NAZ4" s="313" t="s">
        <v>426</v>
      </c>
      <c r="NBA4" s="313" t="s">
        <v>426</v>
      </c>
      <c r="NBB4" s="313" t="s">
        <v>426</v>
      </c>
      <c r="NBC4" s="313" t="s">
        <v>426</v>
      </c>
      <c r="NBD4" s="313" t="s">
        <v>426</v>
      </c>
      <c r="NBE4" s="313" t="s">
        <v>426</v>
      </c>
      <c r="NBF4" s="313" t="s">
        <v>426</v>
      </c>
      <c r="NBG4" s="313" t="s">
        <v>426</v>
      </c>
      <c r="NBH4" s="313" t="s">
        <v>426</v>
      </c>
      <c r="NBI4" s="313" t="s">
        <v>426</v>
      </c>
      <c r="NBJ4" s="313" t="s">
        <v>426</v>
      </c>
      <c r="NBK4" s="313" t="s">
        <v>426</v>
      </c>
      <c r="NBL4" s="313" t="s">
        <v>426</v>
      </c>
      <c r="NBM4" s="313" t="s">
        <v>426</v>
      </c>
      <c r="NBN4" s="313" t="s">
        <v>426</v>
      </c>
      <c r="NBO4" s="313" t="s">
        <v>426</v>
      </c>
      <c r="NBP4" s="313" t="s">
        <v>426</v>
      </c>
      <c r="NBQ4" s="313" t="s">
        <v>426</v>
      </c>
      <c r="NBR4" s="313" t="s">
        <v>426</v>
      </c>
      <c r="NBS4" s="313" t="s">
        <v>426</v>
      </c>
      <c r="NBT4" s="313" t="s">
        <v>426</v>
      </c>
      <c r="NBU4" s="313" t="s">
        <v>426</v>
      </c>
      <c r="NBV4" s="313" t="s">
        <v>426</v>
      </c>
      <c r="NBW4" s="313" t="s">
        <v>426</v>
      </c>
      <c r="NBX4" s="313" t="s">
        <v>426</v>
      </c>
      <c r="NBY4" s="313" t="s">
        <v>426</v>
      </c>
      <c r="NBZ4" s="313" t="s">
        <v>426</v>
      </c>
      <c r="NCA4" s="313" t="s">
        <v>426</v>
      </c>
      <c r="NCB4" s="313" t="s">
        <v>426</v>
      </c>
      <c r="NCC4" s="313" t="s">
        <v>426</v>
      </c>
      <c r="NCD4" s="313" t="s">
        <v>426</v>
      </c>
      <c r="NCE4" s="313" t="s">
        <v>426</v>
      </c>
      <c r="NCF4" s="313" t="s">
        <v>426</v>
      </c>
      <c r="NCG4" s="313" t="s">
        <v>426</v>
      </c>
      <c r="NCH4" s="313" t="s">
        <v>426</v>
      </c>
      <c r="NCI4" s="313" t="s">
        <v>426</v>
      </c>
      <c r="NCJ4" s="313" t="s">
        <v>426</v>
      </c>
      <c r="NCK4" s="313" t="s">
        <v>426</v>
      </c>
      <c r="NCL4" s="313" t="s">
        <v>426</v>
      </c>
      <c r="NCM4" s="313" t="s">
        <v>426</v>
      </c>
      <c r="NCN4" s="313" t="s">
        <v>426</v>
      </c>
      <c r="NCO4" s="313" t="s">
        <v>426</v>
      </c>
      <c r="NCP4" s="313" t="s">
        <v>426</v>
      </c>
      <c r="NCQ4" s="313" t="s">
        <v>426</v>
      </c>
      <c r="NCR4" s="313" t="s">
        <v>426</v>
      </c>
      <c r="NCS4" s="313" t="s">
        <v>426</v>
      </c>
      <c r="NCT4" s="313" t="s">
        <v>426</v>
      </c>
      <c r="NCU4" s="313" t="s">
        <v>426</v>
      </c>
      <c r="NCV4" s="313" t="s">
        <v>426</v>
      </c>
      <c r="NCW4" s="313" t="s">
        <v>426</v>
      </c>
      <c r="NCX4" s="313" t="s">
        <v>426</v>
      </c>
      <c r="NCY4" s="313" t="s">
        <v>426</v>
      </c>
      <c r="NCZ4" s="313" t="s">
        <v>426</v>
      </c>
      <c r="NDA4" s="313" t="s">
        <v>426</v>
      </c>
      <c r="NDB4" s="313" t="s">
        <v>426</v>
      </c>
      <c r="NDC4" s="313" t="s">
        <v>426</v>
      </c>
      <c r="NDD4" s="313" t="s">
        <v>426</v>
      </c>
      <c r="NDE4" s="313" t="s">
        <v>426</v>
      </c>
      <c r="NDF4" s="313" t="s">
        <v>426</v>
      </c>
      <c r="NDG4" s="313" t="s">
        <v>426</v>
      </c>
      <c r="NDH4" s="313" t="s">
        <v>426</v>
      </c>
      <c r="NDI4" s="313" t="s">
        <v>426</v>
      </c>
      <c r="NDJ4" s="313" t="s">
        <v>426</v>
      </c>
      <c r="NDK4" s="313" t="s">
        <v>426</v>
      </c>
      <c r="NDL4" s="313" t="s">
        <v>426</v>
      </c>
      <c r="NDM4" s="313" t="s">
        <v>426</v>
      </c>
      <c r="NDN4" s="313" t="s">
        <v>426</v>
      </c>
      <c r="NDO4" s="313" t="s">
        <v>426</v>
      </c>
      <c r="NDP4" s="313" t="s">
        <v>426</v>
      </c>
      <c r="NDQ4" s="313" t="s">
        <v>426</v>
      </c>
      <c r="NDR4" s="313" t="s">
        <v>426</v>
      </c>
      <c r="NDS4" s="313" t="s">
        <v>426</v>
      </c>
      <c r="NDT4" s="313" t="s">
        <v>426</v>
      </c>
      <c r="NDU4" s="313" t="s">
        <v>426</v>
      </c>
      <c r="NDV4" s="313" t="s">
        <v>426</v>
      </c>
      <c r="NDW4" s="313" t="s">
        <v>426</v>
      </c>
      <c r="NDX4" s="313" t="s">
        <v>426</v>
      </c>
      <c r="NDY4" s="313" t="s">
        <v>426</v>
      </c>
      <c r="NDZ4" s="313" t="s">
        <v>426</v>
      </c>
      <c r="NEA4" s="313" t="s">
        <v>426</v>
      </c>
      <c r="NEB4" s="313" t="s">
        <v>426</v>
      </c>
      <c r="NEC4" s="313" t="s">
        <v>426</v>
      </c>
      <c r="NED4" s="313" t="s">
        <v>426</v>
      </c>
      <c r="NEE4" s="313" t="s">
        <v>426</v>
      </c>
      <c r="NEF4" s="313" t="s">
        <v>426</v>
      </c>
      <c r="NEG4" s="313" t="s">
        <v>426</v>
      </c>
      <c r="NEH4" s="313" t="s">
        <v>426</v>
      </c>
      <c r="NEI4" s="313" t="s">
        <v>426</v>
      </c>
      <c r="NEJ4" s="313" t="s">
        <v>426</v>
      </c>
      <c r="NEK4" s="313" t="s">
        <v>426</v>
      </c>
      <c r="NEL4" s="313" t="s">
        <v>426</v>
      </c>
      <c r="NEM4" s="313" t="s">
        <v>426</v>
      </c>
      <c r="NEN4" s="313" t="s">
        <v>426</v>
      </c>
      <c r="NEO4" s="313" t="s">
        <v>426</v>
      </c>
      <c r="NEP4" s="313" t="s">
        <v>426</v>
      </c>
      <c r="NEQ4" s="313" t="s">
        <v>426</v>
      </c>
      <c r="NER4" s="313" t="s">
        <v>426</v>
      </c>
      <c r="NES4" s="313" t="s">
        <v>426</v>
      </c>
      <c r="NET4" s="313" t="s">
        <v>426</v>
      </c>
      <c r="NEU4" s="313" t="s">
        <v>426</v>
      </c>
      <c r="NEV4" s="313" t="s">
        <v>426</v>
      </c>
      <c r="NEW4" s="313" t="s">
        <v>426</v>
      </c>
      <c r="NEX4" s="313" t="s">
        <v>426</v>
      </c>
      <c r="NEY4" s="313" t="s">
        <v>426</v>
      </c>
      <c r="NEZ4" s="313" t="s">
        <v>426</v>
      </c>
      <c r="NFA4" s="313" t="s">
        <v>426</v>
      </c>
      <c r="NFB4" s="313" t="s">
        <v>426</v>
      </c>
      <c r="NFC4" s="313" t="s">
        <v>426</v>
      </c>
      <c r="NFD4" s="313" t="s">
        <v>426</v>
      </c>
      <c r="NFE4" s="313" t="s">
        <v>426</v>
      </c>
      <c r="NFF4" s="313" t="s">
        <v>426</v>
      </c>
      <c r="NFG4" s="313" t="s">
        <v>426</v>
      </c>
      <c r="NFH4" s="313" t="s">
        <v>426</v>
      </c>
      <c r="NFI4" s="313" t="s">
        <v>426</v>
      </c>
      <c r="NFJ4" s="313" t="s">
        <v>426</v>
      </c>
      <c r="NFK4" s="313" t="s">
        <v>426</v>
      </c>
      <c r="NFL4" s="313" t="s">
        <v>426</v>
      </c>
      <c r="NFM4" s="313" t="s">
        <v>426</v>
      </c>
      <c r="NFN4" s="313" t="s">
        <v>426</v>
      </c>
      <c r="NFO4" s="313" t="s">
        <v>426</v>
      </c>
      <c r="NFP4" s="313" t="s">
        <v>426</v>
      </c>
      <c r="NFQ4" s="313" t="s">
        <v>426</v>
      </c>
      <c r="NFR4" s="313" t="s">
        <v>426</v>
      </c>
      <c r="NFS4" s="313" t="s">
        <v>426</v>
      </c>
      <c r="NFT4" s="313" t="s">
        <v>426</v>
      </c>
      <c r="NFU4" s="313" t="s">
        <v>426</v>
      </c>
      <c r="NFV4" s="313" t="s">
        <v>426</v>
      </c>
      <c r="NFW4" s="313" t="s">
        <v>426</v>
      </c>
      <c r="NFX4" s="313" t="s">
        <v>426</v>
      </c>
      <c r="NFY4" s="313" t="s">
        <v>426</v>
      </c>
      <c r="NFZ4" s="313" t="s">
        <v>426</v>
      </c>
      <c r="NGA4" s="313" t="s">
        <v>426</v>
      </c>
      <c r="NGB4" s="313" t="s">
        <v>426</v>
      </c>
      <c r="NGC4" s="313" t="s">
        <v>426</v>
      </c>
      <c r="NGD4" s="313" t="s">
        <v>426</v>
      </c>
      <c r="NGE4" s="313" t="s">
        <v>426</v>
      </c>
      <c r="NGF4" s="313" t="s">
        <v>426</v>
      </c>
      <c r="NGG4" s="313" t="s">
        <v>426</v>
      </c>
      <c r="NGH4" s="313" t="s">
        <v>426</v>
      </c>
      <c r="NGI4" s="313" t="s">
        <v>426</v>
      </c>
      <c r="NGJ4" s="313" t="s">
        <v>426</v>
      </c>
      <c r="NGK4" s="313" t="s">
        <v>426</v>
      </c>
      <c r="NGL4" s="313" t="s">
        <v>426</v>
      </c>
      <c r="NGM4" s="313" t="s">
        <v>426</v>
      </c>
      <c r="NGN4" s="313" t="s">
        <v>426</v>
      </c>
      <c r="NGO4" s="313" t="s">
        <v>426</v>
      </c>
      <c r="NGP4" s="313" t="s">
        <v>426</v>
      </c>
      <c r="NGQ4" s="313" t="s">
        <v>426</v>
      </c>
      <c r="NGR4" s="313" t="s">
        <v>426</v>
      </c>
      <c r="NGS4" s="313" t="s">
        <v>426</v>
      </c>
      <c r="NGT4" s="313" t="s">
        <v>426</v>
      </c>
      <c r="NGU4" s="313" t="s">
        <v>426</v>
      </c>
      <c r="NGV4" s="313" t="s">
        <v>426</v>
      </c>
      <c r="NGW4" s="313" t="s">
        <v>426</v>
      </c>
      <c r="NGX4" s="313" t="s">
        <v>426</v>
      </c>
      <c r="NGY4" s="313" t="s">
        <v>426</v>
      </c>
      <c r="NGZ4" s="313" t="s">
        <v>426</v>
      </c>
      <c r="NHA4" s="313" t="s">
        <v>426</v>
      </c>
      <c r="NHB4" s="313" t="s">
        <v>426</v>
      </c>
      <c r="NHC4" s="313" t="s">
        <v>426</v>
      </c>
      <c r="NHD4" s="313" t="s">
        <v>426</v>
      </c>
      <c r="NHE4" s="313" t="s">
        <v>426</v>
      </c>
      <c r="NHF4" s="313" t="s">
        <v>426</v>
      </c>
      <c r="NHG4" s="313" t="s">
        <v>426</v>
      </c>
      <c r="NHH4" s="313" t="s">
        <v>426</v>
      </c>
      <c r="NHI4" s="313" t="s">
        <v>426</v>
      </c>
      <c r="NHJ4" s="313" t="s">
        <v>426</v>
      </c>
      <c r="NHK4" s="313" t="s">
        <v>426</v>
      </c>
      <c r="NHL4" s="313" t="s">
        <v>426</v>
      </c>
      <c r="NHM4" s="313" t="s">
        <v>426</v>
      </c>
      <c r="NHN4" s="313" t="s">
        <v>426</v>
      </c>
      <c r="NHO4" s="313" t="s">
        <v>426</v>
      </c>
      <c r="NHP4" s="313" t="s">
        <v>426</v>
      </c>
      <c r="NHQ4" s="313" t="s">
        <v>426</v>
      </c>
      <c r="NHR4" s="313" t="s">
        <v>426</v>
      </c>
      <c r="NHS4" s="313" t="s">
        <v>426</v>
      </c>
      <c r="NHT4" s="313" t="s">
        <v>426</v>
      </c>
      <c r="NHU4" s="313" t="s">
        <v>426</v>
      </c>
      <c r="NHV4" s="313" t="s">
        <v>426</v>
      </c>
      <c r="NHW4" s="313" t="s">
        <v>426</v>
      </c>
      <c r="NHX4" s="313" t="s">
        <v>426</v>
      </c>
      <c r="NHY4" s="313" t="s">
        <v>426</v>
      </c>
      <c r="NHZ4" s="313" t="s">
        <v>426</v>
      </c>
      <c r="NIA4" s="313" t="s">
        <v>426</v>
      </c>
      <c r="NIB4" s="313" t="s">
        <v>426</v>
      </c>
      <c r="NIC4" s="313" t="s">
        <v>426</v>
      </c>
      <c r="NID4" s="313" t="s">
        <v>426</v>
      </c>
      <c r="NIE4" s="313" t="s">
        <v>426</v>
      </c>
      <c r="NIF4" s="313" t="s">
        <v>426</v>
      </c>
      <c r="NIG4" s="313" t="s">
        <v>426</v>
      </c>
      <c r="NIH4" s="313" t="s">
        <v>426</v>
      </c>
      <c r="NII4" s="313" t="s">
        <v>426</v>
      </c>
      <c r="NIJ4" s="313" t="s">
        <v>426</v>
      </c>
      <c r="NIK4" s="313" t="s">
        <v>426</v>
      </c>
      <c r="NIL4" s="313" t="s">
        <v>426</v>
      </c>
      <c r="NIM4" s="313" t="s">
        <v>426</v>
      </c>
      <c r="NIN4" s="313" t="s">
        <v>426</v>
      </c>
      <c r="NIO4" s="313" t="s">
        <v>426</v>
      </c>
      <c r="NIP4" s="313" t="s">
        <v>426</v>
      </c>
      <c r="NIQ4" s="313" t="s">
        <v>426</v>
      </c>
      <c r="NIR4" s="313" t="s">
        <v>426</v>
      </c>
      <c r="NIS4" s="313" t="s">
        <v>426</v>
      </c>
      <c r="NIT4" s="313" t="s">
        <v>426</v>
      </c>
      <c r="NIU4" s="313" t="s">
        <v>426</v>
      </c>
      <c r="NIV4" s="313" t="s">
        <v>426</v>
      </c>
      <c r="NIW4" s="313" t="s">
        <v>426</v>
      </c>
      <c r="NIX4" s="313" t="s">
        <v>426</v>
      </c>
      <c r="NIY4" s="313" t="s">
        <v>426</v>
      </c>
      <c r="NIZ4" s="313" t="s">
        <v>426</v>
      </c>
      <c r="NJA4" s="313" t="s">
        <v>426</v>
      </c>
      <c r="NJB4" s="313" t="s">
        <v>426</v>
      </c>
      <c r="NJC4" s="313" t="s">
        <v>426</v>
      </c>
      <c r="NJD4" s="313" t="s">
        <v>426</v>
      </c>
      <c r="NJE4" s="313" t="s">
        <v>426</v>
      </c>
      <c r="NJF4" s="313" t="s">
        <v>426</v>
      </c>
      <c r="NJG4" s="313" t="s">
        <v>426</v>
      </c>
      <c r="NJH4" s="313" t="s">
        <v>426</v>
      </c>
      <c r="NJI4" s="313" t="s">
        <v>426</v>
      </c>
      <c r="NJJ4" s="313" t="s">
        <v>426</v>
      </c>
      <c r="NJK4" s="313" t="s">
        <v>426</v>
      </c>
      <c r="NJL4" s="313" t="s">
        <v>426</v>
      </c>
      <c r="NJM4" s="313" t="s">
        <v>426</v>
      </c>
      <c r="NJN4" s="313" t="s">
        <v>426</v>
      </c>
      <c r="NJO4" s="313" t="s">
        <v>426</v>
      </c>
      <c r="NJP4" s="313" t="s">
        <v>426</v>
      </c>
      <c r="NJQ4" s="313" t="s">
        <v>426</v>
      </c>
      <c r="NJR4" s="313" t="s">
        <v>426</v>
      </c>
      <c r="NJS4" s="313" t="s">
        <v>426</v>
      </c>
      <c r="NJT4" s="313" t="s">
        <v>426</v>
      </c>
      <c r="NJU4" s="313" t="s">
        <v>426</v>
      </c>
      <c r="NJV4" s="313" t="s">
        <v>426</v>
      </c>
      <c r="NJW4" s="313" t="s">
        <v>426</v>
      </c>
      <c r="NJX4" s="313" t="s">
        <v>426</v>
      </c>
      <c r="NJY4" s="313" t="s">
        <v>426</v>
      </c>
      <c r="NJZ4" s="313" t="s">
        <v>426</v>
      </c>
      <c r="NKA4" s="313" t="s">
        <v>426</v>
      </c>
      <c r="NKB4" s="313" t="s">
        <v>426</v>
      </c>
      <c r="NKC4" s="313" t="s">
        <v>426</v>
      </c>
      <c r="NKD4" s="313" t="s">
        <v>426</v>
      </c>
      <c r="NKE4" s="313" t="s">
        <v>426</v>
      </c>
      <c r="NKF4" s="313" t="s">
        <v>426</v>
      </c>
      <c r="NKG4" s="313" t="s">
        <v>426</v>
      </c>
      <c r="NKH4" s="313" t="s">
        <v>426</v>
      </c>
      <c r="NKI4" s="313" t="s">
        <v>426</v>
      </c>
      <c r="NKJ4" s="313" t="s">
        <v>426</v>
      </c>
      <c r="NKK4" s="313" t="s">
        <v>426</v>
      </c>
      <c r="NKL4" s="313" t="s">
        <v>426</v>
      </c>
      <c r="NKM4" s="313" t="s">
        <v>426</v>
      </c>
      <c r="NKN4" s="313" t="s">
        <v>426</v>
      </c>
      <c r="NKO4" s="313" t="s">
        <v>426</v>
      </c>
      <c r="NKP4" s="313" t="s">
        <v>426</v>
      </c>
      <c r="NKQ4" s="313" t="s">
        <v>426</v>
      </c>
      <c r="NKR4" s="313" t="s">
        <v>426</v>
      </c>
      <c r="NKS4" s="313" t="s">
        <v>426</v>
      </c>
      <c r="NKT4" s="313" t="s">
        <v>426</v>
      </c>
      <c r="NKU4" s="313" t="s">
        <v>426</v>
      </c>
      <c r="NKV4" s="313" t="s">
        <v>426</v>
      </c>
      <c r="NKW4" s="313" t="s">
        <v>426</v>
      </c>
      <c r="NKX4" s="313" t="s">
        <v>426</v>
      </c>
      <c r="NKY4" s="313" t="s">
        <v>426</v>
      </c>
      <c r="NKZ4" s="313" t="s">
        <v>426</v>
      </c>
      <c r="NLA4" s="313" t="s">
        <v>426</v>
      </c>
      <c r="NLB4" s="313" t="s">
        <v>426</v>
      </c>
      <c r="NLC4" s="313" t="s">
        <v>426</v>
      </c>
      <c r="NLD4" s="313" t="s">
        <v>426</v>
      </c>
      <c r="NLE4" s="313" t="s">
        <v>426</v>
      </c>
      <c r="NLF4" s="313" t="s">
        <v>426</v>
      </c>
      <c r="NLG4" s="313" t="s">
        <v>426</v>
      </c>
      <c r="NLH4" s="313" t="s">
        <v>426</v>
      </c>
      <c r="NLI4" s="313" t="s">
        <v>426</v>
      </c>
      <c r="NLJ4" s="313" t="s">
        <v>426</v>
      </c>
      <c r="NLK4" s="313" t="s">
        <v>426</v>
      </c>
      <c r="NLL4" s="313" t="s">
        <v>426</v>
      </c>
      <c r="NLM4" s="313" t="s">
        <v>426</v>
      </c>
      <c r="NLN4" s="313" t="s">
        <v>426</v>
      </c>
      <c r="NLO4" s="313" t="s">
        <v>426</v>
      </c>
      <c r="NLP4" s="313" t="s">
        <v>426</v>
      </c>
      <c r="NLQ4" s="313" t="s">
        <v>426</v>
      </c>
      <c r="NLR4" s="313" t="s">
        <v>426</v>
      </c>
      <c r="NLS4" s="313" t="s">
        <v>426</v>
      </c>
      <c r="NLT4" s="313" t="s">
        <v>426</v>
      </c>
      <c r="NLU4" s="313" t="s">
        <v>426</v>
      </c>
      <c r="NLV4" s="313" t="s">
        <v>426</v>
      </c>
      <c r="NLW4" s="313" t="s">
        <v>426</v>
      </c>
      <c r="NLX4" s="313" t="s">
        <v>426</v>
      </c>
      <c r="NLY4" s="313" t="s">
        <v>426</v>
      </c>
      <c r="NLZ4" s="313" t="s">
        <v>426</v>
      </c>
      <c r="NMA4" s="313" t="s">
        <v>426</v>
      </c>
      <c r="NMB4" s="313" t="s">
        <v>426</v>
      </c>
      <c r="NMC4" s="313" t="s">
        <v>426</v>
      </c>
      <c r="NMD4" s="313" t="s">
        <v>426</v>
      </c>
      <c r="NME4" s="313" t="s">
        <v>426</v>
      </c>
      <c r="NMF4" s="313" t="s">
        <v>426</v>
      </c>
      <c r="NMG4" s="313" t="s">
        <v>426</v>
      </c>
      <c r="NMH4" s="313" t="s">
        <v>426</v>
      </c>
      <c r="NMI4" s="313" t="s">
        <v>426</v>
      </c>
      <c r="NMJ4" s="313" t="s">
        <v>426</v>
      </c>
      <c r="NMK4" s="313" t="s">
        <v>426</v>
      </c>
      <c r="NML4" s="313" t="s">
        <v>426</v>
      </c>
      <c r="NMM4" s="313" t="s">
        <v>426</v>
      </c>
      <c r="NMN4" s="313" t="s">
        <v>426</v>
      </c>
      <c r="NMO4" s="313" t="s">
        <v>426</v>
      </c>
      <c r="NMP4" s="313" t="s">
        <v>426</v>
      </c>
      <c r="NMQ4" s="313" t="s">
        <v>426</v>
      </c>
      <c r="NMR4" s="313" t="s">
        <v>426</v>
      </c>
      <c r="NMS4" s="313" t="s">
        <v>426</v>
      </c>
      <c r="NMT4" s="313" t="s">
        <v>426</v>
      </c>
      <c r="NMU4" s="313" t="s">
        <v>426</v>
      </c>
      <c r="NMV4" s="313" t="s">
        <v>426</v>
      </c>
      <c r="NMW4" s="313" t="s">
        <v>426</v>
      </c>
      <c r="NMX4" s="313" t="s">
        <v>426</v>
      </c>
      <c r="NMY4" s="313" t="s">
        <v>426</v>
      </c>
      <c r="NMZ4" s="313" t="s">
        <v>426</v>
      </c>
      <c r="NNA4" s="313" t="s">
        <v>426</v>
      </c>
      <c r="NNB4" s="313" t="s">
        <v>426</v>
      </c>
      <c r="NNC4" s="313" t="s">
        <v>426</v>
      </c>
      <c r="NND4" s="313" t="s">
        <v>426</v>
      </c>
      <c r="NNE4" s="313" t="s">
        <v>426</v>
      </c>
      <c r="NNF4" s="313" t="s">
        <v>426</v>
      </c>
      <c r="NNG4" s="313" t="s">
        <v>426</v>
      </c>
      <c r="NNH4" s="313" t="s">
        <v>426</v>
      </c>
      <c r="NNI4" s="313" t="s">
        <v>426</v>
      </c>
      <c r="NNJ4" s="313" t="s">
        <v>426</v>
      </c>
      <c r="NNK4" s="313" t="s">
        <v>426</v>
      </c>
      <c r="NNL4" s="313" t="s">
        <v>426</v>
      </c>
      <c r="NNM4" s="313" t="s">
        <v>426</v>
      </c>
      <c r="NNN4" s="313" t="s">
        <v>426</v>
      </c>
      <c r="NNO4" s="313" t="s">
        <v>426</v>
      </c>
      <c r="NNP4" s="313" t="s">
        <v>426</v>
      </c>
      <c r="NNQ4" s="313" t="s">
        <v>426</v>
      </c>
      <c r="NNR4" s="313" t="s">
        <v>426</v>
      </c>
      <c r="NNS4" s="313" t="s">
        <v>426</v>
      </c>
      <c r="NNT4" s="313" t="s">
        <v>426</v>
      </c>
      <c r="NNU4" s="313" t="s">
        <v>426</v>
      </c>
      <c r="NNV4" s="313" t="s">
        <v>426</v>
      </c>
      <c r="NNW4" s="313" t="s">
        <v>426</v>
      </c>
      <c r="NNX4" s="313" t="s">
        <v>426</v>
      </c>
      <c r="NNY4" s="313" t="s">
        <v>426</v>
      </c>
      <c r="NNZ4" s="313" t="s">
        <v>426</v>
      </c>
      <c r="NOA4" s="313" t="s">
        <v>426</v>
      </c>
      <c r="NOB4" s="313" t="s">
        <v>426</v>
      </c>
      <c r="NOC4" s="313" t="s">
        <v>426</v>
      </c>
      <c r="NOD4" s="313" t="s">
        <v>426</v>
      </c>
      <c r="NOE4" s="313" t="s">
        <v>426</v>
      </c>
      <c r="NOF4" s="313" t="s">
        <v>426</v>
      </c>
      <c r="NOG4" s="313" t="s">
        <v>426</v>
      </c>
      <c r="NOH4" s="313" t="s">
        <v>426</v>
      </c>
      <c r="NOI4" s="313" t="s">
        <v>426</v>
      </c>
      <c r="NOJ4" s="313" t="s">
        <v>426</v>
      </c>
      <c r="NOK4" s="313" t="s">
        <v>426</v>
      </c>
      <c r="NOL4" s="313" t="s">
        <v>426</v>
      </c>
      <c r="NOM4" s="313" t="s">
        <v>426</v>
      </c>
      <c r="NON4" s="313" t="s">
        <v>426</v>
      </c>
      <c r="NOO4" s="313" t="s">
        <v>426</v>
      </c>
      <c r="NOP4" s="313" t="s">
        <v>426</v>
      </c>
      <c r="NOQ4" s="313" t="s">
        <v>426</v>
      </c>
      <c r="NOR4" s="313" t="s">
        <v>426</v>
      </c>
      <c r="NOS4" s="313" t="s">
        <v>426</v>
      </c>
      <c r="NOT4" s="313" t="s">
        <v>426</v>
      </c>
      <c r="NOU4" s="313" t="s">
        <v>426</v>
      </c>
      <c r="NOV4" s="313" t="s">
        <v>426</v>
      </c>
      <c r="NOW4" s="313" t="s">
        <v>426</v>
      </c>
      <c r="NOX4" s="313" t="s">
        <v>426</v>
      </c>
      <c r="NOY4" s="313" t="s">
        <v>426</v>
      </c>
      <c r="NOZ4" s="313" t="s">
        <v>426</v>
      </c>
      <c r="NPA4" s="313" t="s">
        <v>426</v>
      </c>
      <c r="NPB4" s="313" t="s">
        <v>426</v>
      </c>
      <c r="NPC4" s="313" t="s">
        <v>426</v>
      </c>
      <c r="NPD4" s="313" t="s">
        <v>426</v>
      </c>
      <c r="NPE4" s="313" t="s">
        <v>426</v>
      </c>
      <c r="NPF4" s="313" t="s">
        <v>426</v>
      </c>
      <c r="NPG4" s="313" t="s">
        <v>426</v>
      </c>
      <c r="NPH4" s="313" t="s">
        <v>426</v>
      </c>
      <c r="NPI4" s="313" t="s">
        <v>426</v>
      </c>
      <c r="NPJ4" s="313" t="s">
        <v>426</v>
      </c>
      <c r="NPK4" s="313" t="s">
        <v>426</v>
      </c>
      <c r="NPL4" s="313" t="s">
        <v>426</v>
      </c>
      <c r="NPM4" s="313" t="s">
        <v>426</v>
      </c>
      <c r="NPN4" s="313" t="s">
        <v>426</v>
      </c>
      <c r="NPO4" s="313" t="s">
        <v>426</v>
      </c>
      <c r="NPP4" s="313" t="s">
        <v>426</v>
      </c>
      <c r="NPQ4" s="313" t="s">
        <v>426</v>
      </c>
      <c r="NPR4" s="313" t="s">
        <v>426</v>
      </c>
      <c r="NPS4" s="313" t="s">
        <v>426</v>
      </c>
      <c r="NPT4" s="313" t="s">
        <v>426</v>
      </c>
      <c r="NPU4" s="313" t="s">
        <v>426</v>
      </c>
      <c r="NPV4" s="313" t="s">
        <v>426</v>
      </c>
      <c r="NPW4" s="313" t="s">
        <v>426</v>
      </c>
      <c r="NPX4" s="313" t="s">
        <v>426</v>
      </c>
      <c r="NPY4" s="313" t="s">
        <v>426</v>
      </c>
      <c r="NPZ4" s="313" t="s">
        <v>426</v>
      </c>
      <c r="NQA4" s="313" t="s">
        <v>426</v>
      </c>
      <c r="NQB4" s="313" t="s">
        <v>426</v>
      </c>
      <c r="NQC4" s="313" t="s">
        <v>426</v>
      </c>
      <c r="NQD4" s="313" t="s">
        <v>426</v>
      </c>
      <c r="NQE4" s="313" t="s">
        <v>426</v>
      </c>
      <c r="NQF4" s="313" t="s">
        <v>426</v>
      </c>
      <c r="NQG4" s="313" t="s">
        <v>426</v>
      </c>
      <c r="NQH4" s="313" t="s">
        <v>426</v>
      </c>
      <c r="NQI4" s="313" t="s">
        <v>426</v>
      </c>
      <c r="NQJ4" s="313" t="s">
        <v>426</v>
      </c>
      <c r="NQK4" s="313" t="s">
        <v>426</v>
      </c>
      <c r="NQL4" s="313" t="s">
        <v>426</v>
      </c>
      <c r="NQM4" s="313" t="s">
        <v>426</v>
      </c>
      <c r="NQN4" s="313" t="s">
        <v>426</v>
      </c>
      <c r="NQO4" s="313" t="s">
        <v>426</v>
      </c>
      <c r="NQP4" s="313" t="s">
        <v>426</v>
      </c>
      <c r="NQQ4" s="313" t="s">
        <v>426</v>
      </c>
      <c r="NQR4" s="313" t="s">
        <v>426</v>
      </c>
      <c r="NQS4" s="313" t="s">
        <v>426</v>
      </c>
      <c r="NQT4" s="313" t="s">
        <v>426</v>
      </c>
      <c r="NQU4" s="313" t="s">
        <v>426</v>
      </c>
      <c r="NQV4" s="313" t="s">
        <v>426</v>
      </c>
      <c r="NQW4" s="313" t="s">
        <v>426</v>
      </c>
      <c r="NQX4" s="313" t="s">
        <v>426</v>
      </c>
      <c r="NQY4" s="313" t="s">
        <v>426</v>
      </c>
      <c r="NQZ4" s="313" t="s">
        <v>426</v>
      </c>
      <c r="NRA4" s="313" t="s">
        <v>426</v>
      </c>
      <c r="NRB4" s="313" t="s">
        <v>426</v>
      </c>
      <c r="NRC4" s="313" t="s">
        <v>426</v>
      </c>
      <c r="NRD4" s="313" t="s">
        <v>426</v>
      </c>
      <c r="NRE4" s="313" t="s">
        <v>426</v>
      </c>
      <c r="NRF4" s="313" t="s">
        <v>426</v>
      </c>
      <c r="NRG4" s="313" t="s">
        <v>426</v>
      </c>
      <c r="NRH4" s="313" t="s">
        <v>426</v>
      </c>
      <c r="NRI4" s="313" t="s">
        <v>426</v>
      </c>
      <c r="NRJ4" s="313" t="s">
        <v>426</v>
      </c>
      <c r="NRK4" s="313" t="s">
        <v>426</v>
      </c>
      <c r="NRL4" s="313" t="s">
        <v>426</v>
      </c>
      <c r="NRM4" s="313" t="s">
        <v>426</v>
      </c>
      <c r="NRN4" s="313" t="s">
        <v>426</v>
      </c>
      <c r="NRO4" s="313" t="s">
        <v>426</v>
      </c>
      <c r="NRP4" s="313" t="s">
        <v>426</v>
      </c>
      <c r="NRQ4" s="313" t="s">
        <v>426</v>
      </c>
      <c r="NRR4" s="313" t="s">
        <v>426</v>
      </c>
      <c r="NRS4" s="313" t="s">
        <v>426</v>
      </c>
      <c r="NRT4" s="313" t="s">
        <v>426</v>
      </c>
      <c r="NRU4" s="313" t="s">
        <v>426</v>
      </c>
      <c r="NRV4" s="313" t="s">
        <v>426</v>
      </c>
      <c r="NRW4" s="313" t="s">
        <v>426</v>
      </c>
      <c r="NRX4" s="313" t="s">
        <v>426</v>
      </c>
      <c r="NRY4" s="313" t="s">
        <v>426</v>
      </c>
      <c r="NRZ4" s="313" t="s">
        <v>426</v>
      </c>
      <c r="NSA4" s="313" t="s">
        <v>426</v>
      </c>
      <c r="NSB4" s="313" t="s">
        <v>426</v>
      </c>
      <c r="NSC4" s="313" t="s">
        <v>426</v>
      </c>
      <c r="NSD4" s="313" t="s">
        <v>426</v>
      </c>
      <c r="NSE4" s="313" t="s">
        <v>426</v>
      </c>
      <c r="NSF4" s="313" t="s">
        <v>426</v>
      </c>
      <c r="NSG4" s="313" t="s">
        <v>426</v>
      </c>
      <c r="NSH4" s="313" t="s">
        <v>426</v>
      </c>
      <c r="NSI4" s="313" t="s">
        <v>426</v>
      </c>
      <c r="NSJ4" s="313" t="s">
        <v>426</v>
      </c>
      <c r="NSK4" s="313" t="s">
        <v>426</v>
      </c>
      <c r="NSL4" s="313" t="s">
        <v>426</v>
      </c>
      <c r="NSM4" s="313" t="s">
        <v>426</v>
      </c>
      <c r="NSN4" s="313" t="s">
        <v>426</v>
      </c>
      <c r="NSO4" s="313" t="s">
        <v>426</v>
      </c>
      <c r="NSP4" s="313" t="s">
        <v>426</v>
      </c>
      <c r="NSQ4" s="313" t="s">
        <v>426</v>
      </c>
      <c r="NSR4" s="313" t="s">
        <v>426</v>
      </c>
      <c r="NSS4" s="313" t="s">
        <v>426</v>
      </c>
      <c r="NST4" s="313" t="s">
        <v>426</v>
      </c>
      <c r="NSU4" s="313" t="s">
        <v>426</v>
      </c>
      <c r="NSV4" s="313" t="s">
        <v>426</v>
      </c>
      <c r="NSW4" s="313" t="s">
        <v>426</v>
      </c>
      <c r="NSX4" s="313" t="s">
        <v>426</v>
      </c>
      <c r="NSY4" s="313" t="s">
        <v>426</v>
      </c>
      <c r="NSZ4" s="313" t="s">
        <v>426</v>
      </c>
      <c r="NTA4" s="313" t="s">
        <v>426</v>
      </c>
      <c r="NTB4" s="313" t="s">
        <v>426</v>
      </c>
      <c r="NTC4" s="313" t="s">
        <v>426</v>
      </c>
      <c r="NTD4" s="313" t="s">
        <v>426</v>
      </c>
      <c r="NTE4" s="313" t="s">
        <v>426</v>
      </c>
      <c r="NTF4" s="313" t="s">
        <v>426</v>
      </c>
      <c r="NTG4" s="313" t="s">
        <v>426</v>
      </c>
      <c r="NTH4" s="313" t="s">
        <v>426</v>
      </c>
      <c r="NTI4" s="313" t="s">
        <v>426</v>
      </c>
      <c r="NTJ4" s="313" t="s">
        <v>426</v>
      </c>
      <c r="NTK4" s="313" t="s">
        <v>426</v>
      </c>
      <c r="NTL4" s="313" t="s">
        <v>426</v>
      </c>
      <c r="NTM4" s="313" t="s">
        <v>426</v>
      </c>
      <c r="NTN4" s="313" t="s">
        <v>426</v>
      </c>
      <c r="NTO4" s="313" t="s">
        <v>426</v>
      </c>
      <c r="NTP4" s="313" t="s">
        <v>426</v>
      </c>
      <c r="NTQ4" s="313" t="s">
        <v>426</v>
      </c>
      <c r="NTR4" s="313" t="s">
        <v>426</v>
      </c>
      <c r="NTS4" s="313" t="s">
        <v>426</v>
      </c>
      <c r="NTT4" s="313" t="s">
        <v>426</v>
      </c>
      <c r="NTU4" s="313" t="s">
        <v>426</v>
      </c>
      <c r="NTV4" s="313" t="s">
        <v>426</v>
      </c>
      <c r="NTW4" s="313" t="s">
        <v>426</v>
      </c>
      <c r="NTX4" s="313" t="s">
        <v>426</v>
      </c>
      <c r="NTY4" s="313" t="s">
        <v>426</v>
      </c>
      <c r="NTZ4" s="313" t="s">
        <v>426</v>
      </c>
      <c r="NUA4" s="313" t="s">
        <v>426</v>
      </c>
      <c r="NUB4" s="313" t="s">
        <v>426</v>
      </c>
      <c r="NUC4" s="313" t="s">
        <v>426</v>
      </c>
      <c r="NUD4" s="313" t="s">
        <v>426</v>
      </c>
      <c r="NUE4" s="313" t="s">
        <v>426</v>
      </c>
      <c r="NUF4" s="313" t="s">
        <v>426</v>
      </c>
      <c r="NUG4" s="313" t="s">
        <v>426</v>
      </c>
      <c r="NUH4" s="313" t="s">
        <v>426</v>
      </c>
      <c r="NUI4" s="313" t="s">
        <v>426</v>
      </c>
      <c r="NUJ4" s="313" t="s">
        <v>426</v>
      </c>
      <c r="NUK4" s="313" t="s">
        <v>426</v>
      </c>
      <c r="NUL4" s="313" t="s">
        <v>426</v>
      </c>
      <c r="NUM4" s="313" t="s">
        <v>426</v>
      </c>
      <c r="NUN4" s="313" t="s">
        <v>426</v>
      </c>
      <c r="NUO4" s="313" t="s">
        <v>426</v>
      </c>
      <c r="NUP4" s="313" t="s">
        <v>426</v>
      </c>
      <c r="NUQ4" s="313" t="s">
        <v>426</v>
      </c>
      <c r="NUR4" s="313" t="s">
        <v>426</v>
      </c>
      <c r="NUS4" s="313" t="s">
        <v>426</v>
      </c>
      <c r="NUT4" s="313" t="s">
        <v>426</v>
      </c>
      <c r="NUU4" s="313" t="s">
        <v>426</v>
      </c>
      <c r="NUV4" s="313" t="s">
        <v>426</v>
      </c>
      <c r="NUW4" s="313" t="s">
        <v>426</v>
      </c>
      <c r="NUX4" s="313" t="s">
        <v>426</v>
      </c>
      <c r="NUY4" s="313" t="s">
        <v>426</v>
      </c>
      <c r="NUZ4" s="313" t="s">
        <v>426</v>
      </c>
      <c r="NVA4" s="313" t="s">
        <v>426</v>
      </c>
      <c r="NVB4" s="313" t="s">
        <v>426</v>
      </c>
      <c r="NVC4" s="313" t="s">
        <v>426</v>
      </c>
      <c r="NVD4" s="313" t="s">
        <v>426</v>
      </c>
      <c r="NVE4" s="313" t="s">
        <v>426</v>
      </c>
      <c r="NVF4" s="313" t="s">
        <v>426</v>
      </c>
      <c r="NVG4" s="313" t="s">
        <v>426</v>
      </c>
      <c r="NVH4" s="313" t="s">
        <v>426</v>
      </c>
      <c r="NVI4" s="313" t="s">
        <v>426</v>
      </c>
      <c r="NVJ4" s="313" t="s">
        <v>426</v>
      </c>
      <c r="NVK4" s="313" t="s">
        <v>426</v>
      </c>
      <c r="NVL4" s="313" t="s">
        <v>426</v>
      </c>
      <c r="NVM4" s="313" t="s">
        <v>426</v>
      </c>
      <c r="NVN4" s="313" t="s">
        <v>426</v>
      </c>
      <c r="NVO4" s="313" t="s">
        <v>426</v>
      </c>
      <c r="NVP4" s="313" t="s">
        <v>426</v>
      </c>
      <c r="NVQ4" s="313" t="s">
        <v>426</v>
      </c>
      <c r="NVR4" s="313" t="s">
        <v>426</v>
      </c>
      <c r="NVS4" s="313" t="s">
        <v>426</v>
      </c>
      <c r="NVT4" s="313" t="s">
        <v>426</v>
      </c>
      <c r="NVU4" s="313" t="s">
        <v>426</v>
      </c>
      <c r="NVV4" s="313" t="s">
        <v>426</v>
      </c>
      <c r="NVW4" s="313" t="s">
        <v>426</v>
      </c>
      <c r="NVX4" s="313" t="s">
        <v>426</v>
      </c>
      <c r="NVY4" s="313" t="s">
        <v>426</v>
      </c>
      <c r="NVZ4" s="313" t="s">
        <v>426</v>
      </c>
      <c r="NWA4" s="313" t="s">
        <v>426</v>
      </c>
      <c r="NWB4" s="313" t="s">
        <v>426</v>
      </c>
      <c r="NWC4" s="313" t="s">
        <v>426</v>
      </c>
      <c r="NWD4" s="313" t="s">
        <v>426</v>
      </c>
      <c r="NWE4" s="313" t="s">
        <v>426</v>
      </c>
      <c r="NWF4" s="313" t="s">
        <v>426</v>
      </c>
      <c r="NWG4" s="313" t="s">
        <v>426</v>
      </c>
      <c r="NWH4" s="313" t="s">
        <v>426</v>
      </c>
      <c r="NWI4" s="313" t="s">
        <v>426</v>
      </c>
      <c r="NWJ4" s="313" t="s">
        <v>426</v>
      </c>
      <c r="NWK4" s="313" t="s">
        <v>426</v>
      </c>
      <c r="NWL4" s="313" t="s">
        <v>426</v>
      </c>
      <c r="NWM4" s="313" t="s">
        <v>426</v>
      </c>
      <c r="NWN4" s="313" t="s">
        <v>426</v>
      </c>
      <c r="NWO4" s="313" t="s">
        <v>426</v>
      </c>
      <c r="NWP4" s="313" t="s">
        <v>426</v>
      </c>
      <c r="NWQ4" s="313" t="s">
        <v>426</v>
      </c>
      <c r="NWR4" s="313" t="s">
        <v>426</v>
      </c>
      <c r="NWS4" s="313" t="s">
        <v>426</v>
      </c>
      <c r="NWT4" s="313" t="s">
        <v>426</v>
      </c>
      <c r="NWU4" s="313" t="s">
        <v>426</v>
      </c>
      <c r="NWV4" s="313" t="s">
        <v>426</v>
      </c>
      <c r="NWW4" s="313" t="s">
        <v>426</v>
      </c>
      <c r="NWX4" s="313" t="s">
        <v>426</v>
      </c>
      <c r="NWY4" s="313" t="s">
        <v>426</v>
      </c>
      <c r="NWZ4" s="313" t="s">
        <v>426</v>
      </c>
      <c r="NXA4" s="313" t="s">
        <v>426</v>
      </c>
      <c r="NXB4" s="313" t="s">
        <v>426</v>
      </c>
      <c r="NXC4" s="313" t="s">
        <v>426</v>
      </c>
      <c r="NXD4" s="313" t="s">
        <v>426</v>
      </c>
      <c r="NXE4" s="313" t="s">
        <v>426</v>
      </c>
      <c r="NXF4" s="313" t="s">
        <v>426</v>
      </c>
      <c r="NXG4" s="313" t="s">
        <v>426</v>
      </c>
      <c r="NXH4" s="313" t="s">
        <v>426</v>
      </c>
      <c r="NXI4" s="313" t="s">
        <v>426</v>
      </c>
      <c r="NXJ4" s="313" t="s">
        <v>426</v>
      </c>
      <c r="NXK4" s="313" t="s">
        <v>426</v>
      </c>
      <c r="NXL4" s="313" t="s">
        <v>426</v>
      </c>
      <c r="NXM4" s="313" t="s">
        <v>426</v>
      </c>
      <c r="NXN4" s="313" t="s">
        <v>426</v>
      </c>
      <c r="NXO4" s="313" t="s">
        <v>426</v>
      </c>
      <c r="NXP4" s="313" t="s">
        <v>426</v>
      </c>
      <c r="NXQ4" s="313" t="s">
        <v>426</v>
      </c>
      <c r="NXR4" s="313" t="s">
        <v>426</v>
      </c>
      <c r="NXS4" s="313" t="s">
        <v>426</v>
      </c>
      <c r="NXT4" s="313" t="s">
        <v>426</v>
      </c>
      <c r="NXU4" s="313" t="s">
        <v>426</v>
      </c>
      <c r="NXV4" s="313" t="s">
        <v>426</v>
      </c>
      <c r="NXW4" s="313" t="s">
        <v>426</v>
      </c>
      <c r="NXX4" s="313" t="s">
        <v>426</v>
      </c>
      <c r="NXY4" s="313" t="s">
        <v>426</v>
      </c>
      <c r="NXZ4" s="313" t="s">
        <v>426</v>
      </c>
      <c r="NYA4" s="313" t="s">
        <v>426</v>
      </c>
      <c r="NYB4" s="313" t="s">
        <v>426</v>
      </c>
      <c r="NYC4" s="313" t="s">
        <v>426</v>
      </c>
      <c r="NYD4" s="313" t="s">
        <v>426</v>
      </c>
      <c r="NYE4" s="313" t="s">
        <v>426</v>
      </c>
      <c r="NYF4" s="313" t="s">
        <v>426</v>
      </c>
      <c r="NYG4" s="313" t="s">
        <v>426</v>
      </c>
      <c r="NYH4" s="313" t="s">
        <v>426</v>
      </c>
      <c r="NYI4" s="313" t="s">
        <v>426</v>
      </c>
      <c r="NYJ4" s="313" t="s">
        <v>426</v>
      </c>
      <c r="NYK4" s="313" t="s">
        <v>426</v>
      </c>
      <c r="NYL4" s="313" t="s">
        <v>426</v>
      </c>
      <c r="NYM4" s="313" t="s">
        <v>426</v>
      </c>
      <c r="NYN4" s="313" t="s">
        <v>426</v>
      </c>
      <c r="NYO4" s="313" t="s">
        <v>426</v>
      </c>
      <c r="NYP4" s="313" t="s">
        <v>426</v>
      </c>
      <c r="NYQ4" s="313" t="s">
        <v>426</v>
      </c>
      <c r="NYR4" s="313" t="s">
        <v>426</v>
      </c>
      <c r="NYS4" s="313" t="s">
        <v>426</v>
      </c>
      <c r="NYT4" s="313" t="s">
        <v>426</v>
      </c>
      <c r="NYU4" s="313" t="s">
        <v>426</v>
      </c>
      <c r="NYV4" s="313" t="s">
        <v>426</v>
      </c>
      <c r="NYW4" s="313" t="s">
        <v>426</v>
      </c>
      <c r="NYX4" s="313" t="s">
        <v>426</v>
      </c>
      <c r="NYY4" s="313" t="s">
        <v>426</v>
      </c>
      <c r="NYZ4" s="313" t="s">
        <v>426</v>
      </c>
      <c r="NZA4" s="313" t="s">
        <v>426</v>
      </c>
      <c r="NZB4" s="313" t="s">
        <v>426</v>
      </c>
      <c r="NZC4" s="313" t="s">
        <v>426</v>
      </c>
      <c r="NZD4" s="313" t="s">
        <v>426</v>
      </c>
      <c r="NZE4" s="313" t="s">
        <v>426</v>
      </c>
      <c r="NZF4" s="313" t="s">
        <v>426</v>
      </c>
      <c r="NZG4" s="313" t="s">
        <v>426</v>
      </c>
      <c r="NZH4" s="313" t="s">
        <v>426</v>
      </c>
      <c r="NZI4" s="313" t="s">
        <v>426</v>
      </c>
      <c r="NZJ4" s="313" t="s">
        <v>426</v>
      </c>
      <c r="NZK4" s="313" t="s">
        <v>426</v>
      </c>
      <c r="NZL4" s="313" t="s">
        <v>426</v>
      </c>
      <c r="NZM4" s="313" t="s">
        <v>426</v>
      </c>
      <c r="NZN4" s="313" t="s">
        <v>426</v>
      </c>
      <c r="NZO4" s="313" t="s">
        <v>426</v>
      </c>
      <c r="NZP4" s="313" t="s">
        <v>426</v>
      </c>
      <c r="NZQ4" s="313" t="s">
        <v>426</v>
      </c>
      <c r="NZR4" s="313" t="s">
        <v>426</v>
      </c>
      <c r="NZS4" s="313" t="s">
        <v>426</v>
      </c>
      <c r="NZT4" s="313" t="s">
        <v>426</v>
      </c>
      <c r="NZU4" s="313" t="s">
        <v>426</v>
      </c>
      <c r="NZV4" s="313" t="s">
        <v>426</v>
      </c>
      <c r="NZW4" s="313" t="s">
        <v>426</v>
      </c>
      <c r="NZX4" s="313" t="s">
        <v>426</v>
      </c>
      <c r="NZY4" s="313" t="s">
        <v>426</v>
      </c>
      <c r="NZZ4" s="313" t="s">
        <v>426</v>
      </c>
      <c r="OAA4" s="313" t="s">
        <v>426</v>
      </c>
      <c r="OAB4" s="313" t="s">
        <v>426</v>
      </c>
      <c r="OAC4" s="313" t="s">
        <v>426</v>
      </c>
      <c r="OAD4" s="313" t="s">
        <v>426</v>
      </c>
      <c r="OAE4" s="313" t="s">
        <v>426</v>
      </c>
      <c r="OAF4" s="313" t="s">
        <v>426</v>
      </c>
      <c r="OAG4" s="313" t="s">
        <v>426</v>
      </c>
      <c r="OAH4" s="313" t="s">
        <v>426</v>
      </c>
      <c r="OAI4" s="313" t="s">
        <v>426</v>
      </c>
      <c r="OAJ4" s="313" t="s">
        <v>426</v>
      </c>
      <c r="OAK4" s="313" t="s">
        <v>426</v>
      </c>
      <c r="OAL4" s="313" t="s">
        <v>426</v>
      </c>
      <c r="OAM4" s="313" t="s">
        <v>426</v>
      </c>
      <c r="OAN4" s="313" t="s">
        <v>426</v>
      </c>
      <c r="OAO4" s="313" t="s">
        <v>426</v>
      </c>
      <c r="OAP4" s="313" t="s">
        <v>426</v>
      </c>
      <c r="OAQ4" s="313" t="s">
        <v>426</v>
      </c>
      <c r="OAR4" s="313" t="s">
        <v>426</v>
      </c>
      <c r="OAS4" s="313" t="s">
        <v>426</v>
      </c>
      <c r="OAT4" s="313" t="s">
        <v>426</v>
      </c>
      <c r="OAU4" s="313" t="s">
        <v>426</v>
      </c>
      <c r="OAV4" s="313" t="s">
        <v>426</v>
      </c>
      <c r="OAW4" s="313" t="s">
        <v>426</v>
      </c>
      <c r="OAX4" s="313" t="s">
        <v>426</v>
      </c>
      <c r="OAY4" s="313" t="s">
        <v>426</v>
      </c>
      <c r="OAZ4" s="313" t="s">
        <v>426</v>
      </c>
      <c r="OBA4" s="313" t="s">
        <v>426</v>
      </c>
      <c r="OBB4" s="313" t="s">
        <v>426</v>
      </c>
      <c r="OBC4" s="313" t="s">
        <v>426</v>
      </c>
      <c r="OBD4" s="313" t="s">
        <v>426</v>
      </c>
      <c r="OBE4" s="313" t="s">
        <v>426</v>
      </c>
      <c r="OBF4" s="313" t="s">
        <v>426</v>
      </c>
      <c r="OBG4" s="313" t="s">
        <v>426</v>
      </c>
      <c r="OBH4" s="313" t="s">
        <v>426</v>
      </c>
      <c r="OBI4" s="313" t="s">
        <v>426</v>
      </c>
      <c r="OBJ4" s="313" t="s">
        <v>426</v>
      </c>
      <c r="OBK4" s="313" t="s">
        <v>426</v>
      </c>
      <c r="OBL4" s="313" t="s">
        <v>426</v>
      </c>
      <c r="OBM4" s="313" t="s">
        <v>426</v>
      </c>
      <c r="OBN4" s="313" t="s">
        <v>426</v>
      </c>
      <c r="OBO4" s="313" t="s">
        <v>426</v>
      </c>
      <c r="OBP4" s="313" t="s">
        <v>426</v>
      </c>
      <c r="OBQ4" s="313" t="s">
        <v>426</v>
      </c>
      <c r="OBR4" s="313" t="s">
        <v>426</v>
      </c>
      <c r="OBS4" s="313" t="s">
        <v>426</v>
      </c>
      <c r="OBT4" s="313" t="s">
        <v>426</v>
      </c>
      <c r="OBU4" s="313" t="s">
        <v>426</v>
      </c>
      <c r="OBV4" s="313" t="s">
        <v>426</v>
      </c>
      <c r="OBW4" s="313" t="s">
        <v>426</v>
      </c>
      <c r="OBX4" s="313" t="s">
        <v>426</v>
      </c>
      <c r="OBY4" s="313" t="s">
        <v>426</v>
      </c>
      <c r="OBZ4" s="313" t="s">
        <v>426</v>
      </c>
      <c r="OCA4" s="313" t="s">
        <v>426</v>
      </c>
      <c r="OCB4" s="313" t="s">
        <v>426</v>
      </c>
      <c r="OCC4" s="313" t="s">
        <v>426</v>
      </c>
      <c r="OCD4" s="313" t="s">
        <v>426</v>
      </c>
      <c r="OCE4" s="313" t="s">
        <v>426</v>
      </c>
      <c r="OCF4" s="313" t="s">
        <v>426</v>
      </c>
      <c r="OCG4" s="313" t="s">
        <v>426</v>
      </c>
      <c r="OCH4" s="313" t="s">
        <v>426</v>
      </c>
      <c r="OCI4" s="313" t="s">
        <v>426</v>
      </c>
      <c r="OCJ4" s="313" t="s">
        <v>426</v>
      </c>
      <c r="OCK4" s="313" t="s">
        <v>426</v>
      </c>
      <c r="OCL4" s="313" t="s">
        <v>426</v>
      </c>
      <c r="OCM4" s="313" t="s">
        <v>426</v>
      </c>
      <c r="OCN4" s="313" t="s">
        <v>426</v>
      </c>
      <c r="OCO4" s="313" t="s">
        <v>426</v>
      </c>
      <c r="OCP4" s="313" t="s">
        <v>426</v>
      </c>
      <c r="OCQ4" s="313" t="s">
        <v>426</v>
      </c>
      <c r="OCR4" s="313" t="s">
        <v>426</v>
      </c>
      <c r="OCS4" s="313" t="s">
        <v>426</v>
      </c>
      <c r="OCT4" s="313" t="s">
        <v>426</v>
      </c>
      <c r="OCU4" s="313" t="s">
        <v>426</v>
      </c>
      <c r="OCV4" s="313" t="s">
        <v>426</v>
      </c>
      <c r="OCW4" s="313" t="s">
        <v>426</v>
      </c>
      <c r="OCX4" s="313" t="s">
        <v>426</v>
      </c>
      <c r="OCY4" s="313" t="s">
        <v>426</v>
      </c>
      <c r="OCZ4" s="313" t="s">
        <v>426</v>
      </c>
      <c r="ODA4" s="313" t="s">
        <v>426</v>
      </c>
      <c r="ODB4" s="313" t="s">
        <v>426</v>
      </c>
      <c r="ODC4" s="313" t="s">
        <v>426</v>
      </c>
      <c r="ODD4" s="313" t="s">
        <v>426</v>
      </c>
      <c r="ODE4" s="313" t="s">
        <v>426</v>
      </c>
      <c r="ODF4" s="313" t="s">
        <v>426</v>
      </c>
      <c r="ODG4" s="313" t="s">
        <v>426</v>
      </c>
      <c r="ODH4" s="313" t="s">
        <v>426</v>
      </c>
      <c r="ODI4" s="313" t="s">
        <v>426</v>
      </c>
      <c r="ODJ4" s="313" t="s">
        <v>426</v>
      </c>
      <c r="ODK4" s="313" t="s">
        <v>426</v>
      </c>
      <c r="ODL4" s="313" t="s">
        <v>426</v>
      </c>
      <c r="ODM4" s="313" t="s">
        <v>426</v>
      </c>
      <c r="ODN4" s="313" t="s">
        <v>426</v>
      </c>
      <c r="ODO4" s="313" t="s">
        <v>426</v>
      </c>
      <c r="ODP4" s="313" t="s">
        <v>426</v>
      </c>
      <c r="ODQ4" s="313" t="s">
        <v>426</v>
      </c>
      <c r="ODR4" s="313" t="s">
        <v>426</v>
      </c>
      <c r="ODS4" s="313" t="s">
        <v>426</v>
      </c>
      <c r="ODT4" s="313" t="s">
        <v>426</v>
      </c>
      <c r="ODU4" s="313" t="s">
        <v>426</v>
      </c>
      <c r="ODV4" s="313" t="s">
        <v>426</v>
      </c>
      <c r="ODW4" s="313" t="s">
        <v>426</v>
      </c>
      <c r="ODX4" s="313" t="s">
        <v>426</v>
      </c>
      <c r="ODY4" s="313" t="s">
        <v>426</v>
      </c>
      <c r="ODZ4" s="313" t="s">
        <v>426</v>
      </c>
      <c r="OEA4" s="313" t="s">
        <v>426</v>
      </c>
      <c r="OEB4" s="313" t="s">
        <v>426</v>
      </c>
      <c r="OEC4" s="313" t="s">
        <v>426</v>
      </c>
      <c r="OED4" s="313" t="s">
        <v>426</v>
      </c>
      <c r="OEE4" s="313" t="s">
        <v>426</v>
      </c>
      <c r="OEF4" s="313" t="s">
        <v>426</v>
      </c>
      <c r="OEG4" s="313" t="s">
        <v>426</v>
      </c>
      <c r="OEH4" s="313" t="s">
        <v>426</v>
      </c>
      <c r="OEI4" s="313" t="s">
        <v>426</v>
      </c>
      <c r="OEJ4" s="313" t="s">
        <v>426</v>
      </c>
      <c r="OEK4" s="313" t="s">
        <v>426</v>
      </c>
      <c r="OEL4" s="313" t="s">
        <v>426</v>
      </c>
      <c r="OEM4" s="313" t="s">
        <v>426</v>
      </c>
      <c r="OEN4" s="313" t="s">
        <v>426</v>
      </c>
      <c r="OEO4" s="313" t="s">
        <v>426</v>
      </c>
      <c r="OEP4" s="313" t="s">
        <v>426</v>
      </c>
      <c r="OEQ4" s="313" t="s">
        <v>426</v>
      </c>
      <c r="OER4" s="313" t="s">
        <v>426</v>
      </c>
      <c r="OES4" s="313" t="s">
        <v>426</v>
      </c>
      <c r="OET4" s="313" t="s">
        <v>426</v>
      </c>
      <c r="OEU4" s="313" t="s">
        <v>426</v>
      </c>
      <c r="OEV4" s="313" t="s">
        <v>426</v>
      </c>
      <c r="OEW4" s="313" t="s">
        <v>426</v>
      </c>
      <c r="OEX4" s="313" t="s">
        <v>426</v>
      </c>
      <c r="OEY4" s="313" t="s">
        <v>426</v>
      </c>
      <c r="OEZ4" s="313" t="s">
        <v>426</v>
      </c>
      <c r="OFA4" s="313" t="s">
        <v>426</v>
      </c>
      <c r="OFB4" s="313" t="s">
        <v>426</v>
      </c>
      <c r="OFC4" s="313" t="s">
        <v>426</v>
      </c>
      <c r="OFD4" s="313" t="s">
        <v>426</v>
      </c>
      <c r="OFE4" s="313" t="s">
        <v>426</v>
      </c>
      <c r="OFF4" s="313" t="s">
        <v>426</v>
      </c>
      <c r="OFG4" s="313" t="s">
        <v>426</v>
      </c>
      <c r="OFH4" s="313" t="s">
        <v>426</v>
      </c>
      <c r="OFI4" s="313" t="s">
        <v>426</v>
      </c>
      <c r="OFJ4" s="313" t="s">
        <v>426</v>
      </c>
      <c r="OFK4" s="313" t="s">
        <v>426</v>
      </c>
      <c r="OFL4" s="313" t="s">
        <v>426</v>
      </c>
      <c r="OFM4" s="313" t="s">
        <v>426</v>
      </c>
      <c r="OFN4" s="313" t="s">
        <v>426</v>
      </c>
      <c r="OFO4" s="313" t="s">
        <v>426</v>
      </c>
      <c r="OFP4" s="313" t="s">
        <v>426</v>
      </c>
      <c r="OFQ4" s="313" t="s">
        <v>426</v>
      </c>
      <c r="OFR4" s="313" t="s">
        <v>426</v>
      </c>
      <c r="OFS4" s="313" t="s">
        <v>426</v>
      </c>
      <c r="OFT4" s="313" t="s">
        <v>426</v>
      </c>
      <c r="OFU4" s="313" t="s">
        <v>426</v>
      </c>
      <c r="OFV4" s="313" t="s">
        <v>426</v>
      </c>
      <c r="OFW4" s="313" t="s">
        <v>426</v>
      </c>
      <c r="OFX4" s="313" t="s">
        <v>426</v>
      </c>
      <c r="OFY4" s="313" t="s">
        <v>426</v>
      </c>
      <c r="OFZ4" s="313" t="s">
        <v>426</v>
      </c>
      <c r="OGA4" s="313" t="s">
        <v>426</v>
      </c>
      <c r="OGB4" s="313" t="s">
        <v>426</v>
      </c>
      <c r="OGC4" s="313" t="s">
        <v>426</v>
      </c>
      <c r="OGD4" s="313" t="s">
        <v>426</v>
      </c>
      <c r="OGE4" s="313" t="s">
        <v>426</v>
      </c>
      <c r="OGF4" s="313" t="s">
        <v>426</v>
      </c>
      <c r="OGG4" s="313" t="s">
        <v>426</v>
      </c>
      <c r="OGH4" s="313" t="s">
        <v>426</v>
      </c>
      <c r="OGI4" s="313" t="s">
        <v>426</v>
      </c>
      <c r="OGJ4" s="313" t="s">
        <v>426</v>
      </c>
      <c r="OGK4" s="313" t="s">
        <v>426</v>
      </c>
      <c r="OGL4" s="313" t="s">
        <v>426</v>
      </c>
      <c r="OGM4" s="313" t="s">
        <v>426</v>
      </c>
      <c r="OGN4" s="313" t="s">
        <v>426</v>
      </c>
      <c r="OGO4" s="313" t="s">
        <v>426</v>
      </c>
      <c r="OGP4" s="313" t="s">
        <v>426</v>
      </c>
      <c r="OGQ4" s="313" t="s">
        <v>426</v>
      </c>
      <c r="OGR4" s="313" t="s">
        <v>426</v>
      </c>
      <c r="OGS4" s="313" t="s">
        <v>426</v>
      </c>
      <c r="OGT4" s="313" t="s">
        <v>426</v>
      </c>
      <c r="OGU4" s="313" t="s">
        <v>426</v>
      </c>
      <c r="OGV4" s="313" t="s">
        <v>426</v>
      </c>
      <c r="OGW4" s="313" t="s">
        <v>426</v>
      </c>
      <c r="OGX4" s="313" t="s">
        <v>426</v>
      </c>
      <c r="OGY4" s="313" t="s">
        <v>426</v>
      </c>
      <c r="OGZ4" s="313" t="s">
        <v>426</v>
      </c>
      <c r="OHA4" s="313" t="s">
        <v>426</v>
      </c>
      <c r="OHB4" s="313" t="s">
        <v>426</v>
      </c>
      <c r="OHC4" s="313" t="s">
        <v>426</v>
      </c>
      <c r="OHD4" s="313" t="s">
        <v>426</v>
      </c>
      <c r="OHE4" s="313" t="s">
        <v>426</v>
      </c>
      <c r="OHF4" s="313" t="s">
        <v>426</v>
      </c>
      <c r="OHG4" s="313" t="s">
        <v>426</v>
      </c>
      <c r="OHH4" s="313" t="s">
        <v>426</v>
      </c>
      <c r="OHI4" s="313" t="s">
        <v>426</v>
      </c>
      <c r="OHJ4" s="313" t="s">
        <v>426</v>
      </c>
      <c r="OHK4" s="313" t="s">
        <v>426</v>
      </c>
      <c r="OHL4" s="313" t="s">
        <v>426</v>
      </c>
      <c r="OHM4" s="313" t="s">
        <v>426</v>
      </c>
      <c r="OHN4" s="313" t="s">
        <v>426</v>
      </c>
      <c r="OHO4" s="313" t="s">
        <v>426</v>
      </c>
      <c r="OHP4" s="313" t="s">
        <v>426</v>
      </c>
      <c r="OHQ4" s="313" t="s">
        <v>426</v>
      </c>
      <c r="OHR4" s="313" t="s">
        <v>426</v>
      </c>
      <c r="OHS4" s="313" t="s">
        <v>426</v>
      </c>
      <c r="OHT4" s="313" t="s">
        <v>426</v>
      </c>
      <c r="OHU4" s="313" t="s">
        <v>426</v>
      </c>
      <c r="OHV4" s="313" t="s">
        <v>426</v>
      </c>
      <c r="OHW4" s="313" t="s">
        <v>426</v>
      </c>
      <c r="OHX4" s="313" t="s">
        <v>426</v>
      </c>
      <c r="OHY4" s="313" t="s">
        <v>426</v>
      </c>
      <c r="OHZ4" s="313" t="s">
        <v>426</v>
      </c>
      <c r="OIA4" s="313" t="s">
        <v>426</v>
      </c>
      <c r="OIB4" s="313" t="s">
        <v>426</v>
      </c>
      <c r="OIC4" s="313" t="s">
        <v>426</v>
      </c>
      <c r="OID4" s="313" t="s">
        <v>426</v>
      </c>
      <c r="OIE4" s="313" t="s">
        <v>426</v>
      </c>
      <c r="OIF4" s="313" t="s">
        <v>426</v>
      </c>
      <c r="OIG4" s="313" t="s">
        <v>426</v>
      </c>
      <c r="OIH4" s="313" t="s">
        <v>426</v>
      </c>
      <c r="OII4" s="313" t="s">
        <v>426</v>
      </c>
      <c r="OIJ4" s="313" t="s">
        <v>426</v>
      </c>
      <c r="OIK4" s="313" t="s">
        <v>426</v>
      </c>
      <c r="OIL4" s="313" t="s">
        <v>426</v>
      </c>
      <c r="OIM4" s="313" t="s">
        <v>426</v>
      </c>
      <c r="OIN4" s="313" t="s">
        <v>426</v>
      </c>
      <c r="OIO4" s="313" t="s">
        <v>426</v>
      </c>
      <c r="OIP4" s="313" t="s">
        <v>426</v>
      </c>
      <c r="OIQ4" s="313" t="s">
        <v>426</v>
      </c>
      <c r="OIR4" s="313" t="s">
        <v>426</v>
      </c>
      <c r="OIS4" s="313" t="s">
        <v>426</v>
      </c>
      <c r="OIT4" s="313" t="s">
        <v>426</v>
      </c>
      <c r="OIU4" s="313" t="s">
        <v>426</v>
      </c>
      <c r="OIV4" s="313" t="s">
        <v>426</v>
      </c>
      <c r="OIW4" s="313" t="s">
        <v>426</v>
      </c>
      <c r="OIX4" s="313" t="s">
        <v>426</v>
      </c>
      <c r="OIY4" s="313" t="s">
        <v>426</v>
      </c>
      <c r="OIZ4" s="313" t="s">
        <v>426</v>
      </c>
      <c r="OJA4" s="313" t="s">
        <v>426</v>
      </c>
      <c r="OJB4" s="313" t="s">
        <v>426</v>
      </c>
      <c r="OJC4" s="313" t="s">
        <v>426</v>
      </c>
      <c r="OJD4" s="313" t="s">
        <v>426</v>
      </c>
      <c r="OJE4" s="313" t="s">
        <v>426</v>
      </c>
      <c r="OJF4" s="313" t="s">
        <v>426</v>
      </c>
      <c r="OJG4" s="313" t="s">
        <v>426</v>
      </c>
      <c r="OJH4" s="313" t="s">
        <v>426</v>
      </c>
      <c r="OJI4" s="313" t="s">
        <v>426</v>
      </c>
      <c r="OJJ4" s="313" t="s">
        <v>426</v>
      </c>
      <c r="OJK4" s="313" t="s">
        <v>426</v>
      </c>
      <c r="OJL4" s="313" t="s">
        <v>426</v>
      </c>
      <c r="OJM4" s="313" t="s">
        <v>426</v>
      </c>
      <c r="OJN4" s="313" t="s">
        <v>426</v>
      </c>
      <c r="OJO4" s="313" t="s">
        <v>426</v>
      </c>
      <c r="OJP4" s="313" t="s">
        <v>426</v>
      </c>
      <c r="OJQ4" s="313" t="s">
        <v>426</v>
      </c>
      <c r="OJR4" s="313" t="s">
        <v>426</v>
      </c>
      <c r="OJS4" s="313" t="s">
        <v>426</v>
      </c>
      <c r="OJT4" s="313" t="s">
        <v>426</v>
      </c>
      <c r="OJU4" s="313" t="s">
        <v>426</v>
      </c>
      <c r="OJV4" s="313" t="s">
        <v>426</v>
      </c>
      <c r="OJW4" s="313" t="s">
        <v>426</v>
      </c>
      <c r="OJX4" s="313" t="s">
        <v>426</v>
      </c>
      <c r="OJY4" s="313" t="s">
        <v>426</v>
      </c>
      <c r="OJZ4" s="313" t="s">
        <v>426</v>
      </c>
      <c r="OKA4" s="313" t="s">
        <v>426</v>
      </c>
      <c r="OKB4" s="313" t="s">
        <v>426</v>
      </c>
      <c r="OKC4" s="313" t="s">
        <v>426</v>
      </c>
      <c r="OKD4" s="313" t="s">
        <v>426</v>
      </c>
      <c r="OKE4" s="313" t="s">
        <v>426</v>
      </c>
      <c r="OKF4" s="313" t="s">
        <v>426</v>
      </c>
      <c r="OKG4" s="313" t="s">
        <v>426</v>
      </c>
      <c r="OKH4" s="313" t="s">
        <v>426</v>
      </c>
      <c r="OKI4" s="313" t="s">
        <v>426</v>
      </c>
      <c r="OKJ4" s="313" t="s">
        <v>426</v>
      </c>
      <c r="OKK4" s="313" t="s">
        <v>426</v>
      </c>
      <c r="OKL4" s="313" t="s">
        <v>426</v>
      </c>
      <c r="OKM4" s="313" t="s">
        <v>426</v>
      </c>
      <c r="OKN4" s="313" t="s">
        <v>426</v>
      </c>
      <c r="OKO4" s="313" t="s">
        <v>426</v>
      </c>
      <c r="OKP4" s="313" t="s">
        <v>426</v>
      </c>
      <c r="OKQ4" s="313" t="s">
        <v>426</v>
      </c>
      <c r="OKR4" s="313" t="s">
        <v>426</v>
      </c>
      <c r="OKS4" s="313" t="s">
        <v>426</v>
      </c>
      <c r="OKT4" s="313" t="s">
        <v>426</v>
      </c>
      <c r="OKU4" s="313" t="s">
        <v>426</v>
      </c>
      <c r="OKV4" s="313" t="s">
        <v>426</v>
      </c>
      <c r="OKW4" s="313" t="s">
        <v>426</v>
      </c>
      <c r="OKX4" s="313" t="s">
        <v>426</v>
      </c>
      <c r="OKY4" s="313" t="s">
        <v>426</v>
      </c>
      <c r="OKZ4" s="313" t="s">
        <v>426</v>
      </c>
      <c r="OLA4" s="313" t="s">
        <v>426</v>
      </c>
      <c r="OLB4" s="313" t="s">
        <v>426</v>
      </c>
      <c r="OLC4" s="313" t="s">
        <v>426</v>
      </c>
      <c r="OLD4" s="313" t="s">
        <v>426</v>
      </c>
      <c r="OLE4" s="313" t="s">
        <v>426</v>
      </c>
      <c r="OLF4" s="313" t="s">
        <v>426</v>
      </c>
      <c r="OLG4" s="313" t="s">
        <v>426</v>
      </c>
      <c r="OLH4" s="313" t="s">
        <v>426</v>
      </c>
      <c r="OLI4" s="313" t="s">
        <v>426</v>
      </c>
      <c r="OLJ4" s="313" t="s">
        <v>426</v>
      </c>
      <c r="OLK4" s="313" t="s">
        <v>426</v>
      </c>
      <c r="OLL4" s="313" t="s">
        <v>426</v>
      </c>
      <c r="OLM4" s="313" t="s">
        <v>426</v>
      </c>
      <c r="OLN4" s="313" t="s">
        <v>426</v>
      </c>
      <c r="OLO4" s="313" t="s">
        <v>426</v>
      </c>
      <c r="OLP4" s="313" t="s">
        <v>426</v>
      </c>
      <c r="OLQ4" s="313" t="s">
        <v>426</v>
      </c>
      <c r="OLR4" s="313" t="s">
        <v>426</v>
      </c>
      <c r="OLS4" s="313" t="s">
        <v>426</v>
      </c>
      <c r="OLT4" s="313" t="s">
        <v>426</v>
      </c>
      <c r="OLU4" s="313" t="s">
        <v>426</v>
      </c>
      <c r="OLV4" s="313" t="s">
        <v>426</v>
      </c>
      <c r="OLW4" s="313" t="s">
        <v>426</v>
      </c>
      <c r="OLX4" s="313" t="s">
        <v>426</v>
      </c>
      <c r="OLY4" s="313" t="s">
        <v>426</v>
      </c>
      <c r="OLZ4" s="313" t="s">
        <v>426</v>
      </c>
      <c r="OMA4" s="313" t="s">
        <v>426</v>
      </c>
      <c r="OMB4" s="313" t="s">
        <v>426</v>
      </c>
      <c r="OMC4" s="313" t="s">
        <v>426</v>
      </c>
      <c r="OMD4" s="313" t="s">
        <v>426</v>
      </c>
      <c r="OME4" s="313" t="s">
        <v>426</v>
      </c>
      <c r="OMF4" s="313" t="s">
        <v>426</v>
      </c>
      <c r="OMG4" s="313" t="s">
        <v>426</v>
      </c>
      <c r="OMH4" s="313" t="s">
        <v>426</v>
      </c>
      <c r="OMI4" s="313" t="s">
        <v>426</v>
      </c>
      <c r="OMJ4" s="313" t="s">
        <v>426</v>
      </c>
      <c r="OMK4" s="313" t="s">
        <v>426</v>
      </c>
      <c r="OML4" s="313" t="s">
        <v>426</v>
      </c>
      <c r="OMM4" s="313" t="s">
        <v>426</v>
      </c>
      <c r="OMN4" s="313" t="s">
        <v>426</v>
      </c>
      <c r="OMO4" s="313" t="s">
        <v>426</v>
      </c>
      <c r="OMP4" s="313" t="s">
        <v>426</v>
      </c>
      <c r="OMQ4" s="313" t="s">
        <v>426</v>
      </c>
      <c r="OMR4" s="313" t="s">
        <v>426</v>
      </c>
      <c r="OMS4" s="313" t="s">
        <v>426</v>
      </c>
      <c r="OMT4" s="313" t="s">
        <v>426</v>
      </c>
      <c r="OMU4" s="313" t="s">
        <v>426</v>
      </c>
      <c r="OMV4" s="313" t="s">
        <v>426</v>
      </c>
      <c r="OMW4" s="313" t="s">
        <v>426</v>
      </c>
      <c r="OMX4" s="313" t="s">
        <v>426</v>
      </c>
      <c r="OMY4" s="313" t="s">
        <v>426</v>
      </c>
      <c r="OMZ4" s="313" t="s">
        <v>426</v>
      </c>
      <c r="ONA4" s="313" t="s">
        <v>426</v>
      </c>
      <c r="ONB4" s="313" t="s">
        <v>426</v>
      </c>
      <c r="ONC4" s="313" t="s">
        <v>426</v>
      </c>
      <c r="OND4" s="313" t="s">
        <v>426</v>
      </c>
      <c r="ONE4" s="313" t="s">
        <v>426</v>
      </c>
      <c r="ONF4" s="313" t="s">
        <v>426</v>
      </c>
      <c r="ONG4" s="313" t="s">
        <v>426</v>
      </c>
      <c r="ONH4" s="313" t="s">
        <v>426</v>
      </c>
      <c r="ONI4" s="313" t="s">
        <v>426</v>
      </c>
      <c r="ONJ4" s="313" t="s">
        <v>426</v>
      </c>
      <c r="ONK4" s="313" t="s">
        <v>426</v>
      </c>
      <c r="ONL4" s="313" t="s">
        <v>426</v>
      </c>
      <c r="ONM4" s="313" t="s">
        <v>426</v>
      </c>
      <c r="ONN4" s="313" t="s">
        <v>426</v>
      </c>
      <c r="ONO4" s="313" t="s">
        <v>426</v>
      </c>
      <c r="ONP4" s="313" t="s">
        <v>426</v>
      </c>
      <c r="ONQ4" s="313" t="s">
        <v>426</v>
      </c>
      <c r="ONR4" s="313" t="s">
        <v>426</v>
      </c>
      <c r="ONS4" s="313" t="s">
        <v>426</v>
      </c>
      <c r="ONT4" s="313" t="s">
        <v>426</v>
      </c>
      <c r="ONU4" s="313" t="s">
        <v>426</v>
      </c>
      <c r="ONV4" s="313" t="s">
        <v>426</v>
      </c>
      <c r="ONW4" s="313" t="s">
        <v>426</v>
      </c>
      <c r="ONX4" s="313" t="s">
        <v>426</v>
      </c>
      <c r="ONY4" s="313" t="s">
        <v>426</v>
      </c>
      <c r="ONZ4" s="313" t="s">
        <v>426</v>
      </c>
      <c r="OOA4" s="313" t="s">
        <v>426</v>
      </c>
      <c r="OOB4" s="313" t="s">
        <v>426</v>
      </c>
      <c r="OOC4" s="313" t="s">
        <v>426</v>
      </c>
      <c r="OOD4" s="313" t="s">
        <v>426</v>
      </c>
      <c r="OOE4" s="313" t="s">
        <v>426</v>
      </c>
      <c r="OOF4" s="313" t="s">
        <v>426</v>
      </c>
      <c r="OOG4" s="313" t="s">
        <v>426</v>
      </c>
      <c r="OOH4" s="313" t="s">
        <v>426</v>
      </c>
      <c r="OOI4" s="313" t="s">
        <v>426</v>
      </c>
      <c r="OOJ4" s="313" t="s">
        <v>426</v>
      </c>
      <c r="OOK4" s="313" t="s">
        <v>426</v>
      </c>
      <c r="OOL4" s="313" t="s">
        <v>426</v>
      </c>
      <c r="OOM4" s="313" t="s">
        <v>426</v>
      </c>
      <c r="OON4" s="313" t="s">
        <v>426</v>
      </c>
      <c r="OOO4" s="313" t="s">
        <v>426</v>
      </c>
      <c r="OOP4" s="313" t="s">
        <v>426</v>
      </c>
      <c r="OOQ4" s="313" t="s">
        <v>426</v>
      </c>
      <c r="OOR4" s="313" t="s">
        <v>426</v>
      </c>
      <c r="OOS4" s="313" t="s">
        <v>426</v>
      </c>
      <c r="OOT4" s="313" t="s">
        <v>426</v>
      </c>
      <c r="OOU4" s="313" t="s">
        <v>426</v>
      </c>
      <c r="OOV4" s="313" t="s">
        <v>426</v>
      </c>
      <c r="OOW4" s="313" t="s">
        <v>426</v>
      </c>
      <c r="OOX4" s="313" t="s">
        <v>426</v>
      </c>
      <c r="OOY4" s="313" t="s">
        <v>426</v>
      </c>
      <c r="OOZ4" s="313" t="s">
        <v>426</v>
      </c>
      <c r="OPA4" s="313" t="s">
        <v>426</v>
      </c>
      <c r="OPB4" s="313" t="s">
        <v>426</v>
      </c>
      <c r="OPC4" s="313" t="s">
        <v>426</v>
      </c>
      <c r="OPD4" s="313" t="s">
        <v>426</v>
      </c>
      <c r="OPE4" s="313" t="s">
        <v>426</v>
      </c>
      <c r="OPF4" s="313" t="s">
        <v>426</v>
      </c>
      <c r="OPG4" s="313" t="s">
        <v>426</v>
      </c>
      <c r="OPH4" s="313" t="s">
        <v>426</v>
      </c>
      <c r="OPI4" s="313" t="s">
        <v>426</v>
      </c>
      <c r="OPJ4" s="313" t="s">
        <v>426</v>
      </c>
      <c r="OPK4" s="313" t="s">
        <v>426</v>
      </c>
      <c r="OPL4" s="313" t="s">
        <v>426</v>
      </c>
      <c r="OPM4" s="313" t="s">
        <v>426</v>
      </c>
      <c r="OPN4" s="313" t="s">
        <v>426</v>
      </c>
      <c r="OPO4" s="313" t="s">
        <v>426</v>
      </c>
      <c r="OPP4" s="313" t="s">
        <v>426</v>
      </c>
      <c r="OPQ4" s="313" t="s">
        <v>426</v>
      </c>
      <c r="OPR4" s="313" t="s">
        <v>426</v>
      </c>
      <c r="OPS4" s="313" t="s">
        <v>426</v>
      </c>
      <c r="OPT4" s="313" t="s">
        <v>426</v>
      </c>
      <c r="OPU4" s="313" t="s">
        <v>426</v>
      </c>
      <c r="OPV4" s="313" t="s">
        <v>426</v>
      </c>
      <c r="OPW4" s="313" t="s">
        <v>426</v>
      </c>
      <c r="OPX4" s="313" t="s">
        <v>426</v>
      </c>
      <c r="OPY4" s="313" t="s">
        <v>426</v>
      </c>
      <c r="OPZ4" s="313" t="s">
        <v>426</v>
      </c>
      <c r="OQA4" s="313" t="s">
        <v>426</v>
      </c>
      <c r="OQB4" s="313" t="s">
        <v>426</v>
      </c>
      <c r="OQC4" s="313" t="s">
        <v>426</v>
      </c>
      <c r="OQD4" s="313" t="s">
        <v>426</v>
      </c>
      <c r="OQE4" s="313" t="s">
        <v>426</v>
      </c>
      <c r="OQF4" s="313" t="s">
        <v>426</v>
      </c>
      <c r="OQG4" s="313" t="s">
        <v>426</v>
      </c>
      <c r="OQH4" s="313" t="s">
        <v>426</v>
      </c>
      <c r="OQI4" s="313" t="s">
        <v>426</v>
      </c>
      <c r="OQJ4" s="313" t="s">
        <v>426</v>
      </c>
      <c r="OQK4" s="313" t="s">
        <v>426</v>
      </c>
      <c r="OQL4" s="313" t="s">
        <v>426</v>
      </c>
      <c r="OQM4" s="313" t="s">
        <v>426</v>
      </c>
      <c r="OQN4" s="313" t="s">
        <v>426</v>
      </c>
      <c r="OQO4" s="313" t="s">
        <v>426</v>
      </c>
      <c r="OQP4" s="313" t="s">
        <v>426</v>
      </c>
      <c r="OQQ4" s="313" t="s">
        <v>426</v>
      </c>
      <c r="OQR4" s="313" t="s">
        <v>426</v>
      </c>
      <c r="OQS4" s="313" t="s">
        <v>426</v>
      </c>
      <c r="OQT4" s="313" t="s">
        <v>426</v>
      </c>
      <c r="OQU4" s="313" t="s">
        <v>426</v>
      </c>
      <c r="OQV4" s="313" t="s">
        <v>426</v>
      </c>
      <c r="OQW4" s="313" t="s">
        <v>426</v>
      </c>
      <c r="OQX4" s="313" t="s">
        <v>426</v>
      </c>
      <c r="OQY4" s="313" t="s">
        <v>426</v>
      </c>
      <c r="OQZ4" s="313" t="s">
        <v>426</v>
      </c>
      <c r="ORA4" s="313" t="s">
        <v>426</v>
      </c>
      <c r="ORB4" s="313" t="s">
        <v>426</v>
      </c>
      <c r="ORC4" s="313" t="s">
        <v>426</v>
      </c>
      <c r="ORD4" s="313" t="s">
        <v>426</v>
      </c>
      <c r="ORE4" s="313" t="s">
        <v>426</v>
      </c>
      <c r="ORF4" s="313" t="s">
        <v>426</v>
      </c>
      <c r="ORG4" s="313" t="s">
        <v>426</v>
      </c>
      <c r="ORH4" s="313" t="s">
        <v>426</v>
      </c>
      <c r="ORI4" s="313" t="s">
        <v>426</v>
      </c>
      <c r="ORJ4" s="313" t="s">
        <v>426</v>
      </c>
      <c r="ORK4" s="313" t="s">
        <v>426</v>
      </c>
      <c r="ORL4" s="313" t="s">
        <v>426</v>
      </c>
      <c r="ORM4" s="313" t="s">
        <v>426</v>
      </c>
      <c r="ORN4" s="313" t="s">
        <v>426</v>
      </c>
      <c r="ORO4" s="313" t="s">
        <v>426</v>
      </c>
      <c r="ORP4" s="313" t="s">
        <v>426</v>
      </c>
      <c r="ORQ4" s="313" t="s">
        <v>426</v>
      </c>
      <c r="ORR4" s="313" t="s">
        <v>426</v>
      </c>
      <c r="ORS4" s="313" t="s">
        <v>426</v>
      </c>
      <c r="ORT4" s="313" t="s">
        <v>426</v>
      </c>
      <c r="ORU4" s="313" t="s">
        <v>426</v>
      </c>
      <c r="ORV4" s="313" t="s">
        <v>426</v>
      </c>
      <c r="ORW4" s="313" t="s">
        <v>426</v>
      </c>
      <c r="ORX4" s="313" t="s">
        <v>426</v>
      </c>
      <c r="ORY4" s="313" t="s">
        <v>426</v>
      </c>
      <c r="ORZ4" s="313" t="s">
        <v>426</v>
      </c>
      <c r="OSA4" s="313" t="s">
        <v>426</v>
      </c>
      <c r="OSB4" s="313" t="s">
        <v>426</v>
      </c>
      <c r="OSC4" s="313" t="s">
        <v>426</v>
      </c>
      <c r="OSD4" s="313" t="s">
        <v>426</v>
      </c>
      <c r="OSE4" s="313" t="s">
        <v>426</v>
      </c>
      <c r="OSF4" s="313" t="s">
        <v>426</v>
      </c>
      <c r="OSG4" s="313" t="s">
        <v>426</v>
      </c>
      <c r="OSH4" s="313" t="s">
        <v>426</v>
      </c>
      <c r="OSI4" s="313" t="s">
        <v>426</v>
      </c>
      <c r="OSJ4" s="313" t="s">
        <v>426</v>
      </c>
      <c r="OSK4" s="313" t="s">
        <v>426</v>
      </c>
      <c r="OSL4" s="313" t="s">
        <v>426</v>
      </c>
      <c r="OSM4" s="313" t="s">
        <v>426</v>
      </c>
      <c r="OSN4" s="313" t="s">
        <v>426</v>
      </c>
      <c r="OSO4" s="313" t="s">
        <v>426</v>
      </c>
      <c r="OSP4" s="313" t="s">
        <v>426</v>
      </c>
      <c r="OSQ4" s="313" t="s">
        <v>426</v>
      </c>
      <c r="OSR4" s="313" t="s">
        <v>426</v>
      </c>
      <c r="OSS4" s="313" t="s">
        <v>426</v>
      </c>
      <c r="OST4" s="313" t="s">
        <v>426</v>
      </c>
      <c r="OSU4" s="313" t="s">
        <v>426</v>
      </c>
      <c r="OSV4" s="313" t="s">
        <v>426</v>
      </c>
      <c r="OSW4" s="313" t="s">
        <v>426</v>
      </c>
      <c r="OSX4" s="313" t="s">
        <v>426</v>
      </c>
      <c r="OSY4" s="313" t="s">
        <v>426</v>
      </c>
      <c r="OSZ4" s="313" t="s">
        <v>426</v>
      </c>
      <c r="OTA4" s="313" t="s">
        <v>426</v>
      </c>
      <c r="OTB4" s="313" t="s">
        <v>426</v>
      </c>
      <c r="OTC4" s="313" t="s">
        <v>426</v>
      </c>
      <c r="OTD4" s="313" t="s">
        <v>426</v>
      </c>
      <c r="OTE4" s="313" t="s">
        <v>426</v>
      </c>
      <c r="OTF4" s="313" t="s">
        <v>426</v>
      </c>
      <c r="OTG4" s="313" t="s">
        <v>426</v>
      </c>
      <c r="OTH4" s="313" t="s">
        <v>426</v>
      </c>
      <c r="OTI4" s="313" t="s">
        <v>426</v>
      </c>
      <c r="OTJ4" s="313" t="s">
        <v>426</v>
      </c>
      <c r="OTK4" s="313" t="s">
        <v>426</v>
      </c>
      <c r="OTL4" s="313" t="s">
        <v>426</v>
      </c>
      <c r="OTM4" s="313" t="s">
        <v>426</v>
      </c>
      <c r="OTN4" s="313" t="s">
        <v>426</v>
      </c>
      <c r="OTO4" s="313" t="s">
        <v>426</v>
      </c>
      <c r="OTP4" s="313" t="s">
        <v>426</v>
      </c>
      <c r="OTQ4" s="313" t="s">
        <v>426</v>
      </c>
      <c r="OTR4" s="313" t="s">
        <v>426</v>
      </c>
      <c r="OTS4" s="313" t="s">
        <v>426</v>
      </c>
      <c r="OTT4" s="313" t="s">
        <v>426</v>
      </c>
      <c r="OTU4" s="313" t="s">
        <v>426</v>
      </c>
      <c r="OTV4" s="313" t="s">
        <v>426</v>
      </c>
      <c r="OTW4" s="313" t="s">
        <v>426</v>
      </c>
      <c r="OTX4" s="313" t="s">
        <v>426</v>
      </c>
      <c r="OTY4" s="313" t="s">
        <v>426</v>
      </c>
      <c r="OTZ4" s="313" t="s">
        <v>426</v>
      </c>
      <c r="OUA4" s="313" t="s">
        <v>426</v>
      </c>
      <c r="OUB4" s="313" t="s">
        <v>426</v>
      </c>
      <c r="OUC4" s="313" t="s">
        <v>426</v>
      </c>
      <c r="OUD4" s="313" t="s">
        <v>426</v>
      </c>
      <c r="OUE4" s="313" t="s">
        <v>426</v>
      </c>
      <c r="OUF4" s="313" t="s">
        <v>426</v>
      </c>
      <c r="OUG4" s="313" t="s">
        <v>426</v>
      </c>
      <c r="OUH4" s="313" t="s">
        <v>426</v>
      </c>
      <c r="OUI4" s="313" t="s">
        <v>426</v>
      </c>
      <c r="OUJ4" s="313" t="s">
        <v>426</v>
      </c>
      <c r="OUK4" s="313" t="s">
        <v>426</v>
      </c>
      <c r="OUL4" s="313" t="s">
        <v>426</v>
      </c>
      <c r="OUM4" s="313" t="s">
        <v>426</v>
      </c>
      <c r="OUN4" s="313" t="s">
        <v>426</v>
      </c>
      <c r="OUO4" s="313" t="s">
        <v>426</v>
      </c>
      <c r="OUP4" s="313" t="s">
        <v>426</v>
      </c>
      <c r="OUQ4" s="313" t="s">
        <v>426</v>
      </c>
      <c r="OUR4" s="313" t="s">
        <v>426</v>
      </c>
      <c r="OUS4" s="313" t="s">
        <v>426</v>
      </c>
      <c r="OUT4" s="313" t="s">
        <v>426</v>
      </c>
      <c r="OUU4" s="313" t="s">
        <v>426</v>
      </c>
      <c r="OUV4" s="313" t="s">
        <v>426</v>
      </c>
      <c r="OUW4" s="313" t="s">
        <v>426</v>
      </c>
      <c r="OUX4" s="313" t="s">
        <v>426</v>
      </c>
      <c r="OUY4" s="313" t="s">
        <v>426</v>
      </c>
      <c r="OUZ4" s="313" t="s">
        <v>426</v>
      </c>
      <c r="OVA4" s="313" t="s">
        <v>426</v>
      </c>
      <c r="OVB4" s="313" t="s">
        <v>426</v>
      </c>
      <c r="OVC4" s="313" t="s">
        <v>426</v>
      </c>
      <c r="OVD4" s="313" t="s">
        <v>426</v>
      </c>
      <c r="OVE4" s="313" t="s">
        <v>426</v>
      </c>
      <c r="OVF4" s="313" t="s">
        <v>426</v>
      </c>
      <c r="OVG4" s="313" t="s">
        <v>426</v>
      </c>
      <c r="OVH4" s="313" t="s">
        <v>426</v>
      </c>
      <c r="OVI4" s="313" t="s">
        <v>426</v>
      </c>
      <c r="OVJ4" s="313" t="s">
        <v>426</v>
      </c>
      <c r="OVK4" s="313" t="s">
        <v>426</v>
      </c>
      <c r="OVL4" s="313" t="s">
        <v>426</v>
      </c>
      <c r="OVM4" s="313" t="s">
        <v>426</v>
      </c>
      <c r="OVN4" s="313" t="s">
        <v>426</v>
      </c>
      <c r="OVO4" s="313" t="s">
        <v>426</v>
      </c>
      <c r="OVP4" s="313" t="s">
        <v>426</v>
      </c>
      <c r="OVQ4" s="313" t="s">
        <v>426</v>
      </c>
      <c r="OVR4" s="313" t="s">
        <v>426</v>
      </c>
      <c r="OVS4" s="313" t="s">
        <v>426</v>
      </c>
      <c r="OVT4" s="313" t="s">
        <v>426</v>
      </c>
      <c r="OVU4" s="313" t="s">
        <v>426</v>
      </c>
      <c r="OVV4" s="313" t="s">
        <v>426</v>
      </c>
      <c r="OVW4" s="313" t="s">
        <v>426</v>
      </c>
      <c r="OVX4" s="313" t="s">
        <v>426</v>
      </c>
      <c r="OVY4" s="313" t="s">
        <v>426</v>
      </c>
      <c r="OVZ4" s="313" t="s">
        <v>426</v>
      </c>
      <c r="OWA4" s="313" t="s">
        <v>426</v>
      </c>
      <c r="OWB4" s="313" t="s">
        <v>426</v>
      </c>
      <c r="OWC4" s="313" t="s">
        <v>426</v>
      </c>
      <c r="OWD4" s="313" t="s">
        <v>426</v>
      </c>
      <c r="OWE4" s="313" t="s">
        <v>426</v>
      </c>
      <c r="OWF4" s="313" t="s">
        <v>426</v>
      </c>
      <c r="OWG4" s="313" t="s">
        <v>426</v>
      </c>
      <c r="OWH4" s="313" t="s">
        <v>426</v>
      </c>
      <c r="OWI4" s="313" t="s">
        <v>426</v>
      </c>
      <c r="OWJ4" s="313" t="s">
        <v>426</v>
      </c>
      <c r="OWK4" s="313" t="s">
        <v>426</v>
      </c>
      <c r="OWL4" s="313" t="s">
        <v>426</v>
      </c>
      <c r="OWM4" s="313" t="s">
        <v>426</v>
      </c>
      <c r="OWN4" s="313" t="s">
        <v>426</v>
      </c>
      <c r="OWO4" s="313" t="s">
        <v>426</v>
      </c>
      <c r="OWP4" s="313" t="s">
        <v>426</v>
      </c>
      <c r="OWQ4" s="313" t="s">
        <v>426</v>
      </c>
      <c r="OWR4" s="313" t="s">
        <v>426</v>
      </c>
      <c r="OWS4" s="313" t="s">
        <v>426</v>
      </c>
      <c r="OWT4" s="313" t="s">
        <v>426</v>
      </c>
      <c r="OWU4" s="313" t="s">
        <v>426</v>
      </c>
      <c r="OWV4" s="313" t="s">
        <v>426</v>
      </c>
      <c r="OWW4" s="313" t="s">
        <v>426</v>
      </c>
      <c r="OWX4" s="313" t="s">
        <v>426</v>
      </c>
      <c r="OWY4" s="313" t="s">
        <v>426</v>
      </c>
      <c r="OWZ4" s="313" t="s">
        <v>426</v>
      </c>
      <c r="OXA4" s="313" t="s">
        <v>426</v>
      </c>
      <c r="OXB4" s="313" t="s">
        <v>426</v>
      </c>
      <c r="OXC4" s="313" t="s">
        <v>426</v>
      </c>
      <c r="OXD4" s="313" t="s">
        <v>426</v>
      </c>
      <c r="OXE4" s="313" t="s">
        <v>426</v>
      </c>
      <c r="OXF4" s="313" t="s">
        <v>426</v>
      </c>
      <c r="OXG4" s="313" t="s">
        <v>426</v>
      </c>
      <c r="OXH4" s="313" t="s">
        <v>426</v>
      </c>
      <c r="OXI4" s="313" t="s">
        <v>426</v>
      </c>
      <c r="OXJ4" s="313" t="s">
        <v>426</v>
      </c>
      <c r="OXK4" s="313" t="s">
        <v>426</v>
      </c>
      <c r="OXL4" s="313" t="s">
        <v>426</v>
      </c>
      <c r="OXM4" s="313" t="s">
        <v>426</v>
      </c>
      <c r="OXN4" s="313" t="s">
        <v>426</v>
      </c>
      <c r="OXO4" s="313" t="s">
        <v>426</v>
      </c>
      <c r="OXP4" s="313" t="s">
        <v>426</v>
      </c>
      <c r="OXQ4" s="313" t="s">
        <v>426</v>
      </c>
      <c r="OXR4" s="313" t="s">
        <v>426</v>
      </c>
      <c r="OXS4" s="313" t="s">
        <v>426</v>
      </c>
      <c r="OXT4" s="313" t="s">
        <v>426</v>
      </c>
      <c r="OXU4" s="313" t="s">
        <v>426</v>
      </c>
      <c r="OXV4" s="313" t="s">
        <v>426</v>
      </c>
      <c r="OXW4" s="313" t="s">
        <v>426</v>
      </c>
      <c r="OXX4" s="313" t="s">
        <v>426</v>
      </c>
      <c r="OXY4" s="313" t="s">
        <v>426</v>
      </c>
      <c r="OXZ4" s="313" t="s">
        <v>426</v>
      </c>
      <c r="OYA4" s="313" t="s">
        <v>426</v>
      </c>
      <c r="OYB4" s="313" t="s">
        <v>426</v>
      </c>
      <c r="OYC4" s="313" t="s">
        <v>426</v>
      </c>
      <c r="OYD4" s="313" t="s">
        <v>426</v>
      </c>
      <c r="OYE4" s="313" t="s">
        <v>426</v>
      </c>
      <c r="OYF4" s="313" t="s">
        <v>426</v>
      </c>
      <c r="OYG4" s="313" t="s">
        <v>426</v>
      </c>
      <c r="OYH4" s="313" t="s">
        <v>426</v>
      </c>
      <c r="OYI4" s="313" t="s">
        <v>426</v>
      </c>
      <c r="OYJ4" s="313" t="s">
        <v>426</v>
      </c>
      <c r="OYK4" s="313" t="s">
        <v>426</v>
      </c>
      <c r="OYL4" s="313" t="s">
        <v>426</v>
      </c>
      <c r="OYM4" s="313" t="s">
        <v>426</v>
      </c>
      <c r="OYN4" s="313" t="s">
        <v>426</v>
      </c>
      <c r="OYO4" s="313" t="s">
        <v>426</v>
      </c>
      <c r="OYP4" s="313" t="s">
        <v>426</v>
      </c>
      <c r="OYQ4" s="313" t="s">
        <v>426</v>
      </c>
      <c r="OYR4" s="313" t="s">
        <v>426</v>
      </c>
      <c r="OYS4" s="313" t="s">
        <v>426</v>
      </c>
      <c r="OYT4" s="313" t="s">
        <v>426</v>
      </c>
      <c r="OYU4" s="313" t="s">
        <v>426</v>
      </c>
      <c r="OYV4" s="313" t="s">
        <v>426</v>
      </c>
      <c r="OYW4" s="313" t="s">
        <v>426</v>
      </c>
      <c r="OYX4" s="313" t="s">
        <v>426</v>
      </c>
      <c r="OYY4" s="313" t="s">
        <v>426</v>
      </c>
      <c r="OYZ4" s="313" t="s">
        <v>426</v>
      </c>
      <c r="OZA4" s="313" t="s">
        <v>426</v>
      </c>
      <c r="OZB4" s="313" t="s">
        <v>426</v>
      </c>
      <c r="OZC4" s="313" t="s">
        <v>426</v>
      </c>
      <c r="OZD4" s="313" t="s">
        <v>426</v>
      </c>
      <c r="OZE4" s="313" t="s">
        <v>426</v>
      </c>
      <c r="OZF4" s="313" t="s">
        <v>426</v>
      </c>
      <c r="OZG4" s="313" t="s">
        <v>426</v>
      </c>
      <c r="OZH4" s="313" t="s">
        <v>426</v>
      </c>
      <c r="OZI4" s="313" t="s">
        <v>426</v>
      </c>
      <c r="OZJ4" s="313" t="s">
        <v>426</v>
      </c>
      <c r="OZK4" s="313" t="s">
        <v>426</v>
      </c>
      <c r="OZL4" s="313" t="s">
        <v>426</v>
      </c>
      <c r="OZM4" s="313" t="s">
        <v>426</v>
      </c>
      <c r="OZN4" s="313" t="s">
        <v>426</v>
      </c>
      <c r="OZO4" s="313" t="s">
        <v>426</v>
      </c>
      <c r="OZP4" s="313" t="s">
        <v>426</v>
      </c>
      <c r="OZQ4" s="313" t="s">
        <v>426</v>
      </c>
      <c r="OZR4" s="313" t="s">
        <v>426</v>
      </c>
      <c r="OZS4" s="313" t="s">
        <v>426</v>
      </c>
      <c r="OZT4" s="313" t="s">
        <v>426</v>
      </c>
      <c r="OZU4" s="313" t="s">
        <v>426</v>
      </c>
      <c r="OZV4" s="313" t="s">
        <v>426</v>
      </c>
      <c r="OZW4" s="313" t="s">
        <v>426</v>
      </c>
      <c r="OZX4" s="313" t="s">
        <v>426</v>
      </c>
      <c r="OZY4" s="313" t="s">
        <v>426</v>
      </c>
      <c r="OZZ4" s="313" t="s">
        <v>426</v>
      </c>
      <c r="PAA4" s="313" t="s">
        <v>426</v>
      </c>
      <c r="PAB4" s="313" t="s">
        <v>426</v>
      </c>
      <c r="PAC4" s="313" t="s">
        <v>426</v>
      </c>
      <c r="PAD4" s="313" t="s">
        <v>426</v>
      </c>
      <c r="PAE4" s="313" t="s">
        <v>426</v>
      </c>
      <c r="PAF4" s="313" t="s">
        <v>426</v>
      </c>
      <c r="PAG4" s="313" t="s">
        <v>426</v>
      </c>
      <c r="PAH4" s="313" t="s">
        <v>426</v>
      </c>
      <c r="PAI4" s="313" t="s">
        <v>426</v>
      </c>
      <c r="PAJ4" s="313" t="s">
        <v>426</v>
      </c>
      <c r="PAK4" s="313" t="s">
        <v>426</v>
      </c>
      <c r="PAL4" s="313" t="s">
        <v>426</v>
      </c>
      <c r="PAM4" s="313" t="s">
        <v>426</v>
      </c>
      <c r="PAN4" s="313" t="s">
        <v>426</v>
      </c>
      <c r="PAO4" s="313" t="s">
        <v>426</v>
      </c>
      <c r="PAP4" s="313" t="s">
        <v>426</v>
      </c>
      <c r="PAQ4" s="313" t="s">
        <v>426</v>
      </c>
      <c r="PAR4" s="313" t="s">
        <v>426</v>
      </c>
      <c r="PAS4" s="313" t="s">
        <v>426</v>
      </c>
      <c r="PAT4" s="313" t="s">
        <v>426</v>
      </c>
      <c r="PAU4" s="313" t="s">
        <v>426</v>
      </c>
      <c r="PAV4" s="313" t="s">
        <v>426</v>
      </c>
      <c r="PAW4" s="313" t="s">
        <v>426</v>
      </c>
      <c r="PAX4" s="313" t="s">
        <v>426</v>
      </c>
      <c r="PAY4" s="313" t="s">
        <v>426</v>
      </c>
      <c r="PAZ4" s="313" t="s">
        <v>426</v>
      </c>
      <c r="PBA4" s="313" t="s">
        <v>426</v>
      </c>
      <c r="PBB4" s="313" t="s">
        <v>426</v>
      </c>
      <c r="PBC4" s="313" t="s">
        <v>426</v>
      </c>
      <c r="PBD4" s="313" t="s">
        <v>426</v>
      </c>
      <c r="PBE4" s="313" t="s">
        <v>426</v>
      </c>
      <c r="PBF4" s="313" t="s">
        <v>426</v>
      </c>
      <c r="PBG4" s="313" t="s">
        <v>426</v>
      </c>
      <c r="PBH4" s="313" t="s">
        <v>426</v>
      </c>
      <c r="PBI4" s="313" t="s">
        <v>426</v>
      </c>
      <c r="PBJ4" s="313" t="s">
        <v>426</v>
      </c>
      <c r="PBK4" s="313" t="s">
        <v>426</v>
      </c>
      <c r="PBL4" s="313" t="s">
        <v>426</v>
      </c>
      <c r="PBM4" s="313" t="s">
        <v>426</v>
      </c>
      <c r="PBN4" s="313" t="s">
        <v>426</v>
      </c>
      <c r="PBO4" s="313" t="s">
        <v>426</v>
      </c>
      <c r="PBP4" s="313" t="s">
        <v>426</v>
      </c>
      <c r="PBQ4" s="313" t="s">
        <v>426</v>
      </c>
      <c r="PBR4" s="313" t="s">
        <v>426</v>
      </c>
      <c r="PBS4" s="313" t="s">
        <v>426</v>
      </c>
      <c r="PBT4" s="313" t="s">
        <v>426</v>
      </c>
      <c r="PBU4" s="313" t="s">
        <v>426</v>
      </c>
      <c r="PBV4" s="313" t="s">
        <v>426</v>
      </c>
      <c r="PBW4" s="313" t="s">
        <v>426</v>
      </c>
      <c r="PBX4" s="313" t="s">
        <v>426</v>
      </c>
      <c r="PBY4" s="313" t="s">
        <v>426</v>
      </c>
      <c r="PBZ4" s="313" t="s">
        <v>426</v>
      </c>
      <c r="PCA4" s="313" t="s">
        <v>426</v>
      </c>
      <c r="PCB4" s="313" t="s">
        <v>426</v>
      </c>
      <c r="PCC4" s="313" t="s">
        <v>426</v>
      </c>
      <c r="PCD4" s="313" t="s">
        <v>426</v>
      </c>
      <c r="PCE4" s="313" t="s">
        <v>426</v>
      </c>
      <c r="PCF4" s="313" t="s">
        <v>426</v>
      </c>
      <c r="PCG4" s="313" t="s">
        <v>426</v>
      </c>
      <c r="PCH4" s="313" t="s">
        <v>426</v>
      </c>
      <c r="PCI4" s="313" t="s">
        <v>426</v>
      </c>
      <c r="PCJ4" s="313" t="s">
        <v>426</v>
      </c>
      <c r="PCK4" s="313" t="s">
        <v>426</v>
      </c>
      <c r="PCL4" s="313" t="s">
        <v>426</v>
      </c>
      <c r="PCM4" s="313" t="s">
        <v>426</v>
      </c>
      <c r="PCN4" s="313" t="s">
        <v>426</v>
      </c>
      <c r="PCO4" s="313" t="s">
        <v>426</v>
      </c>
      <c r="PCP4" s="313" t="s">
        <v>426</v>
      </c>
      <c r="PCQ4" s="313" t="s">
        <v>426</v>
      </c>
      <c r="PCR4" s="313" t="s">
        <v>426</v>
      </c>
      <c r="PCS4" s="313" t="s">
        <v>426</v>
      </c>
      <c r="PCT4" s="313" t="s">
        <v>426</v>
      </c>
      <c r="PCU4" s="313" t="s">
        <v>426</v>
      </c>
      <c r="PCV4" s="313" t="s">
        <v>426</v>
      </c>
      <c r="PCW4" s="313" t="s">
        <v>426</v>
      </c>
      <c r="PCX4" s="313" t="s">
        <v>426</v>
      </c>
      <c r="PCY4" s="313" t="s">
        <v>426</v>
      </c>
      <c r="PCZ4" s="313" t="s">
        <v>426</v>
      </c>
      <c r="PDA4" s="313" t="s">
        <v>426</v>
      </c>
      <c r="PDB4" s="313" t="s">
        <v>426</v>
      </c>
      <c r="PDC4" s="313" t="s">
        <v>426</v>
      </c>
      <c r="PDD4" s="313" t="s">
        <v>426</v>
      </c>
      <c r="PDE4" s="313" t="s">
        <v>426</v>
      </c>
      <c r="PDF4" s="313" t="s">
        <v>426</v>
      </c>
      <c r="PDG4" s="313" t="s">
        <v>426</v>
      </c>
      <c r="PDH4" s="313" t="s">
        <v>426</v>
      </c>
      <c r="PDI4" s="313" t="s">
        <v>426</v>
      </c>
      <c r="PDJ4" s="313" t="s">
        <v>426</v>
      </c>
      <c r="PDK4" s="313" t="s">
        <v>426</v>
      </c>
      <c r="PDL4" s="313" t="s">
        <v>426</v>
      </c>
      <c r="PDM4" s="313" t="s">
        <v>426</v>
      </c>
      <c r="PDN4" s="313" t="s">
        <v>426</v>
      </c>
      <c r="PDO4" s="313" t="s">
        <v>426</v>
      </c>
      <c r="PDP4" s="313" t="s">
        <v>426</v>
      </c>
      <c r="PDQ4" s="313" t="s">
        <v>426</v>
      </c>
      <c r="PDR4" s="313" t="s">
        <v>426</v>
      </c>
      <c r="PDS4" s="313" t="s">
        <v>426</v>
      </c>
      <c r="PDT4" s="313" t="s">
        <v>426</v>
      </c>
      <c r="PDU4" s="313" t="s">
        <v>426</v>
      </c>
      <c r="PDV4" s="313" t="s">
        <v>426</v>
      </c>
      <c r="PDW4" s="313" t="s">
        <v>426</v>
      </c>
      <c r="PDX4" s="313" t="s">
        <v>426</v>
      </c>
      <c r="PDY4" s="313" t="s">
        <v>426</v>
      </c>
      <c r="PDZ4" s="313" t="s">
        <v>426</v>
      </c>
      <c r="PEA4" s="313" t="s">
        <v>426</v>
      </c>
      <c r="PEB4" s="313" t="s">
        <v>426</v>
      </c>
      <c r="PEC4" s="313" t="s">
        <v>426</v>
      </c>
      <c r="PED4" s="313" t="s">
        <v>426</v>
      </c>
      <c r="PEE4" s="313" t="s">
        <v>426</v>
      </c>
      <c r="PEF4" s="313" t="s">
        <v>426</v>
      </c>
      <c r="PEG4" s="313" t="s">
        <v>426</v>
      </c>
      <c r="PEH4" s="313" t="s">
        <v>426</v>
      </c>
      <c r="PEI4" s="313" t="s">
        <v>426</v>
      </c>
      <c r="PEJ4" s="313" t="s">
        <v>426</v>
      </c>
      <c r="PEK4" s="313" t="s">
        <v>426</v>
      </c>
      <c r="PEL4" s="313" t="s">
        <v>426</v>
      </c>
      <c r="PEM4" s="313" t="s">
        <v>426</v>
      </c>
      <c r="PEN4" s="313" t="s">
        <v>426</v>
      </c>
      <c r="PEO4" s="313" t="s">
        <v>426</v>
      </c>
      <c r="PEP4" s="313" t="s">
        <v>426</v>
      </c>
      <c r="PEQ4" s="313" t="s">
        <v>426</v>
      </c>
      <c r="PER4" s="313" t="s">
        <v>426</v>
      </c>
      <c r="PES4" s="313" t="s">
        <v>426</v>
      </c>
      <c r="PET4" s="313" t="s">
        <v>426</v>
      </c>
      <c r="PEU4" s="313" t="s">
        <v>426</v>
      </c>
      <c r="PEV4" s="313" t="s">
        <v>426</v>
      </c>
      <c r="PEW4" s="313" t="s">
        <v>426</v>
      </c>
      <c r="PEX4" s="313" t="s">
        <v>426</v>
      </c>
      <c r="PEY4" s="313" t="s">
        <v>426</v>
      </c>
      <c r="PEZ4" s="313" t="s">
        <v>426</v>
      </c>
      <c r="PFA4" s="313" t="s">
        <v>426</v>
      </c>
      <c r="PFB4" s="313" t="s">
        <v>426</v>
      </c>
      <c r="PFC4" s="313" t="s">
        <v>426</v>
      </c>
      <c r="PFD4" s="313" t="s">
        <v>426</v>
      </c>
      <c r="PFE4" s="313" t="s">
        <v>426</v>
      </c>
      <c r="PFF4" s="313" t="s">
        <v>426</v>
      </c>
      <c r="PFG4" s="313" t="s">
        <v>426</v>
      </c>
      <c r="PFH4" s="313" t="s">
        <v>426</v>
      </c>
      <c r="PFI4" s="313" t="s">
        <v>426</v>
      </c>
      <c r="PFJ4" s="313" t="s">
        <v>426</v>
      </c>
      <c r="PFK4" s="313" t="s">
        <v>426</v>
      </c>
      <c r="PFL4" s="313" t="s">
        <v>426</v>
      </c>
      <c r="PFM4" s="313" t="s">
        <v>426</v>
      </c>
      <c r="PFN4" s="313" t="s">
        <v>426</v>
      </c>
      <c r="PFO4" s="313" t="s">
        <v>426</v>
      </c>
      <c r="PFP4" s="313" t="s">
        <v>426</v>
      </c>
      <c r="PFQ4" s="313" t="s">
        <v>426</v>
      </c>
      <c r="PFR4" s="313" t="s">
        <v>426</v>
      </c>
      <c r="PFS4" s="313" t="s">
        <v>426</v>
      </c>
      <c r="PFT4" s="313" t="s">
        <v>426</v>
      </c>
      <c r="PFU4" s="313" t="s">
        <v>426</v>
      </c>
      <c r="PFV4" s="313" t="s">
        <v>426</v>
      </c>
      <c r="PFW4" s="313" t="s">
        <v>426</v>
      </c>
      <c r="PFX4" s="313" t="s">
        <v>426</v>
      </c>
      <c r="PFY4" s="313" t="s">
        <v>426</v>
      </c>
      <c r="PFZ4" s="313" t="s">
        <v>426</v>
      </c>
      <c r="PGA4" s="313" t="s">
        <v>426</v>
      </c>
      <c r="PGB4" s="313" t="s">
        <v>426</v>
      </c>
      <c r="PGC4" s="313" t="s">
        <v>426</v>
      </c>
      <c r="PGD4" s="313" t="s">
        <v>426</v>
      </c>
      <c r="PGE4" s="313" t="s">
        <v>426</v>
      </c>
      <c r="PGF4" s="313" t="s">
        <v>426</v>
      </c>
      <c r="PGG4" s="313" t="s">
        <v>426</v>
      </c>
      <c r="PGH4" s="313" t="s">
        <v>426</v>
      </c>
      <c r="PGI4" s="313" t="s">
        <v>426</v>
      </c>
      <c r="PGJ4" s="313" t="s">
        <v>426</v>
      </c>
      <c r="PGK4" s="313" t="s">
        <v>426</v>
      </c>
      <c r="PGL4" s="313" t="s">
        <v>426</v>
      </c>
      <c r="PGM4" s="313" t="s">
        <v>426</v>
      </c>
      <c r="PGN4" s="313" t="s">
        <v>426</v>
      </c>
      <c r="PGO4" s="313" t="s">
        <v>426</v>
      </c>
      <c r="PGP4" s="313" t="s">
        <v>426</v>
      </c>
      <c r="PGQ4" s="313" t="s">
        <v>426</v>
      </c>
      <c r="PGR4" s="313" t="s">
        <v>426</v>
      </c>
      <c r="PGS4" s="313" t="s">
        <v>426</v>
      </c>
      <c r="PGT4" s="313" t="s">
        <v>426</v>
      </c>
      <c r="PGU4" s="313" t="s">
        <v>426</v>
      </c>
      <c r="PGV4" s="313" t="s">
        <v>426</v>
      </c>
      <c r="PGW4" s="313" t="s">
        <v>426</v>
      </c>
      <c r="PGX4" s="313" t="s">
        <v>426</v>
      </c>
      <c r="PGY4" s="313" t="s">
        <v>426</v>
      </c>
      <c r="PGZ4" s="313" t="s">
        <v>426</v>
      </c>
      <c r="PHA4" s="313" t="s">
        <v>426</v>
      </c>
      <c r="PHB4" s="313" t="s">
        <v>426</v>
      </c>
      <c r="PHC4" s="313" t="s">
        <v>426</v>
      </c>
      <c r="PHD4" s="313" t="s">
        <v>426</v>
      </c>
      <c r="PHE4" s="313" t="s">
        <v>426</v>
      </c>
      <c r="PHF4" s="313" t="s">
        <v>426</v>
      </c>
      <c r="PHG4" s="313" t="s">
        <v>426</v>
      </c>
      <c r="PHH4" s="313" t="s">
        <v>426</v>
      </c>
      <c r="PHI4" s="313" t="s">
        <v>426</v>
      </c>
      <c r="PHJ4" s="313" t="s">
        <v>426</v>
      </c>
      <c r="PHK4" s="313" t="s">
        <v>426</v>
      </c>
      <c r="PHL4" s="313" t="s">
        <v>426</v>
      </c>
      <c r="PHM4" s="313" t="s">
        <v>426</v>
      </c>
      <c r="PHN4" s="313" t="s">
        <v>426</v>
      </c>
      <c r="PHO4" s="313" t="s">
        <v>426</v>
      </c>
      <c r="PHP4" s="313" t="s">
        <v>426</v>
      </c>
      <c r="PHQ4" s="313" t="s">
        <v>426</v>
      </c>
      <c r="PHR4" s="313" t="s">
        <v>426</v>
      </c>
      <c r="PHS4" s="313" t="s">
        <v>426</v>
      </c>
      <c r="PHT4" s="313" t="s">
        <v>426</v>
      </c>
      <c r="PHU4" s="313" t="s">
        <v>426</v>
      </c>
      <c r="PHV4" s="313" t="s">
        <v>426</v>
      </c>
      <c r="PHW4" s="313" t="s">
        <v>426</v>
      </c>
      <c r="PHX4" s="313" t="s">
        <v>426</v>
      </c>
      <c r="PHY4" s="313" t="s">
        <v>426</v>
      </c>
      <c r="PHZ4" s="313" t="s">
        <v>426</v>
      </c>
      <c r="PIA4" s="313" t="s">
        <v>426</v>
      </c>
      <c r="PIB4" s="313" t="s">
        <v>426</v>
      </c>
      <c r="PIC4" s="313" t="s">
        <v>426</v>
      </c>
      <c r="PID4" s="313" t="s">
        <v>426</v>
      </c>
      <c r="PIE4" s="313" t="s">
        <v>426</v>
      </c>
      <c r="PIF4" s="313" t="s">
        <v>426</v>
      </c>
      <c r="PIG4" s="313" t="s">
        <v>426</v>
      </c>
      <c r="PIH4" s="313" t="s">
        <v>426</v>
      </c>
      <c r="PII4" s="313" t="s">
        <v>426</v>
      </c>
      <c r="PIJ4" s="313" t="s">
        <v>426</v>
      </c>
      <c r="PIK4" s="313" t="s">
        <v>426</v>
      </c>
      <c r="PIL4" s="313" t="s">
        <v>426</v>
      </c>
      <c r="PIM4" s="313" t="s">
        <v>426</v>
      </c>
      <c r="PIN4" s="313" t="s">
        <v>426</v>
      </c>
      <c r="PIO4" s="313" t="s">
        <v>426</v>
      </c>
      <c r="PIP4" s="313" t="s">
        <v>426</v>
      </c>
      <c r="PIQ4" s="313" t="s">
        <v>426</v>
      </c>
      <c r="PIR4" s="313" t="s">
        <v>426</v>
      </c>
      <c r="PIS4" s="313" t="s">
        <v>426</v>
      </c>
      <c r="PIT4" s="313" t="s">
        <v>426</v>
      </c>
      <c r="PIU4" s="313" t="s">
        <v>426</v>
      </c>
      <c r="PIV4" s="313" t="s">
        <v>426</v>
      </c>
      <c r="PIW4" s="313" t="s">
        <v>426</v>
      </c>
      <c r="PIX4" s="313" t="s">
        <v>426</v>
      </c>
      <c r="PIY4" s="313" t="s">
        <v>426</v>
      </c>
      <c r="PIZ4" s="313" t="s">
        <v>426</v>
      </c>
      <c r="PJA4" s="313" t="s">
        <v>426</v>
      </c>
      <c r="PJB4" s="313" t="s">
        <v>426</v>
      </c>
      <c r="PJC4" s="313" t="s">
        <v>426</v>
      </c>
      <c r="PJD4" s="313" t="s">
        <v>426</v>
      </c>
      <c r="PJE4" s="313" t="s">
        <v>426</v>
      </c>
      <c r="PJF4" s="313" t="s">
        <v>426</v>
      </c>
      <c r="PJG4" s="313" t="s">
        <v>426</v>
      </c>
      <c r="PJH4" s="313" t="s">
        <v>426</v>
      </c>
      <c r="PJI4" s="313" t="s">
        <v>426</v>
      </c>
      <c r="PJJ4" s="313" t="s">
        <v>426</v>
      </c>
      <c r="PJK4" s="313" t="s">
        <v>426</v>
      </c>
      <c r="PJL4" s="313" t="s">
        <v>426</v>
      </c>
      <c r="PJM4" s="313" t="s">
        <v>426</v>
      </c>
      <c r="PJN4" s="313" t="s">
        <v>426</v>
      </c>
      <c r="PJO4" s="313" t="s">
        <v>426</v>
      </c>
      <c r="PJP4" s="313" t="s">
        <v>426</v>
      </c>
      <c r="PJQ4" s="313" t="s">
        <v>426</v>
      </c>
      <c r="PJR4" s="313" t="s">
        <v>426</v>
      </c>
      <c r="PJS4" s="313" t="s">
        <v>426</v>
      </c>
      <c r="PJT4" s="313" t="s">
        <v>426</v>
      </c>
      <c r="PJU4" s="313" t="s">
        <v>426</v>
      </c>
      <c r="PJV4" s="313" t="s">
        <v>426</v>
      </c>
      <c r="PJW4" s="313" t="s">
        <v>426</v>
      </c>
      <c r="PJX4" s="313" t="s">
        <v>426</v>
      </c>
      <c r="PJY4" s="313" t="s">
        <v>426</v>
      </c>
      <c r="PJZ4" s="313" t="s">
        <v>426</v>
      </c>
      <c r="PKA4" s="313" t="s">
        <v>426</v>
      </c>
      <c r="PKB4" s="313" t="s">
        <v>426</v>
      </c>
      <c r="PKC4" s="313" t="s">
        <v>426</v>
      </c>
      <c r="PKD4" s="313" t="s">
        <v>426</v>
      </c>
      <c r="PKE4" s="313" t="s">
        <v>426</v>
      </c>
      <c r="PKF4" s="313" t="s">
        <v>426</v>
      </c>
      <c r="PKG4" s="313" t="s">
        <v>426</v>
      </c>
      <c r="PKH4" s="313" t="s">
        <v>426</v>
      </c>
      <c r="PKI4" s="313" t="s">
        <v>426</v>
      </c>
      <c r="PKJ4" s="313" t="s">
        <v>426</v>
      </c>
      <c r="PKK4" s="313" t="s">
        <v>426</v>
      </c>
      <c r="PKL4" s="313" t="s">
        <v>426</v>
      </c>
      <c r="PKM4" s="313" t="s">
        <v>426</v>
      </c>
      <c r="PKN4" s="313" t="s">
        <v>426</v>
      </c>
      <c r="PKO4" s="313" t="s">
        <v>426</v>
      </c>
      <c r="PKP4" s="313" t="s">
        <v>426</v>
      </c>
      <c r="PKQ4" s="313" t="s">
        <v>426</v>
      </c>
      <c r="PKR4" s="313" t="s">
        <v>426</v>
      </c>
      <c r="PKS4" s="313" t="s">
        <v>426</v>
      </c>
      <c r="PKT4" s="313" t="s">
        <v>426</v>
      </c>
      <c r="PKU4" s="313" t="s">
        <v>426</v>
      </c>
      <c r="PKV4" s="313" t="s">
        <v>426</v>
      </c>
      <c r="PKW4" s="313" t="s">
        <v>426</v>
      </c>
      <c r="PKX4" s="313" t="s">
        <v>426</v>
      </c>
      <c r="PKY4" s="313" t="s">
        <v>426</v>
      </c>
      <c r="PKZ4" s="313" t="s">
        <v>426</v>
      </c>
      <c r="PLA4" s="313" t="s">
        <v>426</v>
      </c>
      <c r="PLB4" s="313" t="s">
        <v>426</v>
      </c>
      <c r="PLC4" s="313" t="s">
        <v>426</v>
      </c>
      <c r="PLD4" s="313" t="s">
        <v>426</v>
      </c>
      <c r="PLE4" s="313" t="s">
        <v>426</v>
      </c>
      <c r="PLF4" s="313" t="s">
        <v>426</v>
      </c>
      <c r="PLG4" s="313" t="s">
        <v>426</v>
      </c>
      <c r="PLH4" s="313" t="s">
        <v>426</v>
      </c>
      <c r="PLI4" s="313" t="s">
        <v>426</v>
      </c>
      <c r="PLJ4" s="313" t="s">
        <v>426</v>
      </c>
      <c r="PLK4" s="313" t="s">
        <v>426</v>
      </c>
      <c r="PLL4" s="313" t="s">
        <v>426</v>
      </c>
      <c r="PLM4" s="313" t="s">
        <v>426</v>
      </c>
      <c r="PLN4" s="313" t="s">
        <v>426</v>
      </c>
      <c r="PLO4" s="313" t="s">
        <v>426</v>
      </c>
      <c r="PLP4" s="313" t="s">
        <v>426</v>
      </c>
      <c r="PLQ4" s="313" t="s">
        <v>426</v>
      </c>
      <c r="PLR4" s="313" t="s">
        <v>426</v>
      </c>
      <c r="PLS4" s="313" t="s">
        <v>426</v>
      </c>
      <c r="PLT4" s="313" t="s">
        <v>426</v>
      </c>
      <c r="PLU4" s="313" t="s">
        <v>426</v>
      </c>
      <c r="PLV4" s="313" t="s">
        <v>426</v>
      </c>
      <c r="PLW4" s="313" t="s">
        <v>426</v>
      </c>
      <c r="PLX4" s="313" t="s">
        <v>426</v>
      </c>
      <c r="PLY4" s="313" t="s">
        <v>426</v>
      </c>
      <c r="PLZ4" s="313" t="s">
        <v>426</v>
      </c>
      <c r="PMA4" s="313" t="s">
        <v>426</v>
      </c>
      <c r="PMB4" s="313" t="s">
        <v>426</v>
      </c>
      <c r="PMC4" s="313" t="s">
        <v>426</v>
      </c>
      <c r="PMD4" s="313" t="s">
        <v>426</v>
      </c>
      <c r="PME4" s="313" t="s">
        <v>426</v>
      </c>
      <c r="PMF4" s="313" t="s">
        <v>426</v>
      </c>
      <c r="PMG4" s="313" t="s">
        <v>426</v>
      </c>
      <c r="PMH4" s="313" t="s">
        <v>426</v>
      </c>
      <c r="PMI4" s="313" t="s">
        <v>426</v>
      </c>
      <c r="PMJ4" s="313" t="s">
        <v>426</v>
      </c>
      <c r="PMK4" s="313" t="s">
        <v>426</v>
      </c>
      <c r="PML4" s="313" t="s">
        <v>426</v>
      </c>
      <c r="PMM4" s="313" t="s">
        <v>426</v>
      </c>
      <c r="PMN4" s="313" t="s">
        <v>426</v>
      </c>
      <c r="PMO4" s="313" t="s">
        <v>426</v>
      </c>
      <c r="PMP4" s="313" t="s">
        <v>426</v>
      </c>
      <c r="PMQ4" s="313" t="s">
        <v>426</v>
      </c>
      <c r="PMR4" s="313" t="s">
        <v>426</v>
      </c>
      <c r="PMS4" s="313" t="s">
        <v>426</v>
      </c>
      <c r="PMT4" s="313" t="s">
        <v>426</v>
      </c>
      <c r="PMU4" s="313" t="s">
        <v>426</v>
      </c>
      <c r="PMV4" s="313" t="s">
        <v>426</v>
      </c>
      <c r="PMW4" s="313" t="s">
        <v>426</v>
      </c>
      <c r="PMX4" s="313" t="s">
        <v>426</v>
      </c>
      <c r="PMY4" s="313" t="s">
        <v>426</v>
      </c>
      <c r="PMZ4" s="313" t="s">
        <v>426</v>
      </c>
      <c r="PNA4" s="313" t="s">
        <v>426</v>
      </c>
      <c r="PNB4" s="313" t="s">
        <v>426</v>
      </c>
      <c r="PNC4" s="313" t="s">
        <v>426</v>
      </c>
      <c r="PND4" s="313" t="s">
        <v>426</v>
      </c>
      <c r="PNE4" s="313" t="s">
        <v>426</v>
      </c>
      <c r="PNF4" s="313" t="s">
        <v>426</v>
      </c>
      <c r="PNG4" s="313" t="s">
        <v>426</v>
      </c>
      <c r="PNH4" s="313" t="s">
        <v>426</v>
      </c>
      <c r="PNI4" s="313" t="s">
        <v>426</v>
      </c>
      <c r="PNJ4" s="313" t="s">
        <v>426</v>
      </c>
      <c r="PNK4" s="313" t="s">
        <v>426</v>
      </c>
      <c r="PNL4" s="313" t="s">
        <v>426</v>
      </c>
      <c r="PNM4" s="313" t="s">
        <v>426</v>
      </c>
      <c r="PNN4" s="313" t="s">
        <v>426</v>
      </c>
      <c r="PNO4" s="313" t="s">
        <v>426</v>
      </c>
      <c r="PNP4" s="313" t="s">
        <v>426</v>
      </c>
      <c r="PNQ4" s="313" t="s">
        <v>426</v>
      </c>
      <c r="PNR4" s="313" t="s">
        <v>426</v>
      </c>
      <c r="PNS4" s="313" t="s">
        <v>426</v>
      </c>
      <c r="PNT4" s="313" t="s">
        <v>426</v>
      </c>
      <c r="PNU4" s="313" t="s">
        <v>426</v>
      </c>
      <c r="PNV4" s="313" t="s">
        <v>426</v>
      </c>
      <c r="PNW4" s="313" t="s">
        <v>426</v>
      </c>
      <c r="PNX4" s="313" t="s">
        <v>426</v>
      </c>
      <c r="PNY4" s="313" t="s">
        <v>426</v>
      </c>
      <c r="PNZ4" s="313" t="s">
        <v>426</v>
      </c>
      <c r="POA4" s="313" t="s">
        <v>426</v>
      </c>
      <c r="POB4" s="313" t="s">
        <v>426</v>
      </c>
      <c r="POC4" s="313" t="s">
        <v>426</v>
      </c>
      <c r="POD4" s="313" t="s">
        <v>426</v>
      </c>
      <c r="POE4" s="313" t="s">
        <v>426</v>
      </c>
      <c r="POF4" s="313" t="s">
        <v>426</v>
      </c>
      <c r="POG4" s="313" t="s">
        <v>426</v>
      </c>
      <c r="POH4" s="313" t="s">
        <v>426</v>
      </c>
      <c r="POI4" s="313" t="s">
        <v>426</v>
      </c>
      <c r="POJ4" s="313" t="s">
        <v>426</v>
      </c>
      <c r="POK4" s="313" t="s">
        <v>426</v>
      </c>
      <c r="POL4" s="313" t="s">
        <v>426</v>
      </c>
      <c r="POM4" s="313" t="s">
        <v>426</v>
      </c>
      <c r="PON4" s="313" t="s">
        <v>426</v>
      </c>
      <c r="POO4" s="313" t="s">
        <v>426</v>
      </c>
      <c r="POP4" s="313" t="s">
        <v>426</v>
      </c>
      <c r="POQ4" s="313" t="s">
        <v>426</v>
      </c>
      <c r="POR4" s="313" t="s">
        <v>426</v>
      </c>
      <c r="POS4" s="313" t="s">
        <v>426</v>
      </c>
      <c r="POT4" s="313" t="s">
        <v>426</v>
      </c>
      <c r="POU4" s="313" t="s">
        <v>426</v>
      </c>
      <c r="POV4" s="313" t="s">
        <v>426</v>
      </c>
      <c r="POW4" s="313" t="s">
        <v>426</v>
      </c>
      <c r="POX4" s="313" t="s">
        <v>426</v>
      </c>
      <c r="POY4" s="313" t="s">
        <v>426</v>
      </c>
      <c r="POZ4" s="313" t="s">
        <v>426</v>
      </c>
      <c r="PPA4" s="313" t="s">
        <v>426</v>
      </c>
      <c r="PPB4" s="313" t="s">
        <v>426</v>
      </c>
      <c r="PPC4" s="313" t="s">
        <v>426</v>
      </c>
      <c r="PPD4" s="313" t="s">
        <v>426</v>
      </c>
      <c r="PPE4" s="313" t="s">
        <v>426</v>
      </c>
      <c r="PPF4" s="313" t="s">
        <v>426</v>
      </c>
      <c r="PPG4" s="313" t="s">
        <v>426</v>
      </c>
      <c r="PPH4" s="313" t="s">
        <v>426</v>
      </c>
      <c r="PPI4" s="313" t="s">
        <v>426</v>
      </c>
      <c r="PPJ4" s="313" t="s">
        <v>426</v>
      </c>
      <c r="PPK4" s="313" t="s">
        <v>426</v>
      </c>
      <c r="PPL4" s="313" t="s">
        <v>426</v>
      </c>
      <c r="PPM4" s="313" t="s">
        <v>426</v>
      </c>
      <c r="PPN4" s="313" t="s">
        <v>426</v>
      </c>
      <c r="PPO4" s="313" t="s">
        <v>426</v>
      </c>
      <c r="PPP4" s="313" t="s">
        <v>426</v>
      </c>
      <c r="PPQ4" s="313" t="s">
        <v>426</v>
      </c>
      <c r="PPR4" s="313" t="s">
        <v>426</v>
      </c>
      <c r="PPS4" s="313" t="s">
        <v>426</v>
      </c>
      <c r="PPT4" s="313" t="s">
        <v>426</v>
      </c>
      <c r="PPU4" s="313" t="s">
        <v>426</v>
      </c>
      <c r="PPV4" s="313" t="s">
        <v>426</v>
      </c>
      <c r="PPW4" s="313" t="s">
        <v>426</v>
      </c>
      <c r="PPX4" s="313" t="s">
        <v>426</v>
      </c>
      <c r="PPY4" s="313" t="s">
        <v>426</v>
      </c>
      <c r="PPZ4" s="313" t="s">
        <v>426</v>
      </c>
      <c r="PQA4" s="313" t="s">
        <v>426</v>
      </c>
      <c r="PQB4" s="313" t="s">
        <v>426</v>
      </c>
      <c r="PQC4" s="313" t="s">
        <v>426</v>
      </c>
      <c r="PQD4" s="313" t="s">
        <v>426</v>
      </c>
      <c r="PQE4" s="313" t="s">
        <v>426</v>
      </c>
      <c r="PQF4" s="313" t="s">
        <v>426</v>
      </c>
      <c r="PQG4" s="313" t="s">
        <v>426</v>
      </c>
      <c r="PQH4" s="313" t="s">
        <v>426</v>
      </c>
      <c r="PQI4" s="313" t="s">
        <v>426</v>
      </c>
      <c r="PQJ4" s="313" t="s">
        <v>426</v>
      </c>
      <c r="PQK4" s="313" t="s">
        <v>426</v>
      </c>
      <c r="PQL4" s="313" t="s">
        <v>426</v>
      </c>
      <c r="PQM4" s="313" t="s">
        <v>426</v>
      </c>
      <c r="PQN4" s="313" t="s">
        <v>426</v>
      </c>
      <c r="PQO4" s="313" t="s">
        <v>426</v>
      </c>
      <c r="PQP4" s="313" t="s">
        <v>426</v>
      </c>
      <c r="PQQ4" s="313" t="s">
        <v>426</v>
      </c>
      <c r="PQR4" s="313" t="s">
        <v>426</v>
      </c>
      <c r="PQS4" s="313" t="s">
        <v>426</v>
      </c>
      <c r="PQT4" s="313" t="s">
        <v>426</v>
      </c>
      <c r="PQU4" s="313" t="s">
        <v>426</v>
      </c>
      <c r="PQV4" s="313" t="s">
        <v>426</v>
      </c>
      <c r="PQW4" s="313" t="s">
        <v>426</v>
      </c>
      <c r="PQX4" s="313" t="s">
        <v>426</v>
      </c>
      <c r="PQY4" s="313" t="s">
        <v>426</v>
      </c>
      <c r="PQZ4" s="313" t="s">
        <v>426</v>
      </c>
      <c r="PRA4" s="313" t="s">
        <v>426</v>
      </c>
      <c r="PRB4" s="313" t="s">
        <v>426</v>
      </c>
      <c r="PRC4" s="313" t="s">
        <v>426</v>
      </c>
      <c r="PRD4" s="313" t="s">
        <v>426</v>
      </c>
      <c r="PRE4" s="313" t="s">
        <v>426</v>
      </c>
      <c r="PRF4" s="313" t="s">
        <v>426</v>
      </c>
      <c r="PRG4" s="313" t="s">
        <v>426</v>
      </c>
      <c r="PRH4" s="313" t="s">
        <v>426</v>
      </c>
      <c r="PRI4" s="313" t="s">
        <v>426</v>
      </c>
      <c r="PRJ4" s="313" t="s">
        <v>426</v>
      </c>
      <c r="PRK4" s="313" t="s">
        <v>426</v>
      </c>
      <c r="PRL4" s="313" t="s">
        <v>426</v>
      </c>
      <c r="PRM4" s="313" t="s">
        <v>426</v>
      </c>
      <c r="PRN4" s="313" t="s">
        <v>426</v>
      </c>
      <c r="PRO4" s="313" t="s">
        <v>426</v>
      </c>
      <c r="PRP4" s="313" t="s">
        <v>426</v>
      </c>
      <c r="PRQ4" s="313" t="s">
        <v>426</v>
      </c>
      <c r="PRR4" s="313" t="s">
        <v>426</v>
      </c>
      <c r="PRS4" s="313" t="s">
        <v>426</v>
      </c>
      <c r="PRT4" s="313" t="s">
        <v>426</v>
      </c>
      <c r="PRU4" s="313" t="s">
        <v>426</v>
      </c>
      <c r="PRV4" s="313" t="s">
        <v>426</v>
      </c>
      <c r="PRW4" s="313" t="s">
        <v>426</v>
      </c>
      <c r="PRX4" s="313" t="s">
        <v>426</v>
      </c>
      <c r="PRY4" s="313" t="s">
        <v>426</v>
      </c>
      <c r="PRZ4" s="313" t="s">
        <v>426</v>
      </c>
      <c r="PSA4" s="313" t="s">
        <v>426</v>
      </c>
      <c r="PSB4" s="313" t="s">
        <v>426</v>
      </c>
      <c r="PSC4" s="313" t="s">
        <v>426</v>
      </c>
      <c r="PSD4" s="313" t="s">
        <v>426</v>
      </c>
      <c r="PSE4" s="313" t="s">
        <v>426</v>
      </c>
      <c r="PSF4" s="313" t="s">
        <v>426</v>
      </c>
      <c r="PSG4" s="313" t="s">
        <v>426</v>
      </c>
      <c r="PSH4" s="313" t="s">
        <v>426</v>
      </c>
      <c r="PSI4" s="313" t="s">
        <v>426</v>
      </c>
      <c r="PSJ4" s="313" t="s">
        <v>426</v>
      </c>
      <c r="PSK4" s="313" t="s">
        <v>426</v>
      </c>
      <c r="PSL4" s="313" t="s">
        <v>426</v>
      </c>
      <c r="PSM4" s="313" t="s">
        <v>426</v>
      </c>
      <c r="PSN4" s="313" t="s">
        <v>426</v>
      </c>
      <c r="PSO4" s="313" t="s">
        <v>426</v>
      </c>
      <c r="PSP4" s="313" t="s">
        <v>426</v>
      </c>
      <c r="PSQ4" s="313" t="s">
        <v>426</v>
      </c>
      <c r="PSR4" s="313" t="s">
        <v>426</v>
      </c>
      <c r="PSS4" s="313" t="s">
        <v>426</v>
      </c>
      <c r="PST4" s="313" t="s">
        <v>426</v>
      </c>
      <c r="PSU4" s="313" t="s">
        <v>426</v>
      </c>
      <c r="PSV4" s="313" t="s">
        <v>426</v>
      </c>
      <c r="PSW4" s="313" t="s">
        <v>426</v>
      </c>
      <c r="PSX4" s="313" t="s">
        <v>426</v>
      </c>
      <c r="PSY4" s="313" t="s">
        <v>426</v>
      </c>
      <c r="PSZ4" s="313" t="s">
        <v>426</v>
      </c>
      <c r="PTA4" s="313" t="s">
        <v>426</v>
      </c>
      <c r="PTB4" s="313" t="s">
        <v>426</v>
      </c>
      <c r="PTC4" s="313" t="s">
        <v>426</v>
      </c>
      <c r="PTD4" s="313" t="s">
        <v>426</v>
      </c>
      <c r="PTE4" s="313" t="s">
        <v>426</v>
      </c>
      <c r="PTF4" s="313" t="s">
        <v>426</v>
      </c>
      <c r="PTG4" s="313" t="s">
        <v>426</v>
      </c>
      <c r="PTH4" s="313" t="s">
        <v>426</v>
      </c>
      <c r="PTI4" s="313" t="s">
        <v>426</v>
      </c>
      <c r="PTJ4" s="313" t="s">
        <v>426</v>
      </c>
      <c r="PTK4" s="313" t="s">
        <v>426</v>
      </c>
      <c r="PTL4" s="313" t="s">
        <v>426</v>
      </c>
      <c r="PTM4" s="313" t="s">
        <v>426</v>
      </c>
      <c r="PTN4" s="313" t="s">
        <v>426</v>
      </c>
      <c r="PTO4" s="313" t="s">
        <v>426</v>
      </c>
      <c r="PTP4" s="313" t="s">
        <v>426</v>
      </c>
      <c r="PTQ4" s="313" t="s">
        <v>426</v>
      </c>
      <c r="PTR4" s="313" t="s">
        <v>426</v>
      </c>
      <c r="PTS4" s="313" t="s">
        <v>426</v>
      </c>
      <c r="PTT4" s="313" t="s">
        <v>426</v>
      </c>
      <c r="PTU4" s="313" t="s">
        <v>426</v>
      </c>
      <c r="PTV4" s="313" t="s">
        <v>426</v>
      </c>
      <c r="PTW4" s="313" t="s">
        <v>426</v>
      </c>
      <c r="PTX4" s="313" t="s">
        <v>426</v>
      </c>
      <c r="PTY4" s="313" t="s">
        <v>426</v>
      </c>
      <c r="PTZ4" s="313" t="s">
        <v>426</v>
      </c>
      <c r="PUA4" s="313" t="s">
        <v>426</v>
      </c>
      <c r="PUB4" s="313" t="s">
        <v>426</v>
      </c>
      <c r="PUC4" s="313" t="s">
        <v>426</v>
      </c>
      <c r="PUD4" s="313" t="s">
        <v>426</v>
      </c>
      <c r="PUE4" s="313" t="s">
        <v>426</v>
      </c>
      <c r="PUF4" s="313" t="s">
        <v>426</v>
      </c>
      <c r="PUG4" s="313" t="s">
        <v>426</v>
      </c>
      <c r="PUH4" s="313" t="s">
        <v>426</v>
      </c>
      <c r="PUI4" s="313" t="s">
        <v>426</v>
      </c>
      <c r="PUJ4" s="313" t="s">
        <v>426</v>
      </c>
      <c r="PUK4" s="313" t="s">
        <v>426</v>
      </c>
      <c r="PUL4" s="313" t="s">
        <v>426</v>
      </c>
      <c r="PUM4" s="313" t="s">
        <v>426</v>
      </c>
      <c r="PUN4" s="313" t="s">
        <v>426</v>
      </c>
      <c r="PUO4" s="313" t="s">
        <v>426</v>
      </c>
      <c r="PUP4" s="313" t="s">
        <v>426</v>
      </c>
      <c r="PUQ4" s="313" t="s">
        <v>426</v>
      </c>
      <c r="PUR4" s="313" t="s">
        <v>426</v>
      </c>
      <c r="PUS4" s="313" t="s">
        <v>426</v>
      </c>
      <c r="PUT4" s="313" t="s">
        <v>426</v>
      </c>
      <c r="PUU4" s="313" t="s">
        <v>426</v>
      </c>
      <c r="PUV4" s="313" t="s">
        <v>426</v>
      </c>
      <c r="PUW4" s="313" t="s">
        <v>426</v>
      </c>
      <c r="PUX4" s="313" t="s">
        <v>426</v>
      </c>
      <c r="PUY4" s="313" t="s">
        <v>426</v>
      </c>
      <c r="PUZ4" s="313" t="s">
        <v>426</v>
      </c>
      <c r="PVA4" s="313" t="s">
        <v>426</v>
      </c>
      <c r="PVB4" s="313" t="s">
        <v>426</v>
      </c>
      <c r="PVC4" s="313" t="s">
        <v>426</v>
      </c>
      <c r="PVD4" s="313" t="s">
        <v>426</v>
      </c>
      <c r="PVE4" s="313" t="s">
        <v>426</v>
      </c>
      <c r="PVF4" s="313" t="s">
        <v>426</v>
      </c>
      <c r="PVG4" s="313" t="s">
        <v>426</v>
      </c>
      <c r="PVH4" s="313" t="s">
        <v>426</v>
      </c>
      <c r="PVI4" s="313" t="s">
        <v>426</v>
      </c>
      <c r="PVJ4" s="313" t="s">
        <v>426</v>
      </c>
      <c r="PVK4" s="313" t="s">
        <v>426</v>
      </c>
      <c r="PVL4" s="313" t="s">
        <v>426</v>
      </c>
      <c r="PVM4" s="313" t="s">
        <v>426</v>
      </c>
      <c r="PVN4" s="313" t="s">
        <v>426</v>
      </c>
      <c r="PVO4" s="313" t="s">
        <v>426</v>
      </c>
      <c r="PVP4" s="313" t="s">
        <v>426</v>
      </c>
      <c r="PVQ4" s="313" t="s">
        <v>426</v>
      </c>
      <c r="PVR4" s="313" t="s">
        <v>426</v>
      </c>
      <c r="PVS4" s="313" t="s">
        <v>426</v>
      </c>
      <c r="PVT4" s="313" t="s">
        <v>426</v>
      </c>
      <c r="PVU4" s="313" t="s">
        <v>426</v>
      </c>
      <c r="PVV4" s="313" t="s">
        <v>426</v>
      </c>
      <c r="PVW4" s="313" t="s">
        <v>426</v>
      </c>
      <c r="PVX4" s="313" t="s">
        <v>426</v>
      </c>
      <c r="PVY4" s="313" t="s">
        <v>426</v>
      </c>
      <c r="PVZ4" s="313" t="s">
        <v>426</v>
      </c>
      <c r="PWA4" s="313" t="s">
        <v>426</v>
      </c>
      <c r="PWB4" s="313" t="s">
        <v>426</v>
      </c>
      <c r="PWC4" s="313" t="s">
        <v>426</v>
      </c>
      <c r="PWD4" s="313" t="s">
        <v>426</v>
      </c>
      <c r="PWE4" s="313" t="s">
        <v>426</v>
      </c>
      <c r="PWF4" s="313" t="s">
        <v>426</v>
      </c>
      <c r="PWG4" s="313" t="s">
        <v>426</v>
      </c>
      <c r="PWH4" s="313" t="s">
        <v>426</v>
      </c>
      <c r="PWI4" s="313" t="s">
        <v>426</v>
      </c>
      <c r="PWJ4" s="313" t="s">
        <v>426</v>
      </c>
      <c r="PWK4" s="313" t="s">
        <v>426</v>
      </c>
      <c r="PWL4" s="313" t="s">
        <v>426</v>
      </c>
      <c r="PWM4" s="313" t="s">
        <v>426</v>
      </c>
      <c r="PWN4" s="313" t="s">
        <v>426</v>
      </c>
      <c r="PWO4" s="313" t="s">
        <v>426</v>
      </c>
      <c r="PWP4" s="313" t="s">
        <v>426</v>
      </c>
      <c r="PWQ4" s="313" t="s">
        <v>426</v>
      </c>
      <c r="PWR4" s="313" t="s">
        <v>426</v>
      </c>
      <c r="PWS4" s="313" t="s">
        <v>426</v>
      </c>
      <c r="PWT4" s="313" t="s">
        <v>426</v>
      </c>
      <c r="PWU4" s="313" t="s">
        <v>426</v>
      </c>
      <c r="PWV4" s="313" t="s">
        <v>426</v>
      </c>
      <c r="PWW4" s="313" t="s">
        <v>426</v>
      </c>
      <c r="PWX4" s="313" t="s">
        <v>426</v>
      </c>
      <c r="PWY4" s="313" t="s">
        <v>426</v>
      </c>
      <c r="PWZ4" s="313" t="s">
        <v>426</v>
      </c>
      <c r="PXA4" s="313" t="s">
        <v>426</v>
      </c>
      <c r="PXB4" s="313" t="s">
        <v>426</v>
      </c>
      <c r="PXC4" s="313" t="s">
        <v>426</v>
      </c>
      <c r="PXD4" s="313" t="s">
        <v>426</v>
      </c>
      <c r="PXE4" s="313" t="s">
        <v>426</v>
      </c>
      <c r="PXF4" s="313" t="s">
        <v>426</v>
      </c>
      <c r="PXG4" s="313" t="s">
        <v>426</v>
      </c>
      <c r="PXH4" s="313" t="s">
        <v>426</v>
      </c>
      <c r="PXI4" s="313" t="s">
        <v>426</v>
      </c>
      <c r="PXJ4" s="313" t="s">
        <v>426</v>
      </c>
      <c r="PXK4" s="313" t="s">
        <v>426</v>
      </c>
      <c r="PXL4" s="313" t="s">
        <v>426</v>
      </c>
      <c r="PXM4" s="313" t="s">
        <v>426</v>
      </c>
      <c r="PXN4" s="313" t="s">
        <v>426</v>
      </c>
      <c r="PXO4" s="313" t="s">
        <v>426</v>
      </c>
      <c r="PXP4" s="313" t="s">
        <v>426</v>
      </c>
      <c r="PXQ4" s="313" t="s">
        <v>426</v>
      </c>
      <c r="PXR4" s="313" t="s">
        <v>426</v>
      </c>
      <c r="PXS4" s="313" t="s">
        <v>426</v>
      </c>
      <c r="PXT4" s="313" t="s">
        <v>426</v>
      </c>
      <c r="PXU4" s="313" t="s">
        <v>426</v>
      </c>
      <c r="PXV4" s="313" t="s">
        <v>426</v>
      </c>
      <c r="PXW4" s="313" t="s">
        <v>426</v>
      </c>
      <c r="PXX4" s="313" t="s">
        <v>426</v>
      </c>
      <c r="PXY4" s="313" t="s">
        <v>426</v>
      </c>
      <c r="PXZ4" s="313" t="s">
        <v>426</v>
      </c>
      <c r="PYA4" s="313" t="s">
        <v>426</v>
      </c>
      <c r="PYB4" s="313" t="s">
        <v>426</v>
      </c>
      <c r="PYC4" s="313" t="s">
        <v>426</v>
      </c>
      <c r="PYD4" s="313" t="s">
        <v>426</v>
      </c>
      <c r="PYE4" s="313" t="s">
        <v>426</v>
      </c>
      <c r="PYF4" s="313" t="s">
        <v>426</v>
      </c>
      <c r="PYG4" s="313" t="s">
        <v>426</v>
      </c>
      <c r="PYH4" s="313" t="s">
        <v>426</v>
      </c>
      <c r="PYI4" s="313" t="s">
        <v>426</v>
      </c>
      <c r="PYJ4" s="313" t="s">
        <v>426</v>
      </c>
      <c r="PYK4" s="313" t="s">
        <v>426</v>
      </c>
      <c r="PYL4" s="313" t="s">
        <v>426</v>
      </c>
      <c r="PYM4" s="313" t="s">
        <v>426</v>
      </c>
      <c r="PYN4" s="313" t="s">
        <v>426</v>
      </c>
      <c r="PYO4" s="313" t="s">
        <v>426</v>
      </c>
      <c r="PYP4" s="313" t="s">
        <v>426</v>
      </c>
      <c r="PYQ4" s="313" t="s">
        <v>426</v>
      </c>
      <c r="PYR4" s="313" t="s">
        <v>426</v>
      </c>
      <c r="PYS4" s="313" t="s">
        <v>426</v>
      </c>
      <c r="PYT4" s="313" t="s">
        <v>426</v>
      </c>
      <c r="PYU4" s="313" t="s">
        <v>426</v>
      </c>
      <c r="PYV4" s="313" t="s">
        <v>426</v>
      </c>
      <c r="PYW4" s="313" t="s">
        <v>426</v>
      </c>
      <c r="PYX4" s="313" t="s">
        <v>426</v>
      </c>
      <c r="PYY4" s="313" t="s">
        <v>426</v>
      </c>
      <c r="PYZ4" s="313" t="s">
        <v>426</v>
      </c>
      <c r="PZA4" s="313" t="s">
        <v>426</v>
      </c>
      <c r="PZB4" s="313" t="s">
        <v>426</v>
      </c>
      <c r="PZC4" s="313" t="s">
        <v>426</v>
      </c>
      <c r="PZD4" s="313" t="s">
        <v>426</v>
      </c>
      <c r="PZE4" s="313" t="s">
        <v>426</v>
      </c>
      <c r="PZF4" s="313" t="s">
        <v>426</v>
      </c>
      <c r="PZG4" s="313" t="s">
        <v>426</v>
      </c>
      <c r="PZH4" s="313" t="s">
        <v>426</v>
      </c>
      <c r="PZI4" s="313" t="s">
        <v>426</v>
      </c>
      <c r="PZJ4" s="313" t="s">
        <v>426</v>
      </c>
      <c r="PZK4" s="313" t="s">
        <v>426</v>
      </c>
      <c r="PZL4" s="313" t="s">
        <v>426</v>
      </c>
      <c r="PZM4" s="313" t="s">
        <v>426</v>
      </c>
      <c r="PZN4" s="313" t="s">
        <v>426</v>
      </c>
      <c r="PZO4" s="313" t="s">
        <v>426</v>
      </c>
      <c r="PZP4" s="313" t="s">
        <v>426</v>
      </c>
      <c r="PZQ4" s="313" t="s">
        <v>426</v>
      </c>
      <c r="PZR4" s="313" t="s">
        <v>426</v>
      </c>
      <c r="PZS4" s="313" t="s">
        <v>426</v>
      </c>
      <c r="PZT4" s="313" t="s">
        <v>426</v>
      </c>
      <c r="PZU4" s="313" t="s">
        <v>426</v>
      </c>
      <c r="PZV4" s="313" t="s">
        <v>426</v>
      </c>
      <c r="PZW4" s="313" t="s">
        <v>426</v>
      </c>
      <c r="PZX4" s="313" t="s">
        <v>426</v>
      </c>
      <c r="PZY4" s="313" t="s">
        <v>426</v>
      </c>
      <c r="PZZ4" s="313" t="s">
        <v>426</v>
      </c>
      <c r="QAA4" s="313" t="s">
        <v>426</v>
      </c>
      <c r="QAB4" s="313" t="s">
        <v>426</v>
      </c>
      <c r="QAC4" s="313" t="s">
        <v>426</v>
      </c>
      <c r="QAD4" s="313" t="s">
        <v>426</v>
      </c>
      <c r="QAE4" s="313" t="s">
        <v>426</v>
      </c>
      <c r="QAF4" s="313" t="s">
        <v>426</v>
      </c>
      <c r="QAG4" s="313" t="s">
        <v>426</v>
      </c>
      <c r="QAH4" s="313" t="s">
        <v>426</v>
      </c>
      <c r="QAI4" s="313" t="s">
        <v>426</v>
      </c>
      <c r="QAJ4" s="313" t="s">
        <v>426</v>
      </c>
      <c r="QAK4" s="313" t="s">
        <v>426</v>
      </c>
      <c r="QAL4" s="313" t="s">
        <v>426</v>
      </c>
      <c r="QAM4" s="313" t="s">
        <v>426</v>
      </c>
      <c r="QAN4" s="313" t="s">
        <v>426</v>
      </c>
      <c r="QAO4" s="313" t="s">
        <v>426</v>
      </c>
      <c r="QAP4" s="313" t="s">
        <v>426</v>
      </c>
      <c r="QAQ4" s="313" t="s">
        <v>426</v>
      </c>
      <c r="QAR4" s="313" t="s">
        <v>426</v>
      </c>
      <c r="QAS4" s="313" t="s">
        <v>426</v>
      </c>
      <c r="QAT4" s="313" t="s">
        <v>426</v>
      </c>
      <c r="QAU4" s="313" t="s">
        <v>426</v>
      </c>
      <c r="QAV4" s="313" t="s">
        <v>426</v>
      </c>
      <c r="QAW4" s="313" t="s">
        <v>426</v>
      </c>
      <c r="QAX4" s="313" t="s">
        <v>426</v>
      </c>
      <c r="QAY4" s="313" t="s">
        <v>426</v>
      </c>
      <c r="QAZ4" s="313" t="s">
        <v>426</v>
      </c>
      <c r="QBA4" s="313" t="s">
        <v>426</v>
      </c>
      <c r="QBB4" s="313" t="s">
        <v>426</v>
      </c>
      <c r="QBC4" s="313" t="s">
        <v>426</v>
      </c>
      <c r="QBD4" s="313" t="s">
        <v>426</v>
      </c>
      <c r="QBE4" s="313" t="s">
        <v>426</v>
      </c>
      <c r="QBF4" s="313" t="s">
        <v>426</v>
      </c>
      <c r="QBG4" s="313" t="s">
        <v>426</v>
      </c>
      <c r="QBH4" s="313" t="s">
        <v>426</v>
      </c>
      <c r="QBI4" s="313" t="s">
        <v>426</v>
      </c>
      <c r="QBJ4" s="313" t="s">
        <v>426</v>
      </c>
      <c r="QBK4" s="313" t="s">
        <v>426</v>
      </c>
      <c r="QBL4" s="313" t="s">
        <v>426</v>
      </c>
      <c r="QBM4" s="313" t="s">
        <v>426</v>
      </c>
      <c r="QBN4" s="313" t="s">
        <v>426</v>
      </c>
      <c r="QBO4" s="313" t="s">
        <v>426</v>
      </c>
      <c r="QBP4" s="313" t="s">
        <v>426</v>
      </c>
      <c r="QBQ4" s="313" t="s">
        <v>426</v>
      </c>
      <c r="QBR4" s="313" t="s">
        <v>426</v>
      </c>
      <c r="QBS4" s="313" t="s">
        <v>426</v>
      </c>
      <c r="QBT4" s="313" t="s">
        <v>426</v>
      </c>
      <c r="QBU4" s="313" t="s">
        <v>426</v>
      </c>
      <c r="QBV4" s="313" t="s">
        <v>426</v>
      </c>
      <c r="QBW4" s="313" t="s">
        <v>426</v>
      </c>
      <c r="QBX4" s="313" t="s">
        <v>426</v>
      </c>
      <c r="QBY4" s="313" t="s">
        <v>426</v>
      </c>
      <c r="QBZ4" s="313" t="s">
        <v>426</v>
      </c>
      <c r="QCA4" s="313" t="s">
        <v>426</v>
      </c>
      <c r="QCB4" s="313" t="s">
        <v>426</v>
      </c>
      <c r="QCC4" s="313" t="s">
        <v>426</v>
      </c>
      <c r="QCD4" s="313" t="s">
        <v>426</v>
      </c>
      <c r="QCE4" s="313" t="s">
        <v>426</v>
      </c>
      <c r="QCF4" s="313" t="s">
        <v>426</v>
      </c>
      <c r="QCG4" s="313" t="s">
        <v>426</v>
      </c>
      <c r="QCH4" s="313" t="s">
        <v>426</v>
      </c>
      <c r="QCI4" s="313" t="s">
        <v>426</v>
      </c>
      <c r="QCJ4" s="313" t="s">
        <v>426</v>
      </c>
      <c r="QCK4" s="313" t="s">
        <v>426</v>
      </c>
      <c r="QCL4" s="313" t="s">
        <v>426</v>
      </c>
      <c r="QCM4" s="313" t="s">
        <v>426</v>
      </c>
      <c r="QCN4" s="313" t="s">
        <v>426</v>
      </c>
      <c r="QCO4" s="313" t="s">
        <v>426</v>
      </c>
      <c r="QCP4" s="313" t="s">
        <v>426</v>
      </c>
      <c r="QCQ4" s="313" t="s">
        <v>426</v>
      </c>
      <c r="QCR4" s="313" t="s">
        <v>426</v>
      </c>
      <c r="QCS4" s="313" t="s">
        <v>426</v>
      </c>
      <c r="QCT4" s="313" t="s">
        <v>426</v>
      </c>
      <c r="QCU4" s="313" t="s">
        <v>426</v>
      </c>
      <c r="QCV4" s="313" t="s">
        <v>426</v>
      </c>
      <c r="QCW4" s="313" t="s">
        <v>426</v>
      </c>
      <c r="QCX4" s="313" t="s">
        <v>426</v>
      </c>
      <c r="QCY4" s="313" t="s">
        <v>426</v>
      </c>
      <c r="QCZ4" s="313" t="s">
        <v>426</v>
      </c>
      <c r="QDA4" s="313" t="s">
        <v>426</v>
      </c>
      <c r="QDB4" s="313" t="s">
        <v>426</v>
      </c>
      <c r="QDC4" s="313" t="s">
        <v>426</v>
      </c>
      <c r="QDD4" s="313" t="s">
        <v>426</v>
      </c>
      <c r="QDE4" s="313" t="s">
        <v>426</v>
      </c>
      <c r="QDF4" s="313" t="s">
        <v>426</v>
      </c>
      <c r="QDG4" s="313" t="s">
        <v>426</v>
      </c>
      <c r="QDH4" s="313" t="s">
        <v>426</v>
      </c>
      <c r="QDI4" s="313" t="s">
        <v>426</v>
      </c>
      <c r="QDJ4" s="313" t="s">
        <v>426</v>
      </c>
      <c r="QDK4" s="313" t="s">
        <v>426</v>
      </c>
      <c r="QDL4" s="313" t="s">
        <v>426</v>
      </c>
      <c r="QDM4" s="313" t="s">
        <v>426</v>
      </c>
      <c r="QDN4" s="313" t="s">
        <v>426</v>
      </c>
      <c r="QDO4" s="313" t="s">
        <v>426</v>
      </c>
      <c r="QDP4" s="313" t="s">
        <v>426</v>
      </c>
      <c r="QDQ4" s="313" t="s">
        <v>426</v>
      </c>
      <c r="QDR4" s="313" t="s">
        <v>426</v>
      </c>
      <c r="QDS4" s="313" t="s">
        <v>426</v>
      </c>
      <c r="QDT4" s="313" t="s">
        <v>426</v>
      </c>
      <c r="QDU4" s="313" t="s">
        <v>426</v>
      </c>
      <c r="QDV4" s="313" t="s">
        <v>426</v>
      </c>
      <c r="QDW4" s="313" t="s">
        <v>426</v>
      </c>
      <c r="QDX4" s="313" t="s">
        <v>426</v>
      </c>
      <c r="QDY4" s="313" t="s">
        <v>426</v>
      </c>
      <c r="QDZ4" s="313" t="s">
        <v>426</v>
      </c>
      <c r="QEA4" s="313" t="s">
        <v>426</v>
      </c>
      <c r="QEB4" s="313" t="s">
        <v>426</v>
      </c>
      <c r="QEC4" s="313" t="s">
        <v>426</v>
      </c>
      <c r="QED4" s="313" t="s">
        <v>426</v>
      </c>
      <c r="QEE4" s="313" t="s">
        <v>426</v>
      </c>
      <c r="QEF4" s="313" t="s">
        <v>426</v>
      </c>
      <c r="QEG4" s="313" t="s">
        <v>426</v>
      </c>
      <c r="QEH4" s="313" t="s">
        <v>426</v>
      </c>
      <c r="QEI4" s="313" t="s">
        <v>426</v>
      </c>
      <c r="QEJ4" s="313" t="s">
        <v>426</v>
      </c>
      <c r="QEK4" s="313" t="s">
        <v>426</v>
      </c>
      <c r="QEL4" s="313" t="s">
        <v>426</v>
      </c>
      <c r="QEM4" s="313" t="s">
        <v>426</v>
      </c>
      <c r="QEN4" s="313" t="s">
        <v>426</v>
      </c>
      <c r="QEO4" s="313" t="s">
        <v>426</v>
      </c>
      <c r="QEP4" s="313" t="s">
        <v>426</v>
      </c>
      <c r="QEQ4" s="313" t="s">
        <v>426</v>
      </c>
      <c r="QER4" s="313" t="s">
        <v>426</v>
      </c>
      <c r="QES4" s="313" t="s">
        <v>426</v>
      </c>
      <c r="QET4" s="313" t="s">
        <v>426</v>
      </c>
      <c r="QEU4" s="313" t="s">
        <v>426</v>
      </c>
      <c r="QEV4" s="313" t="s">
        <v>426</v>
      </c>
      <c r="QEW4" s="313" t="s">
        <v>426</v>
      </c>
      <c r="QEX4" s="313" t="s">
        <v>426</v>
      </c>
      <c r="QEY4" s="313" t="s">
        <v>426</v>
      </c>
      <c r="QEZ4" s="313" t="s">
        <v>426</v>
      </c>
      <c r="QFA4" s="313" t="s">
        <v>426</v>
      </c>
      <c r="QFB4" s="313" t="s">
        <v>426</v>
      </c>
      <c r="QFC4" s="313" t="s">
        <v>426</v>
      </c>
      <c r="QFD4" s="313" t="s">
        <v>426</v>
      </c>
      <c r="QFE4" s="313" t="s">
        <v>426</v>
      </c>
      <c r="QFF4" s="313" t="s">
        <v>426</v>
      </c>
      <c r="QFG4" s="313" t="s">
        <v>426</v>
      </c>
      <c r="QFH4" s="313" t="s">
        <v>426</v>
      </c>
      <c r="QFI4" s="313" t="s">
        <v>426</v>
      </c>
      <c r="QFJ4" s="313" t="s">
        <v>426</v>
      </c>
      <c r="QFK4" s="313" t="s">
        <v>426</v>
      </c>
      <c r="QFL4" s="313" t="s">
        <v>426</v>
      </c>
      <c r="QFM4" s="313" t="s">
        <v>426</v>
      </c>
      <c r="QFN4" s="313" t="s">
        <v>426</v>
      </c>
      <c r="QFO4" s="313" t="s">
        <v>426</v>
      </c>
      <c r="QFP4" s="313" t="s">
        <v>426</v>
      </c>
      <c r="QFQ4" s="313" t="s">
        <v>426</v>
      </c>
      <c r="QFR4" s="313" t="s">
        <v>426</v>
      </c>
      <c r="QFS4" s="313" t="s">
        <v>426</v>
      </c>
      <c r="QFT4" s="313" t="s">
        <v>426</v>
      </c>
      <c r="QFU4" s="313" t="s">
        <v>426</v>
      </c>
      <c r="QFV4" s="313" t="s">
        <v>426</v>
      </c>
      <c r="QFW4" s="313" t="s">
        <v>426</v>
      </c>
      <c r="QFX4" s="313" t="s">
        <v>426</v>
      </c>
      <c r="QFY4" s="313" t="s">
        <v>426</v>
      </c>
      <c r="QFZ4" s="313" t="s">
        <v>426</v>
      </c>
      <c r="QGA4" s="313" t="s">
        <v>426</v>
      </c>
      <c r="QGB4" s="313" t="s">
        <v>426</v>
      </c>
      <c r="QGC4" s="313" t="s">
        <v>426</v>
      </c>
      <c r="QGD4" s="313" t="s">
        <v>426</v>
      </c>
      <c r="QGE4" s="313" t="s">
        <v>426</v>
      </c>
      <c r="QGF4" s="313" t="s">
        <v>426</v>
      </c>
      <c r="QGG4" s="313" t="s">
        <v>426</v>
      </c>
      <c r="QGH4" s="313" t="s">
        <v>426</v>
      </c>
      <c r="QGI4" s="313" t="s">
        <v>426</v>
      </c>
      <c r="QGJ4" s="313" t="s">
        <v>426</v>
      </c>
      <c r="QGK4" s="313" t="s">
        <v>426</v>
      </c>
      <c r="QGL4" s="313" t="s">
        <v>426</v>
      </c>
      <c r="QGM4" s="313" t="s">
        <v>426</v>
      </c>
      <c r="QGN4" s="313" t="s">
        <v>426</v>
      </c>
      <c r="QGO4" s="313" t="s">
        <v>426</v>
      </c>
      <c r="QGP4" s="313" t="s">
        <v>426</v>
      </c>
      <c r="QGQ4" s="313" t="s">
        <v>426</v>
      </c>
      <c r="QGR4" s="313" t="s">
        <v>426</v>
      </c>
      <c r="QGS4" s="313" t="s">
        <v>426</v>
      </c>
      <c r="QGT4" s="313" t="s">
        <v>426</v>
      </c>
      <c r="QGU4" s="313" t="s">
        <v>426</v>
      </c>
      <c r="QGV4" s="313" t="s">
        <v>426</v>
      </c>
      <c r="QGW4" s="313" t="s">
        <v>426</v>
      </c>
      <c r="QGX4" s="313" t="s">
        <v>426</v>
      </c>
      <c r="QGY4" s="313" t="s">
        <v>426</v>
      </c>
      <c r="QGZ4" s="313" t="s">
        <v>426</v>
      </c>
      <c r="QHA4" s="313" t="s">
        <v>426</v>
      </c>
      <c r="QHB4" s="313" t="s">
        <v>426</v>
      </c>
      <c r="QHC4" s="313" t="s">
        <v>426</v>
      </c>
      <c r="QHD4" s="313" t="s">
        <v>426</v>
      </c>
      <c r="QHE4" s="313" t="s">
        <v>426</v>
      </c>
      <c r="QHF4" s="313" t="s">
        <v>426</v>
      </c>
      <c r="QHG4" s="313" t="s">
        <v>426</v>
      </c>
      <c r="QHH4" s="313" t="s">
        <v>426</v>
      </c>
      <c r="QHI4" s="313" t="s">
        <v>426</v>
      </c>
      <c r="QHJ4" s="313" t="s">
        <v>426</v>
      </c>
      <c r="QHK4" s="313" t="s">
        <v>426</v>
      </c>
      <c r="QHL4" s="313" t="s">
        <v>426</v>
      </c>
      <c r="QHM4" s="313" t="s">
        <v>426</v>
      </c>
      <c r="QHN4" s="313" t="s">
        <v>426</v>
      </c>
      <c r="QHO4" s="313" t="s">
        <v>426</v>
      </c>
      <c r="QHP4" s="313" t="s">
        <v>426</v>
      </c>
      <c r="QHQ4" s="313" t="s">
        <v>426</v>
      </c>
      <c r="QHR4" s="313" t="s">
        <v>426</v>
      </c>
      <c r="QHS4" s="313" t="s">
        <v>426</v>
      </c>
      <c r="QHT4" s="313" t="s">
        <v>426</v>
      </c>
      <c r="QHU4" s="313" t="s">
        <v>426</v>
      </c>
      <c r="QHV4" s="313" t="s">
        <v>426</v>
      </c>
      <c r="QHW4" s="313" t="s">
        <v>426</v>
      </c>
      <c r="QHX4" s="313" t="s">
        <v>426</v>
      </c>
      <c r="QHY4" s="313" t="s">
        <v>426</v>
      </c>
      <c r="QHZ4" s="313" t="s">
        <v>426</v>
      </c>
      <c r="QIA4" s="313" t="s">
        <v>426</v>
      </c>
      <c r="QIB4" s="313" t="s">
        <v>426</v>
      </c>
      <c r="QIC4" s="313" t="s">
        <v>426</v>
      </c>
      <c r="QID4" s="313" t="s">
        <v>426</v>
      </c>
      <c r="QIE4" s="313" t="s">
        <v>426</v>
      </c>
      <c r="QIF4" s="313" t="s">
        <v>426</v>
      </c>
      <c r="QIG4" s="313" t="s">
        <v>426</v>
      </c>
      <c r="QIH4" s="313" t="s">
        <v>426</v>
      </c>
      <c r="QII4" s="313" t="s">
        <v>426</v>
      </c>
      <c r="QIJ4" s="313" t="s">
        <v>426</v>
      </c>
      <c r="QIK4" s="313" t="s">
        <v>426</v>
      </c>
      <c r="QIL4" s="313" t="s">
        <v>426</v>
      </c>
      <c r="QIM4" s="313" t="s">
        <v>426</v>
      </c>
      <c r="QIN4" s="313" t="s">
        <v>426</v>
      </c>
      <c r="QIO4" s="313" t="s">
        <v>426</v>
      </c>
      <c r="QIP4" s="313" t="s">
        <v>426</v>
      </c>
      <c r="QIQ4" s="313" t="s">
        <v>426</v>
      </c>
      <c r="QIR4" s="313" t="s">
        <v>426</v>
      </c>
      <c r="QIS4" s="313" t="s">
        <v>426</v>
      </c>
      <c r="QIT4" s="313" t="s">
        <v>426</v>
      </c>
      <c r="QIU4" s="313" t="s">
        <v>426</v>
      </c>
      <c r="QIV4" s="313" t="s">
        <v>426</v>
      </c>
      <c r="QIW4" s="313" t="s">
        <v>426</v>
      </c>
      <c r="QIX4" s="313" t="s">
        <v>426</v>
      </c>
      <c r="QIY4" s="313" t="s">
        <v>426</v>
      </c>
      <c r="QIZ4" s="313" t="s">
        <v>426</v>
      </c>
      <c r="QJA4" s="313" t="s">
        <v>426</v>
      </c>
      <c r="QJB4" s="313" t="s">
        <v>426</v>
      </c>
      <c r="QJC4" s="313" t="s">
        <v>426</v>
      </c>
      <c r="QJD4" s="313" t="s">
        <v>426</v>
      </c>
      <c r="QJE4" s="313" t="s">
        <v>426</v>
      </c>
      <c r="QJF4" s="313" t="s">
        <v>426</v>
      </c>
      <c r="QJG4" s="313" t="s">
        <v>426</v>
      </c>
      <c r="QJH4" s="313" t="s">
        <v>426</v>
      </c>
      <c r="QJI4" s="313" t="s">
        <v>426</v>
      </c>
      <c r="QJJ4" s="313" t="s">
        <v>426</v>
      </c>
      <c r="QJK4" s="313" t="s">
        <v>426</v>
      </c>
      <c r="QJL4" s="313" t="s">
        <v>426</v>
      </c>
      <c r="QJM4" s="313" t="s">
        <v>426</v>
      </c>
      <c r="QJN4" s="313" t="s">
        <v>426</v>
      </c>
      <c r="QJO4" s="313" t="s">
        <v>426</v>
      </c>
      <c r="QJP4" s="313" t="s">
        <v>426</v>
      </c>
      <c r="QJQ4" s="313" t="s">
        <v>426</v>
      </c>
      <c r="QJR4" s="313" t="s">
        <v>426</v>
      </c>
      <c r="QJS4" s="313" t="s">
        <v>426</v>
      </c>
      <c r="QJT4" s="313" t="s">
        <v>426</v>
      </c>
      <c r="QJU4" s="313" t="s">
        <v>426</v>
      </c>
      <c r="QJV4" s="313" t="s">
        <v>426</v>
      </c>
      <c r="QJW4" s="313" t="s">
        <v>426</v>
      </c>
      <c r="QJX4" s="313" t="s">
        <v>426</v>
      </c>
      <c r="QJY4" s="313" t="s">
        <v>426</v>
      </c>
      <c r="QJZ4" s="313" t="s">
        <v>426</v>
      </c>
      <c r="QKA4" s="313" t="s">
        <v>426</v>
      </c>
      <c r="QKB4" s="313" t="s">
        <v>426</v>
      </c>
      <c r="QKC4" s="313" t="s">
        <v>426</v>
      </c>
      <c r="QKD4" s="313" t="s">
        <v>426</v>
      </c>
      <c r="QKE4" s="313" t="s">
        <v>426</v>
      </c>
      <c r="QKF4" s="313" t="s">
        <v>426</v>
      </c>
      <c r="QKG4" s="313" t="s">
        <v>426</v>
      </c>
      <c r="QKH4" s="313" t="s">
        <v>426</v>
      </c>
      <c r="QKI4" s="313" t="s">
        <v>426</v>
      </c>
      <c r="QKJ4" s="313" t="s">
        <v>426</v>
      </c>
      <c r="QKK4" s="313" t="s">
        <v>426</v>
      </c>
      <c r="QKL4" s="313" t="s">
        <v>426</v>
      </c>
      <c r="QKM4" s="313" t="s">
        <v>426</v>
      </c>
      <c r="QKN4" s="313" t="s">
        <v>426</v>
      </c>
      <c r="QKO4" s="313" t="s">
        <v>426</v>
      </c>
      <c r="QKP4" s="313" t="s">
        <v>426</v>
      </c>
      <c r="QKQ4" s="313" t="s">
        <v>426</v>
      </c>
      <c r="QKR4" s="313" t="s">
        <v>426</v>
      </c>
      <c r="QKS4" s="313" t="s">
        <v>426</v>
      </c>
      <c r="QKT4" s="313" t="s">
        <v>426</v>
      </c>
      <c r="QKU4" s="313" t="s">
        <v>426</v>
      </c>
      <c r="QKV4" s="313" t="s">
        <v>426</v>
      </c>
      <c r="QKW4" s="313" t="s">
        <v>426</v>
      </c>
      <c r="QKX4" s="313" t="s">
        <v>426</v>
      </c>
      <c r="QKY4" s="313" t="s">
        <v>426</v>
      </c>
      <c r="QKZ4" s="313" t="s">
        <v>426</v>
      </c>
      <c r="QLA4" s="313" t="s">
        <v>426</v>
      </c>
      <c r="QLB4" s="313" t="s">
        <v>426</v>
      </c>
      <c r="QLC4" s="313" t="s">
        <v>426</v>
      </c>
      <c r="QLD4" s="313" t="s">
        <v>426</v>
      </c>
      <c r="QLE4" s="313" t="s">
        <v>426</v>
      </c>
      <c r="QLF4" s="313" t="s">
        <v>426</v>
      </c>
      <c r="QLG4" s="313" t="s">
        <v>426</v>
      </c>
      <c r="QLH4" s="313" t="s">
        <v>426</v>
      </c>
      <c r="QLI4" s="313" t="s">
        <v>426</v>
      </c>
      <c r="QLJ4" s="313" t="s">
        <v>426</v>
      </c>
      <c r="QLK4" s="313" t="s">
        <v>426</v>
      </c>
      <c r="QLL4" s="313" t="s">
        <v>426</v>
      </c>
      <c r="QLM4" s="313" t="s">
        <v>426</v>
      </c>
      <c r="QLN4" s="313" t="s">
        <v>426</v>
      </c>
      <c r="QLO4" s="313" t="s">
        <v>426</v>
      </c>
      <c r="QLP4" s="313" t="s">
        <v>426</v>
      </c>
      <c r="QLQ4" s="313" t="s">
        <v>426</v>
      </c>
      <c r="QLR4" s="313" t="s">
        <v>426</v>
      </c>
      <c r="QLS4" s="313" t="s">
        <v>426</v>
      </c>
      <c r="QLT4" s="313" t="s">
        <v>426</v>
      </c>
      <c r="QLU4" s="313" t="s">
        <v>426</v>
      </c>
      <c r="QLV4" s="313" t="s">
        <v>426</v>
      </c>
      <c r="QLW4" s="313" t="s">
        <v>426</v>
      </c>
      <c r="QLX4" s="313" t="s">
        <v>426</v>
      </c>
      <c r="QLY4" s="313" t="s">
        <v>426</v>
      </c>
      <c r="QLZ4" s="313" t="s">
        <v>426</v>
      </c>
      <c r="QMA4" s="313" t="s">
        <v>426</v>
      </c>
      <c r="QMB4" s="313" t="s">
        <v>426</v>
      </c>
      <c r="QMC4" s="313" t="s">
        <v>426</v>
      </c>
      <c r="QMD4" s="313" t="s">
        <v>426</v>
      </c>
      <c r="QME4" s="313" t="s">
        <v>426</v>
      </c>
      <c r="QMF4" s="313" t="s">
        <v>426</v>
      </c>
      <c r="QMG4" s="313" t="s">
        <v>426</v>
      </c>
      <c r="QMH4" s="313" t="s">
        <v>426</v>
      </c>
      <c r="QMI4" s="313" t="s">
        <v>426</v>
      </c>
      <c r="QMJ4" s="313" t="s">
        <v>426</v>
      </c>
      <c r="QMK4" s="313" t="s">
        <v>426</v>
      </c>
      <c r="QML4" s="313" t="s">
        <v>426</v>
      </c>
      <c r="QMM4" s="313" t="s">
        <v>426</v>
      </c>
      <c r="QMN4" s="313" t="s">
        <v>426</v>
      </c>
      <c r="QMO4" s="313" t="s">
        <v>426</v>
      </c>
      <c r="QMP4" s="313" t="s">
        <v>426</v>
      </c>
      <c r="QMQ4" s="313" t="s">
        <v>426</v>
      </c>
      <c r="QMR4" s="313" t="s">
        <v>426</v>
      </c>
      <c r="QMS4" s="313" t="s">
        <v>426</v>
      </c>
      <c r="QMT4" s="313" t="s">
        <v>426</v>
      </c>
      <c r="QMU4" s="313" t="s">
        <v>426</v>
      </c>
      <c r="QMV4" s="313" t="s">
        <v>426</v>
      </c>
      <c r="QMW4" s="313" t="s">
        <v>426</v>
      </c>
      <c r="QMX4" s="313" t="s">
        <v>426</v>
      </c>
      <c r="QMY4" s="313" t="s">
        <v>426</v>
      </c>
      <c r="QMZ4" s="313" t="s">
        <v>426</v>
      </c>
      <c r="QNA4" s="313" t="s">
        <v>426</v>
      </c>
      <c r="QNB4" s="313" t="s">
        <v>426</v>
      </c>
      <c r="QNC4" s="313" t="s">
        <v>426</v>
      </c>
      <c r="QND4" s="313" t="s">
        <v>426</v>
      </c>
      <c r="QNE4" s="313" t="s">
        <v>426</v>
      </c>
      <c r="QNF4" s="313" t="s">
        <v>426</v>
      </c>
      <c r="QNG4" s="313" t="s">
        <v>426</v>
      </c>
      <c r="QNH4" s="313" t="s">
        <v>426</v>
      </c>
      <c r="QNI4" s="313" t="s">
        <v>426</v>
      </c>
      <c r="QNJ4" s="313" t="s">
        <v>426</v>
      </c>
      <c r="QNK4" s="313" t="s">
        <v>426</v>
      </c>
      <c r="QNL4" s="313" t="s">
        <v>426</v>
      </c>
      <c r="QNM4" s="313" t="s">
        <v>426</v>
      </c>
      <c r="QNN4" s="313" t="s">
        <v>426</v>
      </c>
      <c r="QNO4" s="313" t="s">
        <v>426</v>
      </c>
      <c r="QNP4" s="313" t="s">
        <v>426</v>
      </c>
      <c r="QNQ4" s="313" t="s">
        <v>426</v>
      </c>
      <c r="QNR4" s="313" t="s">
        <v>426</v>
      </c>
      <c r="QNS4" s="313" t="s">
        <v>426</v>
      </c>
      <c r="QNT4" s="313" t="s">
        <v>426</v>
      </c>
      <c r="QNU4" s="313" t="s">
        <v>426</v>
      </c>
      <c r="QNV4" s="313" t="s">
        <v>426</v>
      </c>
      <c r="QNW4" s="313" t="s">
        <v>426</v>
      </c>
      <c r="QNX4" s="313" t="s">
        <v>426</v>
      </c>
      <c r="QNY4" s="313" t="s">
        <v>426</v>
      </c>
      <c r="QNZ4" s="313" t="s">
        <v>426</v>
      </c>
      <c r="QOA4" s="313" t="s">
        <v>426</v>
      </c>
      <c r="QOB4" s="313" t="s">
        <v>426</v>
      </c>
      <c r="QOC4" s="313" t="s">
        <v>426</v>
      </c>
      <c r="QOD4" s="313" t="s">
        <v>426</v>
      </c>
      <c r="QOE4" s="313" t="s">
        <v>426</v>
      </c>
      <c r="QOF4" s="313" t="s">
        <v>426</v>
      </c>
      <c r="QOG4" s="313" t="s">
        <v>426</v>
      </c>
      <c r="QOH4" s="313" t="s">
        <v>426</v>
      </c>
      <c r="QOI4" s="313" t="s">
        <v>426</v>
      </c>
      <c r="QOJ4" s="313" t="s">
        <v>426</v>
      </c>
      <c r="QOK4" s="313" t="s">
        <v>426</v>
      </c>
      <c r="QOL4" s="313" t="s">
        <v>426</v>
      </c>
      <c r="QOM4" s="313" t="s">
        <v>426</v>
      </c>
      <c r="QON4" s="313" t="s">
        <v>426</v>
      </c>
      <c r="QOO4" s="313" t="s">
        <v>426</v>
      </c>
      <c r="QOP4" s="313" t="s">
        <v>426</v>
      </c>
      <c r="QOQ4" s="313" t="s">
        <v>426</v>
      </c>
      <c r="QOR4" s="313" t="s">
        <v>426</v>
      </c>
      <c r="QOS4" s="313" t="s">
        <v>426</v>
      </c>
      <c r="QOT4" s="313" t="s">
        <v>426</v>
      </c>
      <c r="QOU4" s="313" t="s">
        <v>426</v>
      </c>
      <c r="QOV4" s="313" t="s">
        <v>426</v>
      </c>
      <c r="QOW4" s="313" t="s">
        <v>426</v>
      </c>
      <c r="QOX4" s="313" t="s">
        <v>426</v>
      </c>
      <c r="QOY4" s="313" t="s">
        <v>426</v>
      </c>
      <c r="QOZ4" s="313" t="s">
        <v>426</v>
      </c>
      <c r="QPA4" s="313" t="s">
        <v>426</v>
      </c>
      <c r="QPB4" s="313" t="s">
        <v>426</v>
      </c>
      <c r="QPC4" s="313" t="s">
        <v>426</v>
      </c>
      <c r="QPD4" s="313" t="s">
        <v>426</v>
      </c>
      <c r="QPE4" s="313" t="s">
        <v>426</v>
      </c>
      <c r="QPF4" s="313" t="s">
        <v>426</v>
      </c>
      <c r="QPG4" s="313" t="s">
        <v>426</v>
      </c>
      <c r="QPH4" s="313" t="s">
        <v>426</v>
      </c>
      <c r="QPI4" s="313" t="s">
        <v>426</v>
      </c>
      <c r="QPJ4" s="313" t="s">
        <v>426</v>
      </c>
      <c r="QPK4" s="313" t="s">
        <v>426</v>
      </c>
      <c r="QPL4" s="313" t="s">
        <v>426</v>
      </c>
      <c r="QPM4" s="313" t="s">
        <v>426</v>
      </c>
      <c r="QPN4" s="313" t="s">
        <v>426</v>
      </c>
      <c r="QPO4" s="313" t="s">
        <v>426</v>
      </c>
      <c r="QPP4" s="313" t="s">
        <v>426</v>
      </c>
      <c r="QPQ4" s="313" t="s">
        <v>426</v>
      </c>
      <c r="QPR4" s="313" t="s">
        <v>426</v>
      </c>
      <c r="QPS4" s="313" t="s">
        <v>426</v>
      </c>
      <c r="QPT4" s="313" t="s">
        <v>426</v>
      </c>
      <c r="QPU4" s="313" t="s">
        <v>426</v>
      </c>
      <c r="QPV4" s="313" t="s">
        <v>426</v>
      </c>
      <c r="QPW4" s="313" t="s">
        <v>426</v>
      </c>
      <c r="QPX4" s="313" t="s">
        <v>426</v>
      </c>
      <c r="QPY4" s="313" t="s">
        <v>426</v>
      </c>
      <c r="QPZ4" s="313" t="s">
        <v>426</v>
      </c>
      <c r="QQA4" s="313" t="s">
        <v>426</v>
      </c>
      <c r="QQB4" s="313" t="s">
        <v>426</v>
      </c>
      <c r="QQC4" s="313" t="s">
        <v>426</v>
      </c>
      <c r="QQD4" s="313" t="s">
        <v>426</v>
      </c>
      <c r="QQE4" s="313" t="s">
        <v>426</v>
      </c>
      <c r="QQF4" s="313" t="s">
        <v>426</v>
      </c>
      <c r="QQG4" s="313" t="s">
        <v>426</v>
      </c>
      <c r="QQH4" s="313" t="s">
        <v>426</v>
      </c>
      <c r="QQI4" s="313" t="s">
        <v>426</v>
      </c>
      <c r="QQJ4" s="313" t="s">
        <v>426</v>
      </c>
      <c r="QQK4" s="313" t="s">
        <v>426</v>
      </c>
      <c r="QQL4" s="313" t="s">
        <v>426</v>
      </c>
      <c r="QQM4" s="313" t="s">
        <v>426</v>
      </c>
      <c r="QQN4" s="313" t="s">
        <v>426</v>
      </c>
      <c r="QQO4" s="313" t="s">
        <v>426</v>
      </c>
      <c r="QQP4" s="313" t="s">
        <v>426</v>
      </c>
      <c r="QQQ4" s="313" t="s">
        <v>426</v>
      </c>
      <c r="QQR4" s="313" t="s">
        <v>426</v>
      </c>
      <c r="QQS4" s="313" t="s">
        <v>426</v>
      </c>
      <c r="QQT4" s="313" t="s">
        <v>426</v>
      </c>
      <c r="QQU4" s="313" t="s">
        <v>426</v>
      </c>
      <c r="QQV4" s="313" t="s">
        <v>426</v>
      </c>
      <c r="QQW4" s="313" t="s">
        <v>426</v>
      </c>
      <c r="QQX4" s="313" t="s">
        <v>426</v>
      </c>
      <c r="QQY4" s="313" t="s">
        <v>426</v>
      </c>
      <c r="QQZ4" s="313" t="s">
        <v>426</v>
      </c>
      <c r="QRA4" s="313" t="s">
        <v>426</v>
      </c>
      <c r="QRB4" s="313" t="s">
        <v>426</v>
      </c>
      <c r="QRC4" s="313" t="s">
        <v>426</v>
      </c>
      <c r="QRD4" s="313" t="s">
        <v>426</v>
      </c>
      <c r="QRE4" s="313" t="s">
        <v>426</v>
      </c>
      <c r="QRF4" s="313" t="s">
        <v>426</v>
      </c>
      <c r="QRG4" s="313" t="s">
        <v>426</v>
      </c>
      <c r="QRH4" s="313" t="s">
        <v>426</v>
      </c>
      <c r="QRI4" s="313" t="s">
        <v>426</v>
      </c>
      <c r="QRJ4" s="313" t="s">
        <v>426</v>
      </c>
      <c r="QRK4" s="313" t="s">
        <v>426</v>
      </c>
      <c r="QRL4" s="313" t="s">
        <v>426</v>
      </c>
      <c r="QRM4" s="313" t="s">
        <v>426</v>
      </c>
      <c r="QRN4" s="313" t="s">
        <v>426</v>
      </c>
      <c r="QRO4" s="313" t="s">
        <v>426</v>
      </c>
      <c r="QRP4" s="313" t="s">
        <v>426</v>
      </c>
      <c r="QRQ4" s="313" t="s">
        <v>426</v>
      </c>
      <c r="QRR4" s="313" t="s">
        <v>426</v>
      </c>
      <c r="QRS4" s="313" t="s">
        <v>426</v>
      </c>
      <c r="QRT4" s="313" t="s">
        <v>426</v>
      </c>
      <c r="QRU4" s="313" t="s">
        <v>426</v>
      </c>
      <c r="QRV4" s="313" t="s">
        <v>426</v>
      </c>
      <c r="QRW4" s="313" t="s">
        <v>426</v>
      </c>
      <c r="QRX4" s="313" t="s">
        <v>426</v>
      </c>
      <c r="QRY4" s="313" t="s">
        <v>426</v>
      </c>
      <c r="QRZ4" s="313" t="s">
        <v>426</v>
      </c>
      <c r="QSA4" s="313" t="s">
        <v>426</v>
      </c>
      <c r="QSB4" s="313" t="s">
        <v>426</v>
      </c>
      <c r="QSC4" s="313" t="s">
        <v>426</v>
      </c>
      <c r="QSD4" s="313" t="s">
        <v>426</v>
      </c>
      <c r="QSE4" s="313" t="s">
        <v>426</v>
      </c>
      <c r="QSF4" s="313" t="s">
        <v>426</v>
      </c>
      <c r="QSG4" s="313" t="s">
        <v>426</v>
      </c>
      <c r="QSH4" s="313" t="s">
        <v>426</v>
      </c>
      <c r="QSI4" s="313" t="s">
        <v>426</v>
      </c>
      <c r="QSJ4" s="313" t="s">
        <v>426</v>
      </c>
      <c r="QSK4" s="313" t="s">
        <v>426</v>
      </c>
      <c r="QSL4" s="313" t="s">
        <v>426</v>
      </c>
      <c r="QSM4" s="313" t="s">
        <v>426</v>
      </c>
      <c r="QSN4" s="313" t="s">
        <v>426</v>
      </c>
      <c r="QSO4" s="313" t="s">
        <v>426</v>
      </c>
      <c r="QSP4" s="313" t="s">
        <v>426</v>
      </c>
      <c r="QSQ4" s="313" t="s">
        <v>426</v>
      </c>
      <c r="QSR4" s="313" t="s">
        <v>426</v>
      </c>
      <c r="QSS4" s="313" t="s">
        <v>426</v>
      </c>
      <c r="QST4" s="313" t="s">
        <v>426</v>
      </c>
      <c r="QSU4" s="313" t="s">
        <v>426</v>
      </c>
      <c r="QSV4" s="313" t="s">
        <v>426</v>
      </c>
      <c r="QSW4" s="313" t="s">
        <v>426</v>
      </c>
      <c r="QSX4" s="313" t="s">
        <v>426</v>
      </c>
      <c r="QSY4" s="313" t="s">
        <v>426</v>
      </c>
      <c r="QSZ4" s="313" t="s">
        <v>426</v>
      </c>
      <c r="QTA4" s="313" t="s">
        <v>426</v>
      </c>
      <c r="QTB4" s="313" t="s">
        <v>426</v>
      </c>
      <c r="QTC4" s="313" t="s">
        <v>426</v>
      </c>
      <c r="QTD4" s="313" t="s">
        <v>426</v>
      </c>
      <c r="QTE4" s="313" t="s">
        <v>426</v>
      </c>
      <c r="QTF4" s="313" t="s">
        <v>426</v>
      </c>
      <c r="QTG4" s="313" t="s">
        <v>426</v>
      </c>
      <c r="QTH4" s="313" t="s">
        <v>426</v>
      </c>
      <c r="QTI4" s="313" t="s">
        <v>426</v>
      </c>
      <c r="QTJ4" s="313" t="s">
        <v>426</v>
      </c>
      <c r="QTK4" s="313" t="s">
        <v>426</v>
      </c>
      <c r="QTL4" s="313" t="s">
        <v>426</v>
      </c>
      <c r="QTM4" s="313" t="s">
        <v>426</v>
      </c>
      <c r="QTN4" s="313" t="s">
        <v>426</v>
      </c>
      <c r="QTO4" s="313" t="s">
        <v>426</v>
      </c>
      <c r="QTP4" s="313" t="s">
        <v>426</v>
      </c>
      <c r="QTQ4" s="313" t="s">
        <v>426</v>
      </c>
      <c r="QTR4" s="313" t="s">
        <v>426</v>
      </c>
      <c r="QTS4" s="313" t="s">
        <v>426</v>
      </c>
      <c r="QTT4" s="313" t="s">
        <v>426</v>
      </c>
      <c r="QTU4" s="313" t="s">
        <v>426</v>
      </c>
      <c r="QTV4" s="313" t="s">
        <v>426</v>
      </c>
      <c r="QTW4" s="313" t="s">
        <v>426</v>
      </c>
      <c r="QTX4" s="313" t="s">
        <v>426</v>
      </c>
      <c r="QTY4" s="313" t="s">
        <v>426</v>
      </c>
      <c r="QTZ4" s="313" t="s">
        <v>426</v>
      </c>
      <c r="QUA4" s="313" t="s">
        <v>426</v>
      </c>
      <c r="QUB4" s="313" t="s">
        <v>426</v>
      </c>
      <c r="QUC4" s="313" t="s">
        <v>426</v>
      </c>
      <c r="QUD4" s="313" t="s">
        <v>426</v>
      </c>
      <c r="QUE4" s="313" t="s">
        <v>426</v>
      </c>
      <c r="QUF4" s="313" t="s">
        <v>426</v>
      </c>
      <c r="QUG4" s="313" t="s">
        <v>426</v>
      </c>
      <c r="QUH4" s="313" t="s">
        <v>426</v>
      </c>
      <c r="QUI4" s="313" t="s">
        <v>426</v>
      </c>
      <c r="QUJ4" s="313" t="s">
        <v>426</v>
      </c>
      <c r="QUK4" s="313" t="s">
        <v>426</v>
      </c>
      <c r="QUL4" s="313" t="s">
        <v>426</v>
      </c>
      <c r="QUM4" s="313" t="s">
        <v>426</v>
      </c>
      <c r="QUN4" s="313" t="s">
        <v>426</v>
      </c>
      <c r="QUO4" s="313" t="s">
        <v>426</v>
      </c>
      <c r="QUP4" s="313" t="s">
        <v>426</v>
      </c>
      <c r="QUQ4" s="313" t="s">
        <v>426</v>
      </c>
      <c r="QUR4" s="313" t="s">
        <v>426</v>
      </c>
      <c r="QUS4" s="313" t="s">
        <v>426</v>
      </c>
      <c r="QUT4" s="313" t="s">
        <v>426</v>
      </c>
      <c r="QUU4" s="313" t="s">
        <v>426</v>
      </c>
      <c r="QUV4" s="313" t="s">
        <v>426</v>
      </c>
      <c r="QUW4" s="313" t="s">
        <v>426</v>
      </c>
      <c r="QUX4" s="313" t="s">
        <v>426</v>
      </c>
      <c r="QUY4" s="313" t="s">
        <v>426</v>
      </c>
      <c r="QUZ4" s="313" t="s">
        <v>426</v>
      </c>
      <c r="QVA4" s="313" t="s">
        <v>426</v>
      </c>
      <c r="QVB4" s="313" t="s">
        <v>426</v>
      </c>
      <c r="QVC4" s="313" t="s">
        <v>426</v>
      </c>
      <c r="QVD4" s="313" t="s">
        <v>426</v>
      </c>
      <c r="QVE4" s="313" t="s">
        <v>426</v>
      </c>
      <c r="QVF4" s="313" t="s">
        <v>426</v>
      </c>
      <c r="QVG4" s="313" t="s">
        <v>426</v>
      </c>
      <c r="QVH4" s="313" t="s">
        <v>426</v>
      </c>
      <c r="QVI4" s="313" t="s">
        <v>426</v>
      </c>
      <c r="QVJ4" s="313" t="s">
        <v>426</v>
      </c>
      <c r="QVK4" s="313" t="s">
        <v>426</v>
      </c>
      <c r="QVL4" s="313" t="s">
        <v>426</v>
      </c>
      <c r="QVM4" s="313" t="s">
        <v>426</v>
      </c>
      <c r="QVN4" s="313" t="s">
        <v>426</v>
      </c>
      <c r="QVO4" s="313" t="s">
        <v>426</v>
      </c>
      <c r="QVP4" s="313" t="s">
        <v>426</v>
      </c>
      <c r="QVQ4" s="313" t="s">
        <v>426</v>
      </c>
      <c r="QVR4" s="313" t="s">
        <v>426</v>
      </c>
      <c r="QVS4" s="313" t="s">
        <v>426</v>
      </c>
      <c r="QVT4" s="313" t="s">
        <v>426</v>
      </c>
      <c r="QVU4" s="313" t="s">
        <v>426</v>
      </c>
      <c r="QVV4" s="313" t="s">
        <v>426</v>
      </c>
      <c r="QVW4" s="313" t="s">
        <v>426</v>
      </c>
      <c r="QVX4" s="313" t="s">
        <v>426</v>
      </c>
      <c r="QVY4" s="313" t="s">
        <v>426</v>
      </c>
      <c r="QVZ4" s="313" t="s">
        <v>426</v>
      </c>
      <c r="QWA4" s="313" t="s">
        <v>426</v>
      </c>
      <c r="QWB4" s="313" t="s">
        <v>426</v>
      </c>
      <c r="QWC4" s="313" t="s">
        <v>426</v>
      </c>
      <c r="QWD4" s="313" t="s">
        <v>426</v>
      </c>
      <c r="QWE4" s="313" t="s">
        <v>426</v>
      </c>
      <c r="QWF4" s="313" t="s">
        <v>426</v>
      </c>
      <c r="QWG4" s="313" t="s">
        <v>426</v>
      </c>
      <c r="QWH4" s="313" t="s">
        <v>426</v>
      </c>
      <c r="QWI4" s="313" t="s">
        <v>426</v>
      </c>
      <c r="QWJ4" s="313" t="s">
        <v>426</v>
      </c>
      <c r="QWK4" s="313" t="s">
        <v>426</v>
      </c>
      <c r="QWL4" s="313" t="s">
        <v>426</v>
      </c>
      <c r="QWM4" s="313" t="s">
        <v>426</v>
      </c>
      <c r="QWN4" s="313" t="s">
        <v>426</v>
      </c>
      <c r="QWO4" s="313" t="s">
        <v>426</v>
      </c>
      <c r="QWP4" s="313" t="s">
        <v>426</v>
      </c>
      <c r="QWQ4" s="313" t="s">
        <v>426</v>
      </c>
      <c r="QWR4" s="313" t="s">
        <v>426</v>
      </c>
      <c r="QWS4" s="313" t="s">
        <v>426</v>
      </c>
      <c r="QWT4" s="313" t="s">
        <v>426</v>
      </c>
      <c r="QWU4" s="313" t="s">
        <v>426</v>
      </c>
      <c r="QWV4" s="313" t="s">
        <v>426</v>
      </c>
      <c r="QWW4" s="313" t="s">
        <v>426</v>
      </c>
      <c r="QWX4" s="313" t="s">
        <v>426</v>
      </c>
      <c r="QWY4" s="313" t="s">
        <v>426</v>
      </c>
      <c r="QWZ4" s="313" t="s">
        <v>426</v>
      </c>
      <c r="QXA4" s="313" t="s">
        <v>426</v>
      </c>
      <c r="QXB4" s="313" t="s">
        <v>426</v>
      </c>
      <c r="QXC4" s="313" t="s">
        <v>426</v>
      </c>
      <c r="QXD4" s="313" t="s">
        <v>426</v>
      </c>
      <c r="QXE4" s="313" t="s">
        <v>426</v>
      </c>
      <c r="QXF4" s="313" t="s">
        <v>426</v>
      </c>
      <c r="QXG4" s="313" t="s">
        <v>426</v>
      </c>
      <c r="QXH4" s="313" t="s">
        <v>426</v>
      </c>
      <c r="QXI4" s="313" t="s">
        <v>426</v>
      </c>
      <c r="QXJ4" s="313" t="s">
        <v>426</v>
      </c>
      <c r="QXK4" s="313" t="s">
        <v>426</v>
      </c>
      <c r="QXL4" s="313" t="s">
        <v>426</v>
      </c>
      <c r="QXM4" s="313" t="s">
        <v>426</v>
      </c>
      <c r="QXN4" s="313" t="s">
        <v>426</v>
      </c>
      <c r="QXO4" s="313" t="s">
        <v>426</v>
      </c>
      <c r="QXP4" s="313" t="s">
        <v>426</v>
      </c>
      <c r="QXQ4" s="313" t="s">
        <v>426</v>
      </c>
      <c r="QXR4" s="313" t="s">
        <v>426</v>
      </c>
      <c r="QXS4" s="313" t="s">
        <v>426</v>
      </c>
      <c r="QXT4" s="313" t="s">
        <v>426</v>
      </c>
      <c r="QXU4" s="313" t="s">
        <v>426</v>
      </c>
      <c r="QXV4" s="313" t="s">
        <v>426</v>
      </c>
      <c r="QXW4" s="313" t="s">
        <v>426</v>
      </c>
      <c r="QXX4" s="313" t="s">
        <v>426</v>
      </c>
      <c r="QXY4" s="313" t="s">
        <v>426</v>
      </c>
      <c r="QXZ4" s="313" t="s">
        <v>426</v>
      </c>
      <c r="QYA4" s="313" t="s">
        <v>426</v>
      </c>
      <c r="QYB4" s="313" t="s">
        <v>426</v>
      </c>
      <c r="QYC4" s="313" t="s">
        <v>426</v>
      </c>
      <c r="QYD4" s="313" t="s">
        <v>426</v>
      </c>
      <c r="QYE4" s="313" t="s">
        <v>426</v>
      </c>
      <c r="QYF4" s="313" t="s">
        <v>426</v>
      </c>
      <c r="QYG4" s="313" t="s">
        <v>426</v>
      </c>
      <c r="QYH4" s="313" t="s">
        <v>426</v>
      </c>
      <c r="QYI4" s="313" t="s">
        <v>426</v>
      </c>
      <c r="QYJ4" s="313" t="s">
        <v>426</v>
      </c>
      <c r="QYK4" s="313" t="s">
        <v>426</v>
      </c>
      <c r="QYL4" s="313" t="s">
        <v>426</v>
      </c>
      <c r="QYM4" s="313" t="s">
        <v>426</v>
      </c>
      <c r="QYN4" s="313" t="s">
        <v>426</v>
      </c>
      <c r="QYO4" s="313" t="s">
        <v>426</v>
      </c>
      <c r="QYP4" s="313" t="s">
        <v>426</v>
      </c>
      <c r="QYQ4" s="313" t="s">
        <v>426</v>
      </c>
      <c r="QYR4" s="313" t="s">
        <v>426</v>
      </c>
      <c r="QYS4" s="313" t="s">
        <v>426</v>
      </c>
      <c r="QYT4" s="313" t="s">
        <v>426</v>
      </c>
      <c r="QYU4" s="313" t="s">
        <v>426</v>
      </c>
      <c r="QYV4" s="313" t="s">
        <v>426</v>
      </c>
      <c r="QYW4" s="313" t="s">
        <v>426</v>
      </c>
      <c r="QYX4" s="313" t="s">
        <v>426</v>
      </c>
      <c r="QYY4" s="313" t="s">
        <v>426</v>
      </c>
      <c r="QYZ4" s="313" t="s">
        <v>426</v>
      </c>
      <c r="QZA4" s="313" t="s">
        <v>426</v>
      </c>
      <c r="QZB4" s="313" t="s">
        <v>426</v>
      </c>
      <c r="QZC4" s="313" t="s">
        <v>426</v>
      </c>
      <c r="QZD4" s="313" t="s">
        <v>426</v>
      </c>
      <c r="QZE4" s="313" t="s">
        <v>426</v>
      </c>
      <c r="QZF4" s="313" t="s">
        <v>426</v>
      </c>
      <c r="QZG4" s="313" t="s">
        <v>426</v>
      </c>
      <c r="QZH4" s="313" t="s">
        <v>426</v>
      </c>
      <c r="QZI4" s="313" t="s">
        <v>426</v>
      </c>
      <c r="QZJ4" s="313" t="s">
        <v>426</v>
      </c>
      <c r="QZK4" s="313" t="s">
        <v>426</v>
      </c>
      <c r="QZL4" s="313" t="s">
        <v>426</v>
      </c>
      <c r="QZM4" s="313" t="s">
        <v>426</v>
      </c>
      <c r="QZN4" s="313" t="s">
        <v>426</v>
      </c>
      <c r="QZO4" s="313" t="s">
        <v>426</v>
      </c>
      <c r="QZP4" s="313" t="s">
        <v>426</v>
      </c>
      <c r="QZQ4" s="313" t="s">
        <v>426</v>
      </c>
      <c r="QZR4" s="313" t="s">
        <v>426</v>
      </c>
      <c r="QZS4" s="313" t="s">
        <v>426</v>
      </c>
      <c r="QZT4" s="313" t="s">
        <v>426</v>
      </c>
      <c r="QZU4" s="313" t="s">
        <v>426</v>
      </c>
      <c r="QZV4" s="313" t="s">
        <v>426</v>
      </c>
      <c r="QZW4" s="313" t="s">
        <v>426</v>
      </c>
      <c r="QZX4" s="313" t="s">
        <v>426</v>
      </c>
      <c r="QZY4" s="313" t="s">
        <v>426</v>
      </c>
      <c r="QZZ4" s="313" t="s">
        <v>426</v>
      </c>
      <c r="RAA4" s="313" t="s">
        <v>426</v>
      </c>
      <c r="RAB4" s="313" t="s">
        <v>426</v>
      </c>
      <c r="RAC4" s="313" t="s">
        <v>426</v>
      </c>
      <c r="RAD4" s="313" t="s">
        <v>426</v>
      </c>
      <c r="RAE4" s="313" t="s">
        <v>426</v>
      </c>
      <c r="RAF4" s="313" t="s">
        <v>426</v>
      </c>
      <c r="RAG4" s="313" t="s">
        <v>426</v>
      </c>
      <c r="RAH4" s="313" t="s">
        <v>426</v>
      </c>
      <c r="RAI4" s="313" t="s">
        <v>426</v>
      </c>
      <c r="RAJ4" s="313" t="s">
        <v>426</v>
      </c>
      <c r="RAK4" s="313" t="s">
        <v>426</v>
      </c>
      <c r="RAL4" s="313" t="s">
        <v>426</v>
      </c>
      <c r="RAM4" s="313" t="s">
        <v>426</v>
      </c>
      <c r="RAN4" s="313" t="s">
        <v>426</v>
      </c>
      <c r="RAO4" s="313" t="s">
        <v>426</v>
      </c>
      <c r="RAP4" s="313" t="s">
        <v>426</v>
      </c>
      <c r="RAQ4" s="313" t="s">
        <v>426</v>
      </c>
      <c r="RAR4" s="313" t="s">
        <v>426</v>
      </c>
      <c r="RAS4" s="313" t="s">
        <v>426</v>
      </c>
      <c r="RAT4" s="313" t="s">
        <v>426</v>
      </c>
      <c r="RAU4" s="313" t="s">
        <v>426</v>
      </c>
      <c r="RAV4" s="313" t="s">
        <v>426</v>
      </c>
      <c r="RAW4" s="313" t="s">
        <v>426</v>
      </c>
      <c r="RAX4" s="313" t="s">
        <v>426</v>
      </c>
      <c r="RAY4" s="313" t="s">
        <v>426</v>
      </c>
      <c r="RAZ4" s="313" t="s">
        <v>426</v>
      </c>
      <c r="RBA4" s="313" t="s">
        <v>426</v>
      </c>
      <c r="RBB4" s="313" t="s">
        <v>426</v>
      </c>
      <c r="RBC4" s="313" t="s">
        <v>426</v>
      </c>
      <c r="RBD4" s="313" t="s">
        <v>426</v>
      </c>
      <c r="RBE4" s="313" t="s">
        <v>426</v>
      </c>
      <c r="RBF4" s="313" t="s">
        <v>426</v>
      </c>
      <c r="RBG4" s="313" t="s">
        <v>426</v>
      </c>
      <c r="RBH4" s="313" t="s">
        <v>426</v>
      </c>
      <c r="RBI4" s="313" t="s">
        <v>426</v>
      </c>
      <c r="RBJ4" s="313" t="s">
        <v>426</v>
      </c>
      <c r="RBK4" s="313" t="s">
        <v>426</v>
      </c>
      <c r="RBL4" s="313" t="s">
        <v>426</v>
      </c>
      <c r="RBM4" s="313" t="s">
        <v>426</v>
      </c>
      <c r="RBN4" s="313" t="s">
        <v>426</v>
      </c>
      <c r="RBO4" s="313" t="s">
        <v>426</v>
      </c>
      <c r="RBP4" s="313" t="s">
        <v>426</v>
      </c>
      <c r="RBQ4" s="313" t="s">
        <v>426</v>
      </c>
      <c r="RBR4" s="313" t="s">
        <v>426</v>
      </c>
      <c r="RBS4" s="313" t="s">
        <v>426</v>
      </c>
      <c r="RBT4" s="313" t="s">
        <v>426</v>
      </c>
      <c r="RBU4" s="313" t="s">
        <v>426</v>
      </c>
      <c r="RBV4" s="313" t="s">
        <v>426</v>
      </c>
      <c r="RBW4" s="313" t="s">
        <v>426</v>
      </c>
      <c r="RBX4" s="313" t="s">
        <v>426</v>
      </c>
      <c r="RBY4" s="313" t="s">
        <v>426</v>
      </c>
      <c r="RBZ4" s="313" t="s">
        <v>426</v>
      </c>
      <c r="RCA4" s="313" t="s">
        <v>426</v>
      </c>
      <c r="RCB4" s="313" t="s">
        <v>426</v>
      </c>
      <c r="RCC4" s="313" t="s">
        <v>426</v>
      </c>
      <c r="RCD4" s="313" t="s">
        <v>426</v>
      </c>
      <c r="RCE4" s="313" t="s">
        <v>426</v>
      </c>
      <c r="RCF4" s="313" t="s">
        <v>426</v>
      </c>
      <c r="RCG4" s="313" t="s">
        <v>426</v>
      </c>
      <c r="RCH4" s="313" t="s">
        <v>426</v>
      </c>
      <c r="RCI4" s="313" t="s">
        <v>426</v>
      </c>
      <c r="RCJ4" s="313" t="s">
        <v>426</v>
      </c>
      <c r="RCK4" s="313" t="s">
        <v>426</v>
      </c>
      <c r="RCL4" s="313" t="s">
        <v>426</v>
      </c>
      <c r="RCM4" s="313" t="s">
        <v>426</v>
      </c>
      <c r="RCN4" s="313" t="s">
        <v>426</v>
      </c>
      <c r="RCO4" s="313" t="s">
        <v>426</v>
      </c>
      <c r="RCP4" s="313" t="s">
        <v>426</v>
      </c>
      <c r="RCQ4" s="313" t="s">
        <v>426</v>
      </c>
      <c r="RCR4" s="313" t="s">
        <v>426</v>
      </c>
      <c r="RCS4" s="313" t="s">
        <v>426</v>
      </c>
      <c r="RCT4" s="313" t="s">
        <v>426</v>
      </c>
      <c r="RCU4" s="313" t="s">
        <v>426</v>
      </c>
      <c r="RCV4" s="313" t="s">
        <v>426</v>
      </c>
      <c r="RCW4" s="313" t="s">
        <v>426</v>
      </c>
      <c r="RCX4" s="313" t="s">
        <v>426</v>
      </c>
      <c r="RCY4" s="313" t="s">
        <v>426</v>
      </c>
      <c r="RCZ4" s="313" t="s">
        <v>426</v>
      </c>
      <c r="RDA4" s="313" t="s">
        <v>426</v>
      </c>
      <c r="RDB4" s="313" t="s">
        <v>426</v>
      </c>
      <c r="RDC4" s="313" t="s">
        <v>426</v>
      </c>
      <c r="RDD4" s="313" t="s">
        <v>426</v>
      </c>
      <c r="RDE4" s="313" t="s">
        <v>426</v>
      </c>
      <c r="RDF4" s="313" t="s">
        <v>426</v>
      </c>
      <c r="RDG4" s="313" t="s">
        <v>426</v>
      </c>
      <c r="RDH4" s="313" t="s">
        <v>426</v>
      </c>
      <c r="RDI4" s="313" t="s">
        <v>426</v>
      </c>
      <c r="RDJ4" s="313" t="s">
        <v>426</v>
      </c>
      <c r="RDK4" s="313" t="s">
        <v>426</v>
      </c>
      <c r="RDL4" s="313" t="s">
        <v>426</v>
      </c>
      <c r="RDM4" s="313" t="s">
        <v>426</v>
      </c>
      <c r="RDN4" s="313" t="s">
        <v>426</v>
      </c>
      <c r="RDO4" s="313" t="s">
        <v>426</v>
      </c>
      <c r="RDP4" s="313" t="s">
        <v>426</v>
      </c>
      <c r="RDQ4" s="313" t="s">
        <v>426</v>
      </c>
      <c r="RDR4" s="313" t="s">
        <v>426</v>
      </c>
      <c r="RDS4" s="313" t="s">
        <v>426</v>
      </c>
      <c r="RDT4" s="313" t="s">
        <v>426</v>
      </c>
      <c r="RDU4" s="313" t="s">
        <v>426</v>
      </c>
      <c r="RDV4" s="313" t="s">
        <v>426</v>
      </c>
      <c r="RDW4" s="313" t="s">
        <v>426</v>
      </c>
      <c r="RDX4" s="313" t="s">
        <v>426</v>
      </c>
      <c r="RDY4" s="313" t="s">
        <v>426</v>
      </c>
      <c r="RDZ4" s="313" t="s">
        <v>426</v>
      </c>
      <c r="REA4" s="313" t="s">
        <v>426</v>
      </c>
      <c r="REB4" s="313" t="s">
        <v>426</v>
      </c>
      <c r="REC4" s="313" t="s">
        <v>426</v>
      </c>
      <c r="RED4" s="313" t="s">
        <v>426</v>
      </c>
      <c r="REE4" s="313" t="s">
        <v>426</v>
      </c>
      <c r="REF4" s="313" t="s">
        <v>426</v>
      </c>
      <c r="REG4" s="313" t="s">
        <v>426</v>
      </c>
      <c r="REH4" s="313" t="s">
        <v>426</v>
      </c>
      <c r="REI4" s="313" t="s">
        <v>426</v>
      </c>
      <c r="REJ4" s="313" t="s">
        <v>426</v>
      </c>
      <c r="REK4" s="313" t="s">
        <v>426</v>
      </c>
      <c r="REL4" s="313" t="s">
        <v>426</v>
      </c>
      <c r="REM4" s="313" t="s">
        <v>426</v>
      </c>
      <c r="REN4" s="313" t="s">
        <v>426</v>
      </c>
      <c r="REO4" s="313" t="s">
        <v>426</v>
      </c>
      <c r="REP4" s="313" t="s">
        <v>426</v>
      </c>
      <c r="REQ4" s="313" t="s">
        <v>426</v>
      </c>
      <c r="RER4" s="313" t="s">
        <v>426</v>
      </c>
      <c r="RES4" s="313" t="s">
        <v>426</v>
      </c>
      <c r="RET4" s="313" t="s">
        <v>426</v>
      </c>
      <c r="REU4" s="313" t="s">
        <v>426</v>
      </c>
      <c r="REV4" s="313" t="s">
        <v>426</v>
      </c>
      <c r="REW4" s="313" t="s">
        <v>426</v>
      </c>
      <c r="REX4" s="313" t="s">
        <v>426</v>
      </c>
      <c r="REY4" s="313" t="s">
        <v>426</v>
      </c>
      <c r="REZ4" s="313" t="s">
        <v>426</v>
      </c>
      <c r="RFA4" s="313" t="s">
        <v>426</v>
      </c>
      <c r="RFB4" s="313" t="s">
        <v>426</v>
      </c>
      <c r="RFC4" s="313" t="s">
        <v>426</v>
      </c>
      <c r="RFD4" s="313" t="s">
        <v>426</v>
      </c>
      <c r="RFE4" s="313" t="s">
        <v>426</v>
      </c>
      <c r="RFF4" s="313" t="s">
        <v>426</v>
      </c>
      <c r="RFG4" s="313" t="s">
        <v>426</v>
      </c>
      <c r="RFH4" s="313" t="s">
        <v>426</v>
      </c>
      <c r="RFI4" s="313" t="s">
        <v>426</v>
      </c>
      <c r="RFJ4" s="313" t="s">
        <v>426</v>
      </c>
      <c r="RFK4" s="313" t="s">
        <v>426</v>
      </c>
      <c r="RFL4" s="313" t="s">
        <v>426</v>
      </c>
      <c r="RFM4" s="313" t="s">
        <v>426</v>
      </c>
      <c r="RFN4" s="313" t="s">
        <v>426</v>
      </c>
      <c r="RFO4" s="313" t="s">
        <v>426</v>
      </c>
      <c r="RFP4" s="313" t="s">
        <v>426</v>
      </c>
      <c r="RFQ4" s="313" t="s">
        <v>426</v>
      </c>
      <c r="RFR4" s="313" t="s">
        <v>426</v>
      </c>
      <c r="RFS4" s="313" t="s">
        <v>426</v>
      </c>
      <c r="RFT4" s="313" t="s">
        <v>426</v>
      </c>
      <c r="RFU4" s="313" t="s">
        <v>426</v>
      </c>
      <c r="RFV4" s="313" t="s">
        <v>426</v>
      </c>
      <c r="RFW4" s="313" t="s">
        <v>426</v>
      </c>
      <c r="RFX4" s="313" t="s">
        <v>426</v>
      </c>
      <c r="RFY4" s="313" t="s">
        <v>426</v>
      </c>
      <c r="RFZ4" s="313" t="s">
        <v>426</v>
      </c>
      <c r="RGA4" s="313" t="s">
        <v>426</v>
      </c>
      <c r="RGB4" s="313" t="s">
        <v>426</v>
      </c>
      <c r="RGC4" s="313" t="s">
        <v>426</v>
      </c>
      <c r="RGD4" s="313" t="s">
        <v>426</v>
      </c>
      <c r="RGE4" s="313" t="s">
        <v>426</v>
      </c>
      <c r="RGF4" s="313" t="s">
        <v>426</v>
      </c>
      <c r="RGG4" s="313" t="s">
        <v>426</v>
      </c>
      <c r="RGH4" s="313" t="s">
        <v>426</v>
      </c>
      <c r="RGI4" s="313" t="s">
        <v>426</v>
      </c>
      <c r="RGJ4" s="313" t="s">
        <v>426</v>
      </c>
      <c r="RGK4" s="313" t="s">
        <v>426</v>
      </c>
      <c r="RGL4" s="313" t="s">
        <v>426</v>
      </c>
      <c r="RGM4" s="313" t="s">
        <v>426</v>
      </c>
      <c r="RGN4" s="313" t="s">
        <v>426</v>
      </c>
      <c r="RGO4" s="313" t="s">
        <v>426</v>
      </c>
      <c r="RGP4" s="313" t="s">
        <v>426</v>
      </c>
      <c r="RGQ4" s="313" t="s">
        <v>426</v>
      </c>
      <c r="RGR4" s="313" t="s">
        <v>426</v>
      </c>
      <c r="RGS4" s="313" t="s">
        <v>426</v>
      </c>
      <c r="RGT4" s="313" t="s">
        <v>426</v>
      </c>
      <c r="RGU4" s="313" t="s">
        <v>426</v>
      </c>
      <c r="RGV4" s="313" t="s">
        <v>426</v>
      </c>
      <c r="RGW4" s="313" t="s">
        <v>426</v>
      </c>
      <c r="RGX4" s="313" t="s">
        <v>426</v>
      </c>
      <c r="RGY4" s="313" t="s">
        <v>426</v>
      </c>
      <c r="RGZ4" s="313" t="s">
        <v>426</v>
      </c>
      <c r="RHA4" s="313" t="s">
        <v>426</v>
      </c>
      <c r="RHB4" s="313" t="s">
        <v>426</v>
      </c>
      <c r="RHC4" s="313" t="s">
        <v>426</v>
      </c>
      <c r="RHD4" s="313" t="s">
        <v>426</v>
      </c>
      <c r="RHE4" s="313" t="s">
        <v>426</v>
      </c>
      <c r="RHF4" s="313" t="s">
        <v>426</v>
      </c>
      <c r="RHG4" s="313" t="s">
        <v>426</v>
      </c>
      <c r="RHH4" s="313" t="s">
        <v>426</v>
      </c>
      <c r="RHI4" s="313" t="s">
        <v>426</v>
      </c>
      <c r="RHJ4" s="313" t="s">
        <v>426</v>
      </c>
      <c r="RHK4" s="313" t="s">
        <v>426</v>
      </c>
      <c r="RHL4" s="313" t="s">
        <v>426</v>
      </c>
      <c r="RHM4" s="313" t="s">
        <v>426</v>
      </c>
      <c r="RHN4" s="313" t="s">
        <v>426</v>
      </c>
      <c r="RHO4" s="313" t="s">
        <v>426</v>
      </c>
      <c r="RHP4" s="313" t="s">
        <v>426</v>
      </c>
      <c r="RHQ4" s="313" t="s">
        <v>426</v>
      </c>
      <c r="RHR4" s="313" t="s">
        <v>426</v>
      </c>
      <c r="RHS4" s="313" t="s">
        <v>426</v>
      </c>
      <c r="RHT4" s="313" t="s">
        <v>426</v>
      </c>
      <c r="RHU4" s="313" t="s">
        <v>426</v>
      </c>
      <c r="RHV4" s="313" t="s">
        <v>426</v>
      </c>
      <c r="RHW4" s="313" t="s">
        <v>426</v>
      </c>
      <c r="RHX4" s="313" t="s">
        <v>426</v>
      </c>
      <c r="RHY4" s="313" t="s">
        <v>426</v>
      </c>
      <c r="RHZ4" s="313" t="s">
        <v>426</v>
      </c>
      <c r="RIA4" s="313" t="s">
        <v>426</v>
      </c>
      <c r="RIB4" s="313" t="s">
        <v>426</v>
      </c>
      <c r="RIC4" s="313" t="s">
        <v>426</v>
      </c>
      <c r="RID4" s="313" t="s">
        <v>426</v>
      </c>
      <c r="RIE4" s="313" t="s">
        <v>426</v>
      </c>
      <c r="RIF4" s="313" t="s">
        <v>426</v>
      </c>
      <c r="RIG4" s="313" t="s">
        <v>426</v>
      </c>
      <c r="RIH4" s="313" t="s">
        <v>426</v>
      </c>
      <c r="RII4" s="313" t="s">
        <v>426</v>
      </c>
      <c r="RIJ4" s="313" t="s">
        <v>426</v>
      </c>
      <c r="RIK4" s="313" t="s">
        <v>426</v>
      </c>
      <c r="RIL4" s="313" t="s">
        <v>426</v>
      </c>
      <c r="RIM4" s="313" t="s">
        <v>426</v>
      </c>
      <c r="RIN4" s="313" t="s">
        <v>426</v>
      </c>
      <c r="RIO4" s="313" t="s">
        <v>426</v>
      </c>
      <c r="RIP4" s="313" t="s">
        <v>426</v>
      </c>
      <c r="RIQ4" s="313" t="s">
        <v>426</v>
      </c>
      <c r="RIR4" s="313" t="s">
        <v>426</v>
      </c>
      <c r="RIS4" s="313" t="s">
        <v>426</v>
      </c>
      <c r="RIT4" s="313" t="s">
        <v>426</v>
      </c>
      <c r="RIU4" s="313" t="s">
        <v>426</v>
      </c>
      <c r="RIV4" s="313" t="s">
        <v>426</v>
      </c>
      <c r="RIW4" s="313" t="s">
        <v>426</v>
      </c>
      <c r="RIX4" s="313" t="s">
        <v>426</v>
      </c>
      <c r="RIY4" s="313" t="s">
        <v>426</v>
      </c>
      <c r="RIZ4" s="313" t="s">
        <v>426</v>
      </c>
      <c r="RJA4" s="313" t="s">
        <v>426</v>
      </c>
      <c r="RJB4" s="313" t="s">
        <v>426</v>
      </c>
      <c r="RJC4" s="313" t="s">
        <v>426</v>
      </c>
      <c r="RJD4" s="313" t="s">
        <v>426</v>
      </c>
      <c r="RJE4" s="313" t="s">
        <v>426</v>
      </c>
      <c r="RJF4" s="313" t="s">
        <v>426</v>
      </c>
      <c r="RJG4" s="313" t="s">
        <v>426</v>
      </c>
      <c r="RJH4" s="313" t="s">
        <v>426</v>
      </c>
      <c r="RJI4" s="313" t="s">
        <v>426</v>
      </c>
      <c r="RJJ4" s="313" t="s">
        <v>426</v>
      </c>
      <c r="RJK4" s="313" t="s">
        <v>426</v>
      </c>
      <c r="RJL4" s="313" t="s">
        <v>426</v>
      </c>
      <c r="RJM4" s="313" t="s">
        <v>426</v>
      </c>
      <c r="RJN4" s="313" t="s">
        <v>426</v>
      </c>
      <c r="RJO4" s="313" t="s">
        <v>426</v>
      </c>
      <c r="RJP4" s="313" t="s">
        <v>426</v>
      </c>
      <c r="RJQ4" s="313" t="s">
        <v>426</v>
      </c>
      <c r="RJR4" s="313" t="s">
        <v>426</v>
      </c>
      <c r="RJS4" s="313" t="s">
        <v>426</v>
      </c>
      <c r="RJT4" s="313" t="s">
        <v>426</v>
      </c>
      <c r="RJU4" s="313" t="s">
        <v>426</v>
      </c>
      <c r="RJV4" s="313" t="s">
        <v>426</v>
      </c>
      <c r="RJW4" s="313" t="s">
        <v>426</v>
      </c>
      <c r="RJX4" s="313" t="s">
        <v>426</v>
      </c>
      <c r="RJY4" s="313" t="s">
        <v>426</v>
      </c>
      <c r="RJZ4" s="313" t="s">
        <v>426</v>
      </c>
      <c r="RKA4" s="313" t="s">
        <v>426</v>
      </c>
      <c r="RKB4" s="313" t="s">
        <v>426</v>
      </c>
      <c r="RKC4" s="313" t="s">
        <v>426</v>
      </c>
      <c r="RKD4" s="313" t="s">
        <v>426</v>
      </c>
      <c r="RKE4" s="313" t="s">
        <v>426</v>
      </c>
      <c r="RKF4" s="313" t="s">
        <v>426</v>
      </c>
      <c r="RKG4" s="313" t="s">
        <v>426</v>
      </c>
      <c r="RKH4" s="313" t="s">
        <v>426</v>
      </c>
      <c r="RKI4" s="313" t="s">
        <v>426</v>
      </c>
      <c r="RKJ4" s="313" t="s">
        <v>426</v>
      </c>
      <c r="RKK4" s="313" t="s">
        <v>426</v>
      </c>
      <c r="RKL4" s="313" t="s">
        <v>426</v>
      </c>
      <c r="RKM4" s="313" t="s">
        <v>426</v>
      </c>
      <c r="RKN4" s="313" t="s">
        <v>426</v>
      </c>
      <c r="RKO4" s="313" t="s">
        <v>426</v>
      </c>
      <c r="RKP4" s="313" t="s">
        <v>426</v>
      </c>
      <c r="RKQ4" s="313" t="s">
        <v>426</v>
      </c>
      <c r="RKR4" s="313" t="s">
        <v>426</v>
      </c>
      <c r="RKS4" s="313" t="s">
        <v>426</v>
      </c>
      <c r="RKT4" s="313" t="s">
        <v>426</v>
      </c>
      <c r="RKU4" s="313" t="s">
        <v>426</v>
      </c>
      <c r="RKV4" s="313" t="s">
        <v>426</v>
      </c>
      <c r="RKW4" s="313" t="s">
        <v>426</v>
      </c>
      <c r="RKX4" s="313" t="s">
        <v>426</v>
      </c>
      <c r="RKY4" s="313" t="s">
        <v>426</v>
      </c>
      <c r="RKZ4" s="313" t="s">
        <v>426</v>
      </c>
      <c r="RLA4" s="313" t="s">
        <v>426</v>
      </c>
      <c r="RLB4" s="313" t="s">
        <v>426</v>
      </c>
      <c r="RLC4" s="313" t="s">
        <v>426</v>
      </c>
      <c r="RLD4" s="313" t="s">
        <v>426</v>
      </c>
      <c r="RLE4" s="313" t="s">
        <v>426</v>
      </c>
      <c r="RLF4" s="313" t="s">
        <v>426</v>
      </c>
      <c r="RLG4" s="313" t="s">
        <v>426</v>
      </c>
      <c r="RLH4" s="313" t="s">
        <v>426</v>
      </c>
      <c r="RLI4" s="313" t="s">
        <v>426</v>
      </c>
      <c r="RLJ4" s="313" t="s">
        <v>426</v>
      </c>
      <c r="RLK4" s="313" t="s">
        <v>426</v>
      </c>
      <c r="RLL4" s="313" t="s">
        <v>426</v>
      </c>
      <c r="RLM4" s="313" t="s">
        <v>426</v>
      </c>
      <c r="RLN4" s="313" t="s">
        <v>426</v>
      </c>
      <c r="RLO4" s="313" t="s">
        <v>426</v>
      </c>
      <c r="RLP4" s="313" t="s">
        <v>426</v>
      </c>
      <c r="RLQ4" s="313" t="s">
        <v>426</v>
      </c>
      <c r="RLR4" s="313" t="s">
        <v>426</v>
      </c>
      <c r="RLS4" s="313" t="s">
        <v>426</v>
      </c>
      <c r="RLT4" s="313" t="s">
        <v>426</v>
      </c>
      <c r="RLU4" s="313" t="s">
        <v>426</v>
      </c>
      <c r="RLV4" s="313" t="s">
        <v>426</v>
      </c>
      <c r="RLW4" s="313" t="s">
        <v>426</v>
      </c>
      <c r="RLX4" s="313" t="s">
        <v>426</v>
      </c>
      <c r="RLY4" s="313" t="s">
        <v>426</v>
      </c>
      <c r="RLZ4" s="313" t="s">
        <v>426</v>
      </c>
      <c r="RMA4" s="313" t="s">
        <v>426</v>
      </c>
      <c r="RMB4" s="313" t="s">
        <v>426</v>
      </c>
      <c r="RMC4" s="313" t="s">
        <v>426</v>
      </c>
      <c r="RMD4" s="313" t="s">
        <v>426</v>
      </c>
      <c r="RME4" s="313" t="s">
        <v>426</v>
      </c>
      <c r="RMF4" s="313" t="s">
        <v>426</v>
      </c>
      <c r="RMG4" s="313" t="s">
        <v>426</v>
      </c>
      <c r="RMH4" s="313" t="s">
        <v>426</v>
      </c>
      <c r="RMI4" s="313" t="s">
        <v>426</v>
      </c>
      <c r="RMJ4" s="313" t="s">
        <v>426</v>
      </c>
      <c r="RMK4" s="313" t="s">
        <v>426</v>
      </c>
      <c r="RML4" s="313" t="s">
        <v>426</v>
      </c>
      <c r="RMM4" s="313" t="s">
        <v>426</v>
      </c>
      <c r="RMN4" s="313" t="s">
        <v>426</v>
      </c>
      <c r="RMO4" s="313" t="s">
        <v>426</v>
      </c>
      <c r="RMP4" s="313" t="s">
        <v>426</v>
      </c>
      <c r="RMQ4" s="313" t="s">
        <v>426</v>
      </c>
      <c r="RMR4" s="313" t="s">
        <v>426</v>
      </c>
      <c r="RMS4" s="313" t="s">
        <v>426</v>
      </c>
      <c r="RMT4" s="313" t="s">
        <v>426</v>
      </c>
      <c r="RMU4" s="313" t="s">
        <v>426</v>
      </c>
      <c r="RMV4" s="313" t="s">
        <v>426</v>
      </c>
      <c r="RMW4" s="313" t="s">
        <v>426</v>
      </c>
      <c r="RMX4" s="313" t="s">
        <v>426</v>
      </c>
      <c r="RMY4" s="313" t="s">
        <v>426</v>
      </c>
      <c r="RMZ4" s="313" t="s">
        <v>426</v>
      </c>
      <c r="RNA4" s="313" t="s">
        <v>426</v>
      </c>
      <c r="RNB4" s="313" t="s">
        <v>426</v>
      </c>
      <c r="RNC4" s="313" t="s">
        <v>426</v>
      </c>
      <c r="RND4" s="313" t="s">
        <v>426</v>
      </c>
      <c r="RNE4" s="313" t="s">
        <v>426</v>
      </c>
      <c r="RNF4" s="313" t="s">
        <v>426</v>
      </c>
      <c r="RNG4" s="313" t="s">
        <v>426</v>
      </c>
      <c r="RNH4" s="313" t="s">
        <v>426</v>
      </c>
      <c r="RNI4" s="313" t="s">
        <v>426</v>
      </c>
      <c r="RNJ4" s="313" t="s">
        <v>426</v>
      </c>
      <c r="RNK4" s="313" t="s">
        <v>426</v>
      </c>
      <c r="RNL4" s="313" t="s">
        <v>426</v>
      </c>
      <c r="RNM4" s="313" t="s">
        <v>426</v>
      </c>
      <c r="RNN4" s="313" t="s">
        <v>426</v>
      </c>
      <c r="RNO4" s="313" t="s">
        <v>426</v>
      </c>
      <c r="RNP4" s="313" t="s">
        <v>426</v>
      </c>
      <c r="RNQ4" s="313" t="s">
        <v>426</v>
      </c>
      <c r="RNR4" s="313" t="s">
        <v>426</v>
      </c>
      <c r="RNS4" s="313" t="s">
        <v>426</v>
      </c>
      <c r="RNT4" s="313" t="s">
        <v>426</v>
      </c>
      <c r="RNU4" s="313" t="s">
        <v>426</v>
      </c>
      <c r="RNV4" s="313" t="s">
        <v>426</v>
      </c>
      <c r="RNW4" s="313" t="s">
        <v>426</v>
      </c>
      <c r="RNX4" s="313" t="s">
        <v>426</v>
      </c>
      <c r="RNY4" s="313" t="s">
        <v>426</v>
      </c>
      <c r="RNZ4" s="313" t="s">
        <v>426</v>
      </c>
      <c r="ROA4" s="313" t="s">
        <v>426</v>
      </c>
      <c r="ROB4" s="313" t="s">
        <v>426</v>
      </c>
      <c r="ROC4" s="313" t="s">
        <v>426</v>
      </c>
      <c r="ROD4" s="313" t="s">
        <v>426</v>
      </c>
      <c r="ROE4" s="313" t="s">
        <v>426</v>
      </c>
      <c r="ROF4" s="313" t="s">
        <v>426</v>
      </c>
      <c r="ROG4" s="313" t="s">
        <v>426</v>
      </c>
      <c r="ROH4" s="313" t="s">
        <v>426</v>
      </c>
      <c r="ROI4" s="313" t="s">
        <v>426</v>
      </c>
      <c r="ROJ4" s="313" t="s">
        <v>426</v>
      </c>
      <c r="ROK4" s="313" t="s">
        <v>426</v>
      </c>
      <c r="ROL4" s="313" t="s">
        <v>426</v>
      </c>
      <c r="ROM4" s="313" t="s">
        <v>426</v>
      </c>
      <c r="RON4" s="313" t="s">
        <v>426</v>
      </c>
      <c r="ROO4" s="313" t="s">
        <v>426</v>
      </c>
      <c r="ROP4" s="313" t="s">
        <v>426</v>
      </c>
      <c r="ROQ4" s="313" t="s">
        <v>426</v>
      </c>
      <c r="ROR4" s="313" t="s">
        <v>426</v>
      </c>
      <c r="ROS4" s="313" t="s">
        <v>426</v>
      </c>
      <c r="ROT4" s="313" t="s">
        <v>426</v>
      </c>
      <c r="ROU4" s="313" t="s">
        <v>426</v>
      </c>
      <c r="ROV4" s="313" t="s">
        <v>426</v>
      </c>
      <c r="ROW4" s="313" t="s">
        <v>426</v>
      </c>
      <c r="ROX4" s="313" t="s">
        <v>426</v>
      </c>
      <c r="ROY4" s="313" t="s">
        <v>426</v>
      </c>
      <c r="ROZ4" s="313" t="s">
        <v>426</v>
      </c>
      <c r="RPA4" s="313" t="s">
        <v>426</v>
      </c>
      <c r="RPB4" s="313" t="s">
        <v>426</v>
      </c>
      <c r="RPC4" s="313" t="s">
        <v>426</v>
      </c>
      <c r="RPD4" s="313" t="s">
        <v>426</v>
      </c>
      <c r="RPE4" s="313" t="s">
        <v>426</v>
      </c>
      <c r="RPF4" s="313" t="s">
        <v>426</v>
      </c>
      <c r="RPG4" s="313" t="s">
        <v>426</v>
      </c>
      <c r="RPH4" s="313" t="s">
        <v>426</v>
      </c>
      <c r="RPI4" s="313" t="s">
        <v>426</v>
      </c>
      <c r="RPJ4" s="313" t="s">
        <v>426</v>
      </c>
      <c r="RPK4" s="313" t="s">
        <v>426</v>
      </c>
      <c r="RPL4" s="313" t="s">
        <v>426</v>
      </c>
      <c r="RPM4" s="313" t="s">
        <v>426</v>
      </c>
      <c r="RPN4" s="313" t="s">
        <v>426</v>
      </c>
      <c r="RPO4" s="313" t="s">
        <v>426</v>
      </c>
      <c r="RPP4" s="313" t="s">
        <v>426</v>
      </c>
      <c r="RPQ4" s="313" t="s">
        <v>426</v>
      </c>
      <c r="RPR4" s="313" t="s">
        <v>426</v>
      </c>
      <c r="RPS4" s="313" t="s">
        <v>426</v>
      </c>
      <c r="RPT4" s="313" t="s">
        <v>426</v>
      </c>
      <c r="RPU4" s="313" t="s">
        <v>426</v>
      </c>
      <c r="RPV4" s="313" t="s">
        <v>426</v>
      </c>
      <c r="RPW4" s="313" t="s">
        <v>426</v>
      </c>
      <c r="RPX4" s="313" t="s">
        <v>426</v>
      </c>
      <c r="RPY4" s="313" t="s">
        <v>426</v>
      </c>
      <c r="RPZ4" s="313" t="s">
        <v>426</v>
      </c>
      <c r="RQA4" s="313" t="s">
        <v>426</v>
      </c>
      <c r="RQB4" s="313" t="s">
        <v>426</v>
      </c>
      <c r="RQC4" s="313" t="s">
        <v>426</v>
      </c>
      <c r="RQD4" s="313" t="s">
        <v>426</v>
      </c>
      <c r="RQE4" s="313" t="s">
        <v>426</v>
      </c>
      <c r="RQF4" s="313" t="s">
        <v>426</v>
      </c>
      <c r="RQG4" s="313" t="s">
        <v>426</v>
      </c>
      <c r="RQH4" s="313" t="s">
        <v>426</v>
      </c>
      <c r="RQI4" s="313" t="s">
        <v>426</v>
      </c>
      <c r="RQJ4" s="313" t="s">
        <v>426</v>
      </c>
      <c r="RQK4" s="313" t="s">
        <v>426</v>
      </c>
      <c r="RQL4" s="313" t="s">
        <v>426</v>
      </c>
      <c r="RQM4" s="313" t="s">
        <v>426</v>
      </c>
      <c r="RQN4" s="313" t="s">
        <v>426</v>
      </c>
      <c r="RQO4" s="313" t="s">
        <v>426</v>
      </c>
      <c r="RQP4" s="313" t="s">
        <v>426</v>
      </c>
      <c r="RQQ4" s="313" t="s">
        <v>426</v>
      </c>
      <c r="RQR4" s="313" t="s">
        <v>426</v>
      </c>
      <c r="RQS4" s="313" t="s">
        <v>426</v>
      </c>
      <c r="RQT4" s="313" t="s">
        <v>426</v>
      </c>
      <c r="RQU4" s="313" t="s">
        <v>426</v>
      </c>
      <c r="RQV4" s="313" t="s">
        <v>426</v>
      </c>
      <c r="RQW4" s="313" t="s">
        <v>426</v>
      </c>
      <c r="RQX4" s="313" t="s">
        <v>426</v>
      </c>
      <c r="RQY4" s="313" t="s">
        <v>426</v>
      </c>
      <c r="RQZ4" s="313" t="s">
        <v>426</v>
      </c>
      <c r="RRA4" s="313" t="s">
        <v>426</v>
      </c>
      <c r="RRB4" s="313" t="s">
        <v>426</v>
      </c>
      <c r="RRC4" s="313" t="s">
        <v>426</v>
      </c>
      <c r="RRD4" s="313" t="s">
        <v>426</v>
      </c>
      <c r="RRE4" s="313" t="s">
        <v>426</v>
      </c>
      <c r="RRF4" s="313" t="s">
        <v>426</v>
      </c>
      <c r="RRG4" s="313" t="s">
        <v>426</v>
      </c>
      <c r="RRH4" s="313" t="s">
        <v>426</v>
      </c>
      <c r="RRI4" s="313" t="s">
        <v>426</v>
      </c>
      <c r="RRJ4" s="313" t="s">
        <v>426</v>
      </c>
      <c r="RRK4" s="313" t="s">
        <v>426</v>
      </c>
      <c r="RRL4" s="313" t="s">
        <v>426</v>
      </c>
      <c r="RRM4" s="313" t="s">
        <v>426</v>
      </c>
      <c r="RRN4" s="313" t="s">
        <v>426</v>
      </c>
      <c r="RRO4" s="313" t="s">
        <v>426</v>
      </c>
      <c r="RRP4" s="313" t="s">
        <v>426</v>
      </c>
      <c r="RRQ4" s="313" t="s">
        <v>426</v>
      </c>
      <c r="RRR4" s="313" t="s">
        <v>426</v>
      </c>
      <c r="RRS4" s="313" t="s">
        <v>426</v>
      </c>
      <c r="RRT4" s="313" t="s">
        <v>426</v>
      </c>
      <c r="RRU4" s="313" t="s">
        <v>426</v>
      </c>
      <c r="RRV4" s="313" t="s">
        <v>426</v>
      </c>
      <c r="RRW4" s="313" t="s">
        <v>426</v>
      </c>
      <c r="RRX4" s="313" t="s">
        <v>426</v>
      </c>
      <c r="RRY4" s="313" t="s">
        <v>426</v>
      </c>
      <c r="RRZ4" s="313" t="s">
        <v>426</v>
      </c>
      <c r="RSA4" s="313" t="s">
        <v>426</v>
      </c>
      <c r="RSB4" s="313" t="s">
        <v>426</v>
      </c>
      <c r="RSC4" s="313" t="s">
        <v>426</v>
      </c>
      <c r="RSD4" s="313" t="s">
        <v>426</v>
      </c>
      <c r="RSE4" s="313" t="s">
        <v>426</v>
      </c>
      <c r="RSF4" s="313" t="s">
        <v>426</v>
      </c>
      <c r="RSG4" s="313" t="s">
        <v>426</v>
      </c>
      <c r="RSH4" s="313" t="s">
        <v>426</v>
      </c>
      <c r="RSI4" s="313" t="s">
        <v>426</v>
      </c>
      <c r="RSJ4" s="313" t="s">
        <v>426</v>
      </c>
      <c r="RSK4" s="313" t="s">
        <v>426</v>
      </c>
      <c r="RSL4" s="313" t="s">
        <v>426</v>
      </c>
      <c r="RSM4" s="313" t="s">
        <v>426</v>
      </c>
      <c r="RSN4" s="313" t="s">
        <v>426</v>
      </c>
      <c r="RSO4" s="313" t="s">
        <v>426</v>
      </c>
      <c r="RSP4" s="313" t="s">
        <v>426</v>
      </c>
      <c r="RSQ4" s="313" t="s">
        <v>426</v>
      </c>
      <c r="RSR4" s="313" t="s">
        <v>426</v>
      </c>
      <c r="RSS4" s="313" t="s">
        <v>426</v>
      </c>
      <c r="RST4" s="313" t="s">
        <v>426</v>
      </c>
      <c r="RSU4" s="313" t="s">
        <v>426</v>
      </c>
      <c r="RSV4" s="313" t="s">
        <v>426</v>
      </c>
      <c r="RSW4" s="313" t="s">
        <v>426</v>
      </c>
      <c r="RSX4" s="313" t="s">
        <v>426</v>
      </c>
      <c r="RSY4" s="313" t="s">
        <v>426</v>
      </c>
      <c r="RSZ4" s="313" t="s">
        <v>426</v>
      </c>
      <c r="RTA4" s="313" t="s">
        <v>426</v>
      </c>
      <c r="RTB4" s="313" t="s">
        <v>426</v>
      </c>
      <c r="RTC4" s="313" t="s">
        <v>426</v>
      </c>
      <c r="RTD4" s="313" t="s">
        <v>426</v>
      </c>
      <c r="RTE4" s="313" t="s">
        <v>426</v>
      </c>
      <c r="RTF4" s="313" t="s">
        <v>426</v>
      </c>
      <c r="RTG4" s="313" t="s">
        <v>426</v>
      </c>
      <c r="RTH4" s="313" t="s">
        <v>426</v>
      </c>
      <c r="RTI4" s="313" t="s">
        <v>426</v>
      </c>
      <c r="RTJ4" s="313" t="s">
        <v>426</v>
      </c>
      <c r="RTK4" s="313" t="s">
        <v>426</v>
      </c>
      <c r="RTL4" s="313" t="s">
        <v>426</v>
      </c>
      <c r="RTM4" s="313" t="s">
        <v>426</v>
      </c>
      <c r="RTN4" s="313" t="s">
        <v>426</v>
      </c>
      <c r="RTO4" s="313" t="s">
        <v>426</v>
      </c>
      <c r="RTP4" s="313" t="s">
        <v>426</v>
      </c>
      <c r="RTQ4" s="313" t="s">
        <v>426</v>
      </c>
      <c r="RTR4" s="313" t="s">
        <v>426</v>
      </c>
      <c r="RTS4" s="313" t="s">
        <v>426</v>
      </c>
      <c r="RTT4" s="313" t="s">
        <v>426</v>
      </c>
      <c r="RTU4" s="313" t="s">
        <v>426</v>
      </c>
      <c r="RTV4" s="313" t="s">
        <v>426</v>
      </c>
      <c r="RTW4" s="313" t="s">
        <v>426</v>
      </c>
      <c r="RTX4" s="313" t="s">
        <v>426</v>
      </c>
      <c r="RTY4" s="313" t="s">
        <v>426</v>
      </c>
      <c r="RTZ4" s="313" t="s">
        <v>426</v>
      </c>
      <c r="RUA4" s="313" t="s">
        <v>426</v>
      </c>
      <c r="RUB4" s="313" t="s">
        <v>426</v>
      </c>
      <c r="RUC4" s="313" t="s">
        <v>426</v>
      </c>
      <c r="RUD4" s="313" t="s">
        <v>426</v>
      </c>
      <c r="RUE4" s="313" t="s">
        <v>426</v>
      </c>
      <c r="RUF4" s="313" t="s">
        <v>426</v>
      </c>
      <c r="RUG4" s="313" t="s">
        <v>426</v>
      </c>
      <c r="RUH4" s="313" t="s">
        <v>426</v>
      </c>
      <c r="RUI4" s="313" t="s">
        <v>426</v>
      </c>
      <c r="RUJ4" s="313" t="s">
        <v>426</v>
      </c>
      <c r="RUK4" s="313" t="s">
        <v>426</v>
      </c>
      <c r="RUL4" s="313" t="s">
        <v>426</v>
      </c>
      <c r="RUM4" s="313" t="s">
        <v>426</v>
      </c>
      <c r="RUN4" s="313" t="s">
        <v>426</v>
      </c>
      <c r="RUO4" s="313" t="s">
        <v>426</v>
      </c>
      <c r="RUP4" s="313" t="s">
        <v>426</v>
      </c>
      <c r="RUQ4" s="313" t="s">
        <v>426</v>
      </c>
      <c r="RUR4" s="313" t="s">
        <v>426</v>
      </c>
      <c r="RUS4" s="313" t="s">
        <v>426</v>
      </c>
      <c r="RUT4" s="313" t="s">
        <v>426</v>
      </c>
      <c r="RUU4" s="313" t="s">
        <v>426</v>
      </c>
      <c r="RUV4" s="313" t="s">
        <v>426</v>
      </c>
      <c r="RUW4" s="313" t="s">
        <v>426</v>
      </c>
      <c r="RUX4" s="313" t="s">
        <v>426</v>
      </c>
      <c r="RUY4" s="313" t="s">
        <v>426</v>
      </c>
      <c r="RUZ4" s="313" t="s">
        <v>426</v>
      </c>
      <c r="RVA4" s="313" t="s">
        <v>426</v>
      </c>
      <c r="RVB4" s="313" t="s">
        <v>426</v>
      </c>
      <c r="RVC4" s="313" t="s">
        <v>426</v>
      </c>
      <c r="RVD4" s="313" t="s">
        <v>426</v>
      </c>
      <c r="RVE4" s="313" t="s">
        <v>426</v>
      </c>
      <c r="RVF4" s="313" t="s">
        <v>426</v>
      </c>
      <c r="RVG4" s="313" t="s">
        <v>426</v>
      </c>
      <c r="RVH4" s="313" t="s">
        <v>426</v>
      </c>
      <c r="RVI4" s="313" t="s">
        <v>426</v>
      </c>
      <c r="RVJ4" s="313" t="s">
        <v>426</v>
      </c>
      <c r="RVK4" s="313" t="s">
        <v>426</v>
      </c>
      <c r="RVL4" s="313" t="s">
        <v>426</v>
      </c>
      <c r="RVM4" s="313" t="s">
        <v>426</v>
      </c>
      <c r="RVN4" s="313" t="s">
        <v>426</v>
      </c>
      <c r="RVO4" s="313" t="s">
        <v>426</v>
      </c>
      <c r="RVP4" s="313" t="s">
        <v>426</v>
      </c>
      <c r="RVQ4" s="313" t="s">
        <v>426</v>
      </c>
      <c r="RVR4" s="313" t="s">
        <v>426</v>
      </c>
      <c r="RVS4" s="313" t="s">
        <v>426</v>
      </c>
      <c r="RVT4" s="313" t="s">
        <v>426</v>
      </c>
      <c r="RVU4" s="313" t="s">
        <v>426</v>
      </c>
      <c r="RVV4" s="313" t="s">
        <v>426</v>
      </c>
      <c r="RVW4" s="313" t="s">
        <v>426</v>
      </c>
      <c r="RVX4" s="313" t="s">
        <v>426</v>
      </c>
      <c r="RVY4" s="313" t="s">
        <v>426</v>
      </c>
      <c r="RVZ4" s="313" t="s">
        <v>426</v>
      </c>
      <c r="RWA4" s="313" t="s">
        <v>426</v>
      </c>
      <c r="RWB4" s="313" t="s">
        <v>426</v>
      </c>
      <c r="RWC4" s="313" t="s">
        <v>426</v>
      </c>
      <c r="RWD4" s="313" t="s">
        <v>426</v>
      </c>
      <c r="RWE4" s="313" t="s">
        <v>426</v>
      </c>
      <c r="RWF4" s="313" t="s">
        <v>426</v>
      </c>
      <c r="RWG4" s="313" t="s">
        <v>426</v>
      </c>
      <c r="RWH4" s="313" t="s">
        <v>426</v>
      </c>
      <c r="RWI4" s="313" t="s">
        <v>426</v>
      </c>
      <c r="RWJ4" s="313" t="s">
        <v>426</v>
      </c>
      <c r="RWK4" s="313" t="s">
        <v>426</v>
      </c>
      <c r="RWL4" s="313" t="s">
        <v>426</v>
      </c>
      <c r="RWM4" s="313" t="s">
        <v>426</v>
      </c>
      <c r="RWN4" s="313" t="s">
        <v>426</v>
      </c>
      <c r="RWO4" s="313" t="s">
        <v>426</v>
      </c>
      <c r="RWP4" s="313" t="s">
        <v>426</v>
      </c>
      <c r="RWQ4" s="313" t="s">
        <v>426</v>
      </c>
      <c r="RWR4" s="313" t="s">
        <v>426</v>
      </c>
      <c r="RWS4" s="313" t="s">
        <v>426</v>
      </c>
      <c r="RWT4" s="313" t="s">
        <v>426</v>
      </c>
      <c r="RWU4" s="313" t="s">
        <v>426</v>
      </c>
      <c r="RWV4" s="313" t="s">
        <v>426</v>
      </c>
      <c r="RWW4" s="313" t="s">
        <v>426</v>
      </c>
      <c r="RWX4" s="313" t="s">
        <v>426</v>
      </c>
      <c r="RWY4" s="313" t="s">
        <v>426</v>
      </c>
      <c r="RWZ4" s="313" t="s">
        <v>426</v>
      </c>
      <c r="RXA4" s="313" t="s">
        <v>426</v>
      </c>
      <c r="RXB4" s="313" t="s">
        <v>426</v>
      </c>
      <c r="RXC4" s="313" t="s">
        <v>426</v>
      </c>
      <c r="RXD4" s="313" t="s">
        <v>426</v>
      </c>
      <c r="RXE4" s="313" t="s">
        <v>426</v>
      </c>
      <c r="RXF4" s="313" t="s">
        <v>426</v>
      </c>
      <c r="RXG4" s="313" t="s">
        <v>426</v>
      </c>
      <c r="RXH4" s="313" t="s">
        <v>426</v>
      </c>
      <c r="RXI4" s="313" t="s">
        <v>426</v>
      </c>
      <c r="RXJ4" s="313" t="s">
        <v>426</v>
      </c>
      <c r="RXK4" s="313" t="s">
        <v>426</v>
      </c>
      <c r="RXL4" s="313" t="s">
        <v>426</v>
      </c>
      <c r="RXM4" s="313" t="s">
        <v>426</v>
      </c>
      <c r="RXN4" s="313" t="s">
        <v>426</v>
      </c>
      <c r="RXO4" s="313" t="s">
        <v>426</v>
      </c>
      <c r="RXP4" s="313" t="s">
        <v>426</v>
      </c>
      <c r="RXQ4" s="313" t="s">
        <v>426</v>
      </c>
      <c r="RXR4" s="313" t="s">
        <v>426</v>
      </c>
      <c r="RXS4" s="313" t="s">
        <v>426</v>
      </c>
      <c r="RXT4" s="313" t="s">
        <v>426</v>
      </c>
      <c r="RXU4" s="313" t="s">
        <v>426</v>
      </c>
      <c r="RXV4" s="313" t="s">
        <v>426</v>
      </c>
      <c r="RXW4" s="313" t="s">
        <v>426</v>
      </c>
      <c r="RXX4" s="313" t="s">
        <v>426</v>
      </c>
      <c r="RXY4" s="313" t="s">
        <v>426</v>
      </c>
      <c r="RXZ4" s="313" t="s">
        <v>426</v>
      </c>
      <c r="RYA4" s="313" t="s">
        <v>426</v>
      </c>
      <c r="RYB4" s="313" t="s">
        <v>426</v>
      </c>
      <c r="RYC4" s="313" t="s">
        <v>426</v>
      </c>
      <c r="RYD4" s="313" t="s">
        <v>426</v>
      </c>
      <c r="RYE4" s="313" t="s">
        <v>426</v>
      </c>
      <c r="RYF4" s="313" t="s">
        <v>426</v>
      </c>
      <c r="RYG4" s="313" t="s">
        <v>426</v>
      </c>
      <c r="RYH4" s="313" t="s">
        <v>426</v>
      </c>
      <c r="RYI4" s="313" t="s">
        <v>426</v>
      </c>
      <c r="RYJ4" s="313" t="s">
        <v>426</v>
      </c>
      <c r="RYK4" s="313" t="s">
        <v>426</v>
      </c>
      <c r="RYL4" s="313" t="s">
        <v>426</v>
      </c>
      <c r="RYM4" s="313" t="s">
        <v>426</v>
      </c>
      <c r="RYN4" s="313" t="s">
        <v>426</v>
      </c>
      <c r="RYO4" s="313" t="s">
        <v>426</v>
      </c>
      <c r="RYP4" s="313" t="s">
        <v>426</v>
      </c>
      <c r="RYQ4" s="313" t="s">
        <v>426</v>
      </c>
      <c r="RYR4" s="313" t="s">
        <v>426</v>
      </c>
      <c r="RYS4" s="313" t="s">
        <v>426</v>
      </c>
      <c r="RYT4" s="313" t="s">
        <v>426</v>
      </c>
      <c r="RYU4" s="313" t="s">
        <v>426</v>
      </c>
      <c r="RYV4" s="313" t="s">
        <v>426</v>
      </c>
      <c r="RYW4" s="313" t="s">
        <v>426</v>
      </c>
      <c r="RYX4" s="313" t="s">
        <v>426</v>
      </c>
      <c r="RYY4" s="313" t="s">
        <v>426</v>
      </c>
      <c r="RYZ4" s="313" t="s">
        <v>426</v>
      </c>
      <c r="RZA4" s="313" t="s">
        <v>426</v>
      </c>
      <c r="RZB4" s="313" t="s">
        <v>426</v>
      </c>
      <c r="RZC4" s="313" t="s">
        <v>426</v>
      </c>
      <c r="RZD4" s="313" t="s">
        <v>426</v>
      </c>
      <c r="RZE4" s="313" t="s">
        <v>426</v>
      </c>
      <c r="RZF4" s="313" t="s">
        <v>426</v>
      </c>
      <c r="RZG4" s="313" t="s">
        <v>426</v>
      </c>
      <c r="RZH4" s="313" t="s">
        <v>426</v>
      </c>
      <c r="RZI4" s="313" t="s">
        <v>426</v>
      </c>
      <c r="RZJ4" s="313" t="s">
        <v>426</v>
      </c>
      <c r="RZK4" s="313" t="s">
        <v>426</v>
      </c>
      <c r="RZL4" s="313" t="s">
        <v>426</v>
      </c>
      <c r="RZM4" s="313" t="s">
        <v>426</v>
      </c>
      <c r="RZN4" s="313" t="s">
        <v>426</v>
      </c>
      <c r="RZO4" s="313" t="s">
        <v>426</v>
      </c>
      <c r="RZP4" s="313" t="s">
        <v>426</v>
      </c>
      <c r="RZQ4" s="313" t="s">
        <v>426</v>
      </c>
      <c r="RZR4" s="313" t="s">
        <v>426</v>
      </c>
      <c r="RZS4" s="313" t="s">
        <v>426</v>
      </c>
      <c r="RZT4" s="313" t="s">
        <v>426</v>
      </c>
      <c r="RZU4" s="313" t="s">
        <v>426</v>
      </c>
      <c r="RZV4" s="313" t="s">
        <v>426</v>
      </c>
      <c r="RZW4" s="313" t="s">
        <v>426</v>
      </c>
      <c r="RZX4" s="313" t="s">
        <v>426</v>
      </c>
      <c r="RZY4" s="313" t="s">
        <v>426</v>
      </c>
      <c r="RZZ4" s="313" t="s">
        <v>426</v>
      </c>
      <c r="SAA4" s="313" t="s">
        <v>426</v>
      </c>
      <c r="SAB4" s="313" t="s">
        <v>426</v>
      </c>
      <c r="SAC4" s="313" t="s">
        <v>426</v>
      </c>
      <c r="SAD4" s="313" t="s">
        <v>426</v>
      </c>
      <c r="SAE4" s="313" t="s">
        <v>426</v>
      </c>
      <c r="SAF4" s="313" t="s">
        <v>426</v>
      </c>
      <c r="SAG4" s="313" t="s">
        <v>426</v>
      </c>
      <c r="SAH4" s="313" t="s">
        <v>426</v>
      </c>
      <c r="SAI4" s="313" t="s">
        <v>426</v>
      </c>
      <c r="SAJ4" s="313" t="s">
        <v>426</v>
      </c>
      <c r="SAK4" s="313" t="s">
        <v>426</v>
      </c>
      <c r="SAL4" s="313" t="s">
        <v>426</v>
      </c>
      <c r="SAM4" s="313" t="s">
        <v>426</v>
      </c>
      <c r="SAN4" s="313" t="s">
        <v>426</v>
      </c>
      <c r="SAO4" s="313" t="s">
        <v>426</v>
      </c>
      <c r="SAP4" s="313" t="s">
        <v>426</v>
      </c>
      <c r="SAQ4" s="313" t="s">
        <v>426</v>
      </c>
      <c r="SAR4" s="313" t="s">
        <v>426</v>
      </c>
      <c r="SAS4" s="313" t="s">
        <v>426</v>
      </c>
      <c r="SAT4" s="313" t="s">
        <v>426</v>
      </c>
      <c r="SAU4" s="313" t="s">
        <v>426</v>
      </c>
      <c r="SAV4" s="313" t="s">
        <v>426</v>
      </c>
      <c r="SAW4" s="313" t="s">
        <v>426</v>
      </c>
      <c r="SAX4" s="313" t="s">
        <v>426</v>
      </c>
      <c r="SAY4" s="313" t="s">
        <v>426</v>
      </c>
      <c r="SAZ4" s="313" t="s">
        <v>426</v>
      </c>
      <c r="SBA4" s="313" t="s">
        <v>426</v>
      </c>
      <c r="SBB4" s="313" t="s">
        <v>426</v>
      </c>
      <c r="SBC4" s="313" t="s">
        <v>426</v>
      </c>
      <c r="SBD4" s="313" t="s">
        <v>426</v>
      </c>
      <c r="SBE4" s="313" t="s">
        <v>426</v>
      </c>
      <c r="SBF4" s="313" t="s">
        <v>426</v>
      </c>
      <c r="SBG4" s="313" t="s">
        <v>426</v>
      </c>
      <c r="SBH4" s="313" t="s">
        <v>426</v>
      </c>
      <c r="SBI4" s="313" t="s">
        <v>426</v>
      </c>
      <c r="SBJ4" s="313" t="s">
        <v>426</v>
      </c>
      <c r="SBK4" s="313" t="s">
        <v>426</v>
      </c>
      <c r="SBL4" s="313" t="s">
        <v>426</v>
      </c>
      <c r="SBM4" s="313" t="s">
        <v>426</v>
      </c>
      <c r="SBN4" s="313" t="s">
        <v>426</v>
      </c>
      <c r="SBO4" s="313" t="s">
        <v>426</v>
      </c>
      <c r="SBP4" s="313" t="s">
        <v>426</v>
      </c>
      <c r="SBQ4" s="313" t="s">
        <v>426</v>
      </c>
      <c r="SBR4" s="313" t="s">
        <v>426</v>
      </c>
      <c r="SBS4" s="313" t="s">
        <v>426</v>
      </c>
      <c r="SBT4" s="313" t="s">
        <v>426</v>
      </c>
      <c r="SBU4" s="313" t="s">
        <v>426</v>
      </c>
      <c r="SBV4" s="313" t="s">
        <v>426</v>
      </c>
      <c r="SBW4" s="313" t="s">
        <v>426</v>
      </c>
      <c r="SBX4" s="313" t="s">
        <v>426</v>
      </c>
      <c r="SBY4" s="313" t="s">
        <v>426</v>
      </c>
      <c r="SBZ4" s="313" t="s">
        <v>426</v>
      </c>
      <c r="SCA4" s="313" t="s">
        <v>426</v>
      </c>
      <c r="SCB4" s="313" t="s">
        <v>426</v>
      </c>
      <c r="SCC4" s="313" t="s">
        <v>426</v>
      </c>
      <c r="SCD4" s="313" t="s">
        <v>426</v>
      </c>
      <c r="SCE4" s="313" t="s">
        <v>426</v>
      </c>
      <c r="SCF4" s="313" t="s">
        <v>426</v>
      </c>
      <c r="SCG4" s="313" t="s">
        <v>426</v>
      </c>
      <c r="SCH4" s="313" t="s">
        <v>426</v>
      </c>
      <c r="SCI4" s="313" t="s">
        <v>426</v>
      </c>
      <c r="SCJ4" s="313" t="s">
        <v>426</v>
      </c>
      <c r="SCK4" s="313" t="s">
        <v>426</v>
      </c>
      <c r="SCL4" s="313" t="s">
        <v>426</v>
      </c>
      <c r="SCM4" s="313" t="s">
        <v>426</v>
      </c>
      <c r="SCN4" s="313" t="s">
        <v>426</v>
      </c>
      <c r="SCO4" s="313" t="s">
        <v>426</v>
      </c>
      <c r="SCP4" s="313" t="s">
        <v>426</v>
      </c>
      <c r="SCQ4" s="313" t="s">
        <v>426</v>
      </c>
      <c r="SCR4" s="313" t="s">
        <v>426</v>
      </c>
      <c r="SCS4" s="313" t="s">
        <v>426</v>
      </c>
      <c r="SCT4" s="313" t="s">
        <v>426</v>
      </c>
      <c r="SCU4" s="313" t="s">
        <v>426</v>
      </c>
      <c r="SCV4" s="313" t="s">
        <v>426</v>
      </c>
      <c r="SCW4" s="313" t="s">
        <v>426</v>
      </c>
      <c r="SCX4" s="313" t="s">
        <v>426</v>
      </c>
      <c r="SCY4" s="313" t="s">
        <v>426</v>
      </c>
      <c r="SCZ4" s="313" t="s">
        <v>426</v>
      </c>
      <c r="SDA4" s="313" t="s">
        <v>426</v>
      </c>
      <c r="SDB4" s="313" t="s">
        <v>426</v>
      </c>
      <c r="SDC4" s="313" t="s">
        <v>426</v>
      </c>
      <c r="SDD4" s="313" t="s">
        <v>426</v>
      </c>
      <c r="SDE4" s="313" t="s">
        <v>426</v>
      </c>
      <c r="SDF4" s="313" t="s">
        <v>426</v>
      </c>
      <c r="SDG4" s="313" t="s">
        <v>426</v>
      </c>
      <c r="SDH4" s="313" t="s">
        <v>426</v>
      </c>
      <c r="SDI4" s="313" t="s">
        <v>426</v>
      </c>
      <c r="SDJ4" s="313" t="s">
        <v>426</v>
      </c>
      <c r="SDK4" s="313" t="s">
        <v>426</v>
      </c>
      <c r="SDL4" s="313" t="s">
        <v>426</v>
      </c>
      <c r="SDM4" s="313" t="s">
        <v>426</v>
      </c>
      <c r="SDN4" s="313" t="s">
        <v>426</v>
      </c>
      <c r="SDO4" s="313" t="s">
        <v>426</v>
      </c>
      <c r="SDP4" s="313" t="s">
        <v>426</v>
      </c>
      <c r="SDQ4" s="313" t="s">
        <v>426</v>
      </c>
      <c r="SDR4" s="313" t="s">
        <v>426</v>
      </c>
      <c r="SDS4" s="313" t="s">
        <v>426</v>
      </c>
      <c r="SDT4" s="313" t="s">
        <v>426</v>
      </c>
      <c r="SDU4" s="313" t="s">
        <v>426</v>
      </c>
      <c r="SDV4" s="313" t="s">
        <v>426</v>
      </c>
      <c r="SDW4" s="313" t="s">
        <v>426</v>
      </c>
      <c r="SDX4" s="313" t="s">
        <v>426</v>
      </c>
      <c r="SDY4" s="313" t="s">
        <v>426</v>
      </c>
      <c r="SDZ4" s="313" t="s">
        <v>426</v>
      </c>
      <c r="SEA4" s="313" t="s">
        <v>426</v>
      </c>
      <c r="SEB4" s="313" t="s">
        <v>426</v>
      </c>
      <c r="SEC4" s="313" t="s">
        <v>426</v>
      </c>
      <c r="SED4" s="313" t="s">
        <v>426</v>
      </c>
      <c r="SEE4" s="313" t="s">
        <v>426</v>
      </c>
      <c r="SEF4" s="313" t="s">
        <v>426</v>
      </c>
      <c r="SEG4" s="313" t="s">
        <v>426</v>
      </c>
      <c r="SEH4" s="313" t="s">
        <v>426</v>
      </c>
      <c r="SEI4" s="313" t="s">
        <v>426</v>
      </c>
      <c r="SEJ4" s="313" t="s">
        <v>426</v>
      </c>
      <c r="SEK4" s="313" t="s">
        <v>426</v>
      </c>
      <c r="SEL4" s="313" t="s">
        <v>426</v>
      </c>
      <c r="SEM4" s="313" t="s">
        <v>426</v>
      </c>
      <c r="SEN4" s="313" t="s">
        <v>426</v>
      </c>
      <c r="SEO4" s="313" t="s">
        <v>426</v>
      </c>
      <c r="SEP4" s="313" t="s">
        <v>426</v>
      </c>
      <c r="SEQ4" s="313" t="s">
        <v>426</v>
      </c>
      <c r="SER4" s="313" t="s">
        <v>426</v>
      </c>
      <c r="SES4" s="313" t="s">
        <v>426</v>
      </c>
      <c r="SET4" s="313" t="s">
        <v>426</v>
      </c>
      <c r="SEU4" s="313" t="s">
        <v>426</v>
      </c>
      <c r="SEV4" s="313" t="s">
        <v>426</v>
      </c>
      <c r="SEW4" s="313" t="s">
        <v>426</v>
      </c>
      <c r="SEX4" s="313" t="s">
        <v>426</v>
      </c>
      <c r="SEY4" s="313" t="s">
        <v>426</v>
      </c>
      <c r="SEZ4" s="313" t="s">
        <v>426</v>
      </c>
      <c r="SFA4" s="313" t="s">
        <v>426</v>
      </c>
      <c r="SFB4" s="313" t="s">
        <v>426</v>
      </c>
      <c r="SFC4" s="313" t="s">
        <v>426</v>
      </c>
      <c r="SFD4" s="313" t="s">
        <v>426</v>
      </c>
      <c r="SFE4" s="313" t="s">
        <v>426</v>
      </c>
      <c r="SFF4" s="313" t="s">
        <v>426</v>
      </c>
      <c r="SFG4" s="313" t="s">
        <v>426</v>
      </c>
      <c r="SFH4" s="313" t="s">
        <v>426</v>
      </c>
      <c r="SFI4" s="313" t="s">
        <v>426</v>
      </c>
      <c r="SFJ4" s="313" t="s">
        <v>426</v>
      </c>
      <c r="SFK4" s="313" t="s">
        <v>426</v>
      </c>
      <c r="SFL4" s="313" t="s">
        <v>426</v>
      </c>
      <c r="SFM4" s="313" t="s">
        <v>426</v>
      </c>
      <c r="SFN4" s="313" t="s">
        <v>426</v>
      </c>
      <c r="SFO4" s="313" t="s">
        <v>426</v>
      </c>
      <c r="SFP4" s="313" t="s">
        <v>426</v>
      </c>
      <c r="SFQ4" s="313" t="s">
        <v>426</v>
      </c>
      <c r="SFR4" s="313" t="s">
        <v>426</v>
      </c>
      <c r="SFS4" s="313" t="s">
        <v>426</v>
      </c>
      <c r="SFT4" s="313" t="s">
        <v>426</v>
      </c>
      <c r="SFU4" s="313" t="s">
        <v>426</v>
      </c>
      <c r="SFV4" s="313" t="s">
        <v>426</v>
      </c>
      <c r="SFW4" s="313" t="s">
        <v>426</v>
      </c>
      <c r="SFX4" s="313" t="s">
        <v>426</v>
      </c>
      <c r="SFY4" s="313" t="s">
        <v>426</v>
      </c>
      <c r="SFZ4" s="313" t="s">
        <v>426</v>
      </c>
      <c r="SGA4" s="313" t="s">
        <v>426</v>
      </c>
      <c r="SGB4" s="313" t="s">
        <v>426</v>
      </c>
      <c r="SGC4" s="313" t="s">
        <v>426</v>
      </c>
      <c r="SGD4" s="313" t="s">
        <v>426</v>
      </c>
      <c r="SGE4" s="313" t="s">
        <v>426</v>
      </c>
      <c r="SGF4" s="313" t="s">
        <v>426</v>
      </c>
      <c r="SGG4" s="313" t="s">
        <v>426</v>
      </c>
      <c r="SGH4" s="313" t="s">
        <v>426</v>
      </c>
      <c r="SGI4" s="313" t="s">
        <v>426</v>
      </c>
      <c r="SGJ4" s="313" t="s">
        <v>426</v>
      </c>
      <c r="SGK4" s="313" t="s">
        <v>426</v>
      </c>
      <c r="SGL4" s="313" t="s">
        <v>426</v>
      </c>
      <c r="SGM4" s="313" t="s">
        <v>426</v>
      </c>
      <c r="SGN4" s="313" t="s">
        <v>426</v>
      </c>
      <c r="SGO4" s="313" t="s">
        <v>426</v>
      </c>
      <c r="SGP4" s="313" t="s">
        <v>426</v>
      </c>
      <c r="SGQ4" s="313" t="s">
        <v>426</v>
      </c>
      <c r="SGR4" s="313" t="s">
        <v>426</v>
      </c>
      <c r="SGS4" s="313" t="s">
        <v>426</v>
      </c>
      <c r="SGT4" s="313" t="s">
        <v>426</v>
      </c>
      <c r="SGU4" s="313" t="s">
        <v>426</v>
      </c>
      <c r="SGV4" s="313" t="s">
        <v>426</v>
      </c>
      <c r="SGW4" s="313" t="s">
        <v>426</v>
      </c>
      <c r="SGX4" s="313" t="s">
        <v>426</v>
      </c>
      <c r="SGY4" s="313" t="s">
        <v>426</v>
      </c>
      <c r="SGZ4" s="313" t="s">
        <v>426</v>
      </c>
      <c r="SHA4" s="313" t="s">
        <v>426</v>
      </c>
      <c r="SHB4" s="313" t="s">
        <v>426</v>
      </c>
      <c r="SHC4" s="313" t="s">
        <v>426</v>
      </c>
      <c r="SHD4" s="313" t="s">
        <v>426</v>
      </c>
      <c r="SHE4" s="313" t="s">
        <v>426</v>
      </c>
      <c r="SHF4" s="313" t="s">
        <v>426</v>
      </c>
      <c r="SHG4" s="313" t="s">
        <v>426</v>
      </c>
      <c r="SHH4" s="313" t="s">
        <v>426</v>
      </c>
      <c r="SHI4" s="313" t="s">
        <v>426</v>
      </c>
      <c r="SHJ4" s="313" t="s">
        <v>426</v>
      </c>
      <c r="SHK4" s="313" t="s">
        <v>426</v>
      </c>
      <c r="SHL4" s="313" t="s">
        <v>426</v>
      </c>
      <c r="SHM4" s="313" t="s">
        <v>426</v>
      </c>
      <c r="SHN4" s="313" t="s">
        <v>426</v>
      </c>
      <c r="SHO4" s="313" t="s">
        <v>426</v>
      </c>
      <c r="SHP4" s="313" t="s">
        <v>426</v>
      </c>
      <c r="SHQ4" s="313" t="s">
        <v>426</v>
      </c>
      <c r="SHR4" s="313" t="s">
        <v>426</v>
      </c>
      <c r="SHS4" s="313" t="s">
        <v>426</v>
      </c>
      <c r="SHT4" s="313" t="s">
        <v>426</v>
      </c>
      <c r="SHU4" s="313" t="s">
        <v>426</v>
      </c>
      <c r="SHV4" s="313" t="s">
        <v>426</v>
      </c>
      <c r="SHW4" s="313" t="s">
        <v>426</v>
      </c>
      <c r="SHX4" s="313" t="s">
        <v>426</v>
      </c>
      <c r="SHY4" s="313" t="s">
        <v>426</v>
      </c>
      <c r="SHZ4" s="313" t="s">
        <v>426</v>
      </c>
      <c r="SIA4" s="313" t="s">
        <v>426</v>
      </c>
      <c r="SIB4" s="313" t="s">
        <v>426</v>
      </c>
      <c r="SIC4" s="313" t="s">
        <v>426</v>
      </c>
      <c r="SID4" s="313" t="s">
        <v>426</v>
      </c>
      <c r="SIE4" s="313" t="s">
        <v>426</v>
      </c>
      <c r="SIF4" s="313" t="s">
        <v>426</v>
      </c>
      <c r="SIG4" s="313" t="s">
        <v>426</v>
      </c>
      <c r="SIH4" s="313" t="s">
        <v>426</v>
      </c>
      <c r="SII4" s="313" t="s">
        <v>426</v>
      </c>
      <c r="SIJ4" s="313" t="s">
        <v>426</v>
      </c>
      <c r="SIK4" s="313" t="s">
        <v>426</v>
      </c>
      <c r="SIL4" s="313" t="s">
        <v>426</v>
      </c>
      <c r="SIM4" s="313" t="s">
        <v>426</v>
      </c>
      <c r="SIN4" s="313" t="s">
        <v>426</v>
      </c>
      <c r="SIO4" s="313" t="s">
        <v>426</v>
      </c>
      <c r="SIP4" s="313" t="s">
        <v>426</v>
      </c>
      <c r="SIQ4" s="313" t="s">
        <v>426</v>
      </c>
      <c r="SIR4" s="313" t="s">
        <v>426</v>
      </c>
      <c r="SIS4" s="313" t="s">
        <v>426</v>
      </c>
      <c r="SIT4" s="313" t="s">
        <v>426</v>
      </c>
      <c r="SIU4" s="313" t="s">
        <v>426</v>
      </c>
      <c r="SIV4" s="313" t="s">
        <v>426</v>
      </c>
      <c r="SIW4" s="313" t="s">
        <v>426</v>
      </c>
      <c r="SIX4" s="313" t="s">
        <v>426</v>
      </c>
      <c r="SIY4" s="313" t="s">
        <v>426</v>
      </c>
      <c r="SIZ4" s="313" t="s">
        <v>426</v>
      </c>
      <c r="SJA4" s="313" t="s">
        <v>426</v>
      </c>
      <c r="SJB4" s="313" t="s">
        <v>426</v>
      </c>
      <c r="SJC4" s="313" t="s">
        <v>426</v>
      </c>
      <c r="SJD4" s="313" t="s">
        <v>426</v>
      </c>
      <c r="SJE4" s="313" t="s">
        <v>426</v>
      </c>
      <c r="SJF4" s="313" t="s">
        <v>426</v>
      </c>
      <c r="SJG4" s="313" t="s">
        <v>426</v>
      </c>
      <c r="SJH4" s="313" t="s">
        <v>426</v>
      </c>
      <c r="SJI4" s="313" t="s">
        <v>426</v>
      </c>
      <c r="SJJ4" s="313" t="s">
        <v>426</v>
      </c>
      <c r="SJK4" s="313" t="s">
        <v>426</v>
      </c>
      <c r="SJL4" s="313" t="s">
        <v>426</v>
      </c>
      <c r="SJM4" s="313" t="s">
        <v>426</v>
      </c>
      <c r="SJN4" s="313" t="s">
        <v>426</v>
      </c>
      <c r="SJO4" s="313" t="s">
        <v>426</v>
      </c>
      <c r="SJP4" s="313" t="s">
        <v>426</v>
      </c>
      <c r="SJQ4" s="313" t="s">
        <v>426</v>
      </c>
      <c r="SJR4" s="313" t="s">
        <v>426</v>
      </c>
      <c r="SJS4" s="313" t="s">
        <v>426</v>
      </c>
      <c r="SJT4" s="313" t="s">
        <v>426</v>
      </c>
      <c r="SJU4" s="313" t="s">
        <v>426</v>
      </c>
      <c r="SJV4" s="313" t="s">
        <v>426</v>
      </c>
      <c r="SJW4" s="313" t="s">
        <v>426</v>
      </c>
      <c r="SJX4" s="313" t="s">
        <v>426</v>
      </c>
      <c r="SJY4" s="313" t="s">
        <v>426</v>
      </c>
      <c r="SJZ4" s="313" t="s">
        <v>426</v>
      </c>
      <c r="SKA4" s="313" t="s">
        <v>426</v>
      </c>
      <c r="SKB4" s="313" t="s">
        <v>426</v>
      </c>
      <c r="SKC4" s="313" t="s">
        <v>426</v>
      </c>
      <c r="SKD4" s="313" t="s">
        <v>426</v>
      </c>
      <c r="SKE4" s="313" t="s">
        <v>426</v>
      </c>
      <c r="SKF4" s="313" t="s">
        <v>426</v>
      </c>
      <c r="SKG4" s="313" t="s">
        <v>426</v>
      </c>
      <c r="SKH4" s="313" t="s">
        <v>426</v>
      </c>
      <c r="SKI4" s="313" t="s">
        <v>426</v>
      </c>
      <c r="SKJ4" s="313" t="s">
        <v>426</v>
      </c>
      <c r="SKK4" s="313" t="s">
        <v>426</v>
      </c>
      <c r="SKL4" s="313" t="s">
        <v>426</v>
      </c>
      <c r="SKM4" s="313" t="s">
        <v>426</v>
      </c>
      <c r="SKN4" s="313" t="s">
        <v>426</v>
      </c>
      <c r="SKO4" s="313" t="s">
        <v>426</v>
      </c>
      <c r="SKP4" s="313" t="s">
        <v>426</v>
      </c>
      <c r="SKQ4" s="313" t="s">
        <v>426</v>
      </c>
      <c r="SKR4" s="313" t="s">
        <v>426</v>
      </c>
      <c r="SKS4" s="313" t="s">
        <v>426</v>
      </c>
      <c r="SKT4" s="313" t="s">
        <v>426</v>
      </c>
      <c r="SKU4" s="313" t="s">
        <v>426</v>
      </c>
      <c r="SKV4" s="313" t="s">
        <v>426</v>
      </c>
      <c r="SKW4" s="313" t="s">
        <v>426</v>
      </c>
      <c r="SKX4" s="313" t="s">
        <v>426</v>
      </c>
      <c r="SKY4" s="313" t="s">
        <v>426</v>
      </c>
      <c r="SKZ4" s="313" t="s">
        <v>426</v>
      </c>
      <c r="SLA4" s="313" t="s">
        <v>426</v>
      </c>
      <c r="SLB4" s="313" t="s">
        <v>426</v>
      </c>
      <c r="SLC4" s="313" t="s">
        <v>426</v>
      </c>
      <c r="SLD4" s="313" t="s">
        <v>426</v>
      </c>
      <c r="SLE4" s="313" t="s">
        <v>426</v>
      </c>
      <c r="SLF4" s="313" t="s">
        <v>426</v>
      </c>
      <c r="SLG4" s="313" t="s">
        <v>426</v>
      </c>
      <c r="SLH4" s="313" t="s">
        <v>426</v>
      </c>
      <c r="SLI4" s="313" t="s">
        <v>426</v>
      </c>
      <c r="SLJ4" s="313" t="s">
        <v>426</v>
      </c>
      <c r="SLK4" s="313" t="s">
        <v>426</v>
      </c>
      <c r="SLL4" s="313" t="s">
        <v>426</v>
      </c>
      <c r="SLM4" s="313" t="s">
        <v>426</v>
      </c>
      <c r="SLN4" s="313" t="s">
        <v>426</v>
      </c>
      <c r="SLO4" s="313" t="s">
        <v>426</v>
      </c>
      <c r="SLP4" s="313" t="s">
        <v>426</v>
      </c>
      <c r="SLQ4" s="313" t="s">
        <v>426</v>
      </c>
      <c r="SLR4" s="313" t="s">
        <v>426</v>
      </c>
      <c r="SLS4" s="313" t="s">
        <v>426</v>
      </c>
      <c r="SLT4" s="313" t="s">
        <v>426</v>
      </c>
      <c r="SLU4" s="313" t="s">
        <v>426</v>
      </c>
      <c r="SLV4" s="313" t="s">
        <v>426</v>
      </c>
      <c r="SLW4" s="313" t="s">
        <v>426</v>
      </c>
      <c r="SLX4" s="313" t="s">
        <v>426</v>
      </c>
      <c r="SLY4" s="313" t="s">
        <v>426</v>
      </c>
      <c r="SLZ4" s="313" t="s">
        <v>426</v>
      </c>
      <c r="SMA4" s="313" t="s">
        <v>426</v>
      </c>
      <c r="SMB4" s="313" t="s">
        <v>426</v>
      </c>
      <c r="SMC4" s="313" t="s">
        <v>426</v>
      </c>
      <c r="SMD4" s="313" t="s">
        <v>426</v>
      </c>
      <c r="SME4" s="313" t="s">
        <v>426</v>
      </c>
      <c r="SMF4" s="313" t="s">
        <v>426</v>
      </c>
      <c r="SMG4" s="313" t="s">
        <v>426</v>
      </c>
      <c r="SMH4" s="313" t="s">
        <v>426</v>
      </c>
      <c r="SMI4" s="313" t="s">
        <v>426</v>
      </c>
      <c r="SMJ4" s="313" t="s">
        <v>426</v>
      </c>
      <c r="SMK4" s="313" t="s">
        <v>426</v>
      </c>
      <c r="SML4" s="313" t="s">
        <v>426</v>
      </c>
      <c r="SMM4" s="313" t="s">
        <v>426</v>
      </c>
      <c r="SMN4" s="313" t="s">
        <v>426</v>
      </c>
      <c r="SMO4" s="313" t="s">
        <v>426</v>
      </c>
      <c r="SMP4" s="313" t="s">
        <v>426</v>
      </c>
      <c r="SMQ4" s="313" t="s">
        <v>426</v>
      </c>
      <c r="SMR4" s="313" t="s">
        <v>426</v>
      </c>
      <c r="SMS4" s="313" t="s">
        <v>426</v>
      </c>
      <c r="SMT4" s="313" t="s">
        <v>426</v>
      </c>
      <c r="SMU4" s="313" t="s">
        <v>426</v>
      </c>
      <c r="SMV4" s="313" t="s">
        <v>426</v>
      </c>
      <c r="SMW4" s="313" t="s">
        <v>426</v>
      </c>
      <c r="SMX4" s="313" t="s">
        <v>426</v>
      </c>
      <c r="SMY4" s="313" t="s">
        <v>426</v>
      </c>
      <c r="SMZ4" s="313" t="s">
        <v>426</v>
      </c>
      <c r="SNA4" s="313" t="s">
        <v>426</v>
      </c>
      <c r="SNB4" s="313" t="s">
        <v>426</v>
      </c>
      <c r="SNC4" s="313" t="s">
        <v>426</v>
      </c>
      <c r="SND4" s="313" t="s">
        <v>426</v>
      </c>
      <c r="SNE4" s="313" t="s">
        <v>426</v>
      </c>
      <c r="SNF4" s="313" t="s">
        <v>426</v>
      </c>
      <c r="SNG4" s="313" t="s">
        <v>426</v>
      </c>
      <c r="SNH4" s="313" t="s">
        <v>426</v>
      </c>
      <c r="SNI4" s="313" t="s">
        <v>426</v>
      </c>
      <c r="SNJ4" s="313" t="s">
        <v>426</v>
      </c>
      <c r="SNK4" s="313" t="s">
        <v>426</v>
      </c>
      <c r="SNL4" s="313" t="s">
        <v>426</v>
      </c>
      <c r="SNM4" s="313" t="s">
        <v>426</v>
      </c>
      <c r="SNN4" s="313" t="s">
        <v>426</v>
      </c>
      <c r="SNO4" s="313" t="s">
        <v>426</v>
      </c>
      <c r="SNP4" s="313" t="s">
        <v>426</v>
      </c>
      <c r="SNQ4" s="313" t="s">
        <v>426</v>
      </c>
      <c r="SNR4" s="313" t="s">
        <v>426</v>
      </c>
      <c r="SNS4" s="313" t="s">
        <v>426</v>
      </c>
      <c r="SNT4" s="313" t="s">
        <v>426</v>
      </c>
      <c r="SNU4" s="313" t="s">
        <v>426</v>
      </c>
      <c r="SNV4" s="313" t="s">
        <v>426</v>
      </c>
      <c r="SNW4" s="313" t="s">
        <v>426</v>
      </c>
      <c r="SNX4" s="313" t="s">
        <v>426</v>
      </c>
      <c r="SNY4" s="313" t="s">
        <v>426</v>
      </c>
      <c r="SNZ4" s="313" t="s">
        <v>426</v>
      </c>
      <c r="SOA4" s="313" t="s">
        <v>426</v>
      </c>
      <c r="SOB4" s="313" t="s">
        <v>426</v>
      </c>
      <c r="SOC4" s="313" t="s">
        <v>426</v>
      </c>
      <c r="SOD4" s="313" t="s">
        <v>426</v>
      </c>
      <c r="SOE4" s="313" t="s">
        <v>426</v>
      </c>
      <c r="SOF4" s="313" t="s">
        <v>426</v>
      </c>
      <c r="SOG4" s="313" t="s">
        <v>426</v>
      </c>
      <c r="SOH4" s="313" t="s">
        <v>426</v>
      </c>
      <c r="SOI4" s="313" t="s">
        <v>426</v>
      </c>
      <c r="SOJ4" s="313" t="s">
        <v>426</v>
      </c>
      <c r="SOK4" s="313" t="s">
        <v>426</v>
      </c>
      <c r="SOL4" s="313" t="s">
        <v>426</v>
      </c>
      <c r="SOM4" s="313" t="s">
        <v>426</v>
      </c>
      <c r="SON4" s="313" t="s">
        <v>426</v>
      </c>
      <c r="SOO4" s="313" t="s">
        <v>426</v>
      </c>
      <c r="SOP4" s="313" t="s">
        <v>426</v>
      </c>
      <c r="SOQ4" s="313" t="s">
        <v>426</v>
      </c>
      <c r="SOR4" s="313" t="s">
        <v>426</v>
      </c>
      <c r="SOS4" s="313" t="s">
        <v>426</v>
      </c>
      <c r="SOT4" s="313" t="s">
        <v>426</v>
      </c>
      <c r="SOU4" s="313" t="s">
        <v>426</v>
      </c>
      <c r="SOV4" s="313" t="s">
        <v>426</v>
      </c>
      <c r="SOW4" s="313" t="s">
        <v>426</v>
      </c>
      <c r="SOX4" s="313" t="s">
        <v>426</v>
      </c>
      <c r="SOY4" s="313" t="s">
        <v>426</v>
      </c>
      <c r="SOZ4" s="313" t="s">
        <v>426</v>
      </c>
      <c r="SPA4" s="313" t="s">
        <v>426</v>
      </c>
      <c r="SPB4" s="313" t="s">
        <v>426</v>
      </c>
      <c r="SPC4" s="313" t="s">
        <v>426</v>
      </c>
      <c r="SPD4" s="313" t="s">
        <v>426</v>
      </c>
      <c r="SPE4" s="313" t="s">
        <v>426</v>
      </c>
      <c r="SPF4" s="313" t="s">
        <v>426</v>
      </c>
      <c r="SPG4" s="313" t="s">
        <v>426</v>
      </c>
      <c r="SPH4" s="313" t="s">
        <v>426</v>
      </c>
      <c r="SPI4" s="313" t="s">
        <v>426</v>
      </c>
      <c r="SPJ4" s="313" t="s">
        <v>426</v>
      </c>
      <c r="SPK4" s="313" t="s">
        <v>426</v>
      </c>
      <c r="SPL4" s="313" t="s">
        <v>426</v>
      </c>
      <c r="SPM4" s="313" t="s">
        <v>426</v>
      </c>
      <c r="SPN4" s="313" t="s">
        <v>426</v>
      </c>
      <c r="SPO4" s="313" t="s">
        <v>426</v>
      </c>
      <c r="SPP4" s="313" t="s">
        <v>426</v>
      </c>
      <c r="SPQ4" s="313" t="s">
        <v>426</v>
      </c>
      <c r="SPR4" s="313" t="s">
        <v>426</v>
      </c>
      <c r="SPS4" s="313" t="s">
        <v>426</v>
      </c>
      <c r="SPT4" s="313" t="s">
        <v>426</v>
      </c>
      <c r="SPU4" s="313" t="s">
        <v>426</v>
      </c>
      <c r="SPV4" s="313" t="s">
        <v>426</v>
      </c>
      <c r="SPW4" s="313" t="s">
        <v>426</v>
      </c>
      <c r="SPX4" s="313" t="s">
        <v>426</v>
      </c>
      <c r="SPY4" s="313" t="s">
        <v>426</v>
      </c>
      <c r="SPZ4" s="313" t="s">
        <v>426</v>
      </c>
      <c r="SQA4" s="313" t="s">
        <v>426</v>
      </c>
      <c r="SQB4" s="313" t="s">
        <v>426</v>
      </c>
      <c r="SQC4" s="313" t="s">
        <v>426</v>
      </c>
      <c r="SQD4" s="313" t="s">
        <v>426</v>
      </c>
      <c r="SQE4" s="313" t="s">
        <v>426</v>
      </c>
      <c r="SQF4" s="313" t="s">
        <v>426</v>
      </c>
      <c r="SQG4" s="313" t="s">
        <v>426</v>
      </c>
      <c r="SQH4" s="313" t="s">
        <v>426</v>
      </c>
      <c r="SQI4" s="313" t="s">
        <v>426</v>
      </c>
      <c r="SQJ4" s="313" t="s">
        <v>426</v>
      </c>
      <c r="SQK4" s="313" t="s">
        <v>426</v>
      </c>
      <c r="SQL4" s="313" t="s">
        <v>426</v>
      </c>
      <c r="SQM4" s="313" t="s">
        <v>426</v>
      </c>
      <c r="SQN4" s="313" t="s">
        <v>426</v>
      </c>
      <c r="SQO4" s="313" t="s">
        <v>426</v>
      </c>
      <c r="SQP4" s="313" t="s">
        <v>426</v>
      </c>
      <c r="SQQ4" s="313" t="s">
        <v>426</v>
      </c>
      <c r="SQR4" s="313" t="s">
        <v>426</v>
      </c>
      <c r="SQS4" s="313" t="s">
        <v>426</v>
      </c>
      <c r="SQT4" s="313" t="s">
        <v>426</v>
      </c>
      <c r="SQU4" s="313" t="s">
        <v>426</v>
      </c>
      <c r="SQV4" s="313" t="s">
        <v>426</v>
      </c>
      <c r="SQW4" s="313" t="s">
        <v>426</v>
      </c>
      <c r="SQX4" s="313" t="s">
        <v>426</v>
      </c>
      <c r="SQY4" s="313" t="s">
        <v>426</v>
      </c>
      <c r="SQZ4" s="313" t="s">
        <v>426</v>
      </c>
      <c r="SRA4" s="313" t="s">
        <v>426</v>
      </c>
      <c r="SRB4" s="313" t="s">
        <v>426</v>
      </c>
      <c r="SRC4" s="313" t="s">
        <v>426</v>
      </c>
      <c r="SRD4" s="313" t="s">
        <v>426</v>
      </c>
      <c r="SRE4" s="313" t="s">
        <v>426</v>
      </c>
      <c r="SRF4" s="313" t="s">
        <v>426</v>
      </c>
      <c r="SRG4" s="313" t="s">
        <v>426</v>
      </c>
      <c r="SRH4" s="313" t="s">
        <v>426</v>
      </c>
      <c r="SRI4" s="313" t="s">
        <v>426</v>
      </c>
      <c r="SRJ4" s="313" t="s">
        <v>426</v>
      </c>
      <c r="SRK4" s="313" t="s">
        <v>426</v>
      </c>
      <c r="SRL4" s="313" t="s">
        <v>426</v>
      </c>
      <c r="SRM4" s="313" t="s">
        <v>426</v>
      </c>
      <c r="SRN4" s="313" t="s">
        <v>426</v>
      </c>
      <c r="SRO4" s="313" t="s">
        <v>426</v>
      </c>
      <c r="SRP4" s="313" t="s">
        <v>426</v>
      </c>
      <c r="SRQ4" s="313" t="s">
        <v>426</v>
      </c>
      <c r="SRR4" s="313" t="s">
        <v>426</v>
      </c>
      <c r="SRS4" s="313" t="s">
        <v>426</v>
      </c>
      <c r="SRT4" s="313" t="s">
        <v>426</v>
      </c>
      <c r="SRU4" s="313" t="s">
        <v>426</v>
      </c>
      <c r="SRV4" s="313" t="s">
        <v>426</v>
      </c>
      <c r="SRW4" s="313" t="s">
        <v>426</v>
      </c>
      <c r="SRX4" s="313" t="s">
        <v>426</v>
      </c>
      <c r="SRY4" s="313" t="s">
        <v>426</v>
      </c>
      <c r="SRZ4" s="313" t="s">
        <v>426</v>
      </c>
      <c r="SSA4" s="313" t="s">
        <v>426</v>
      </c>
      <c r="SSB4" s="313" t="s">
        <v>426</v>
      </c>
      <c r="SSC4" s="313" t="s">
        <v>426</v>
      </c>
      <c r="SSD4" s="313" t="s">
        <v>426</v>
      </c>
      <c r="SSE4" s="313" t="s">
        <v>426</v>
      </c>
      <c r="SSF4" s="313" t="s">
        <v>426</v>
      </c>
      <c r="SSG4" s="313" t="s">
        <v>426</v>
      </c>
      <c r="SSH4" s="313" t="s">
        <v>426</v>
      </c>
      <c r="SSI4" s="313" t="s">
        <v>426</v>
      </c>
      <c r="SSJ4" s="313" t="s">
        <v>426</v>
      </c>
      <c r="SSK4" s="313" t="s">
        <v>426</v>
      </c>
      <c r="SSL4" s="313" t="s">
        <v>426</v>
      </c>
      <c r="SSM4" s="313" t="s">
        <v>426</v>
      </c>
      <c r="SSN4" s="313" t="s">
        <v>426</v>
      </c>
      <c r="SSO4" s="313" t="s">
        <v>426</v>
      </c>
      <c r="SSP4" s="313" t="s">
        <v>426</v>
      </c>
      <c r="SSQ4" s="313" t="s">
        <v>426</v>
      </c>
      <c r="SSR4" s="313" t="s">
        <v>426</v>
      </c>
      <c r="SSS4" s="313" t="s">
        <v>426</v>
      </c>
      <c r="SST4" s="313" t="s">
        <v>426</v>
      </c>
      <c r="SSU4" s="313" t="s">
        <v>426</v>
      </c>
      <c r="SSV4" s="313" t="s">
        <v>426</v>
      </c>
      <c r="SSW4" s="313" t="s">
        <v>426</v>
      </c>
      <c r="SSX4" s="313" t="s">
        <v>426</v>
      </c>
      <c r="SSY4" s="313" t="s">
        <v>426</v>
      </c>
      <c r="SSZ4" s="313" t="s">
        <v>426</v>
      </c>
      <c r="STA4" s="313" t="s">
        <v>426</v>
      </c>
      <c r="STB4" s="313" t="s">
        <v>426</v>
      </c>
      <c r="STC4" s="313" t="s">
        <v>426</v>
      </c>
      <c r="STD4" s="313" t="s">
        <v>426</v>
      </c>
      <c r="STE4" s="313" t="s">
        <v>426</v>
      </c>
      <c r="STF4" s="313" t="s">
        <v>426</v>
      </c>
      <c r="STG4" s="313" t="s">
        <v>426</v>
      </c>
      <c r="STH4" s="313" t="s">
        <v>426</v>
      </c>
      <c r="STI4" s="313" t="s">
        <v>426</v>
      </c>
      <c r="STJ4" s="313" t="s">
        <v>426</v>
      </c>
      <c r="STK4" s="313" t="s">
        <v>426</v>
      </c>
      <c r="STL4" s="313" t="s">
        <v>426</v>
      </c>
      <c r="STM4" s="313" t="s">
        <v>426</v>
      </c>
      <c r="STN4" s="313" t="s">
        <v>426</v>
      </c>
      <c r="STO4" s="313" t="s">
        <v>426</v>
      </c>
      <c r="STP4" s="313" t="s">
        <v>426</v>
      </c>
      <c r="STQ4" s="313" t="s">
        <v>426</v>
      </c>
      <c r="STR4" s="313" t="s">
        <v>426</v>
      </c>
      <c r="STS4" s="313" t="s">
        <v>426</v>
      </c>
      <c r="STT4" s="313" t="s">
        <v>426</v>
      </c>
      <c r="STU4" s="313" t="s">
        <v>426</v>
      </c>
      <c r="STV4" s="313" t="s">
        <v>426</v>
      </c>
      <c r="STW4" s="313" t="s">
        <v>426</v>
      </c>
      <c r="STX4" s="313" t="s">
        <v>426</v>
      </c>
      <c r="STY4" s="313" t="s">
        <v>426</v>
      </c>
      <c r="STZ4" s="313" t="s">
        <v>426</v>
      </c>
      <c r="SUA4" s="313" t="s">
        <v>426</v>
      </c>
      <c r="SUB4" s="313" t="s">
        <v>426</v>
      </c>
      <c r="SUC4" s="313" t="s">
        <v>426</v>
      </c>
      <c r="SUD4" s="313" t="s">
        <v>426</v>
      </c>
      <c r="SUE4" s="313" t="s">
        <v>426</v>
      </c>
      <c r="SUF4" s="313" t="s">
        <v>426</v>
      </c>
      <c r="SUG4" s="313" t="s">
        <v>426</v>
      </c>
      <c r="SUH4" s="313" t="s">
        <v>426</v>
      </c>
      <c r="SUI4" s="313" t="s">
        <v>426</v>
      </c>
      <c r="SUJ4" s="313" t="s">
        <v>426</v>
      </c>
      <c r="SUK4" s="313" t="s">
        <v>426</v>
      </c>
      <c r="SUL4" s="313" t="s">
        <v>426</v>
      </c>
      <c r="SUM4" s="313" t="s">
        <v>426</v>
      </c>
      <c r="SUN4" s="313" t="s">
        <v>426</v>
      </c>
      <c r="SUO4" s="313" t="s">
        <v>426</v>
      </c>
      <c r="SUP4" s="313" t="s">
        <v>426</v>
      </c>
      <c r="SUQ4" s="313" t="s">
        <v>426</v>
      </c>
      <c r="SUR4" s="313" t="s">
        <v>426</v>
      </c>
      <c r="SUS4" s="313" t="s">
        <v>426</v>
      </c>
      <c r="SUT4" s="313" t="s">
        <v>426</v>
      </c>
      <c r="SUU4" s="313" t="s">
        <v>426</v>
      </c>
      <c r="SUV4" s="313" t="s">
        <v>426</v>
      </c>
      <c r="SUW4" s="313" t="s">
        <v>426</v>
      </c>
      <c r="SUX4" s="313" t="s">
        <v>426</v>
      </c>
      <c r="SUY4" s="313" t="s">
        <v>426</v>
      </c>
      <c r="SUZ4" s="313" t="s">
        <v>426</v>
      </c>
      <c r="SVA4" s="313" t="s">
        <v>426</v>
      </c>
      <c r="SVB4" s="313" t="s">
        <v>426</v>
      </c>
      <c r="SVC4" s="313" t="s">
        <v>426</v>
      </c>
      <c r="SVD4" s="313" t="s">
        <v>426</v>
      </c>
      <c r="SVE4" s="313" t="s">
        <v>426</v>
      </c>
      <c r="SVF4" s="313" t="s">
        <v>426</v>
      </c>
      <c r="SVG4" s="313" t="s">
        <v>426</v>
      </c>
      <c r="SVH4" s="313" t="s">
        <v>426</v>
      </c>
      <c r="SVI4" s="313" t="s">
        <v>426</v>
      </c>
      <c r="SVJ4" s="313" t="s">
        <v>426</v>
      </c>
      <c r="SVK4" s="313" t="s">
        <v>426</v>
      </c>
      <c r="SVL4" s="313" t="s">
        <v>426</v>
      </c>
      <c r="SVM4" s="313" t="s">
        <v>426</v>
      </c>
      <c r="SVN4" s="313" t="s">
        <v>426</v>
      </c>
      <c r="SVO4" s="313" t="s">
        <v>426</v>
      </c>
      <c r="SVP4" s="313" t="s">
        <v>426</v>
      </c>
      <c r="SVQ4" s="313" t="s">
        <v>426</v>
      </c>
      <c r="SVR4" s="313" t="s">
        <v>426</v>
      </c>
      <c r="SVS4" s="313" t="s">
        <v>426</v>
      </c>
      <c r="SVT4" s="313" t="s">
        <v>426</v>
      </c>
      <c r="SVU4" s="313" t="s">
        <v>426</v>
      </c>
      <c r="SVV4" s="313" t="s">
        <v>426</v>
      </c>
      <c r="SVW4" s="313" t="s">
        <v>426</v>
      </c>
      <c r="SVX4" s="313" t="s">
        <v>426</v>
      </c>
      <c r="SVY4" s="313" t="s">
        <v>426</v>
      </c>
      <c r="SVZ4" s="313" t="s">
        <v>426</v>
      </c>
      <c r="SWA4" s="313" t="s">
        <v>426</v>
      </c>
      <c r="SWB4" s="313" t="s">
        <v>426</v>
      </c>
      <c r="SWC4" s="313" t="s">
        <v>426</v>
      </c>
      <c r="SWD4" s="313" t="s">
        <v>426</v>
      </c>
      <c r="SWE4" s="313" t="s">
        <v>426</v>
      </c>
      <c r="SWF4" s="313" t="s">
        <v>426</v>
      </c>
      <c r="SWG4" s="313" t="s">
        <v>426</v>
      </c>
      <c r="SWH4" s="313" t="s">
        <v>426</v>
      </c>
      <c r="SWI4" s="313" t="s">
        <v>426</v>
      </c>
      <c r="SWJ4" s="313" t="s">
        <v>426</v>
      </c>
      <c r="SWK4" s="313" t="s">
        <v>426</v>
      </c>
      <c r="SWL4" s="313" t="s">
        <v>426</v>
      </c>
      <c r="SWM4" s="313" t="s">
        <v>426</v>
      </c>
      <c r="SWN4" s="313" t="s">
        <v>426</v>
      </c>
      <c r="SWO4" s="313" t="s">
        <v>426</v>
      </c>
      <c r="SWP4" s="313" t="s">
        <v>426</v>
      </c>
      <c r="SWQ4" s="313" t="s">
        <v>426</v>
      </c>
      <c r="SWR4" s="313" t="s">
        <v>426</v>
      </c>
      <c r="SWS4" s="313" t="s">
        <v>426</v>
      </c>
      <c r="SWT4" s="313" t="s">
        <v>426</v>
      </c>
      <c r="SWU4" s="313" t="s">
        <v>426</v>
      </c>
      <c r="SWV4" s="313" t="s">
        <v>426</v>
      </c>
      <c r="SWW4" s="313" t="s">
        <v>426</v>
      </c>
      <c r="SWX4" s="313" t="s">
        <v>426</v>
      </c>
      <c r="SWY4" s="313" t="s">
        <v>426</v>
      </c>
      <c r="SWZ4" s="313" t="s">
        <v>426</v>
      </c>
      <c r="SXA4" s="313" t="s">
        <v>426</v>
      </c>
      <c r="SXB4" s="313" t="s">
        <v>426</v>
      </c>
      <c r="SXC4" s="313" t="s">
        <v>426</v>
      </c>
      <c r="SXD4" s="313" t="s">
        <v>426</v>
      </c>
      <c r="SXE4" s="313" t="s">
        <v>426</v>
      </c>
      <c r="SXF4" s="313" t="s">
        <v>426</v>
      </c>
      <c r="SXG4" s="313" t="s">
        <v>426</v>
      </c>
      <c r="SXH4" s="313" t="s">
        <v>426</v>
      </c>
      <c r="SXI4" s="313" t="s">
        <v>426</v>
      </c>
      <c r="SXJ4" s="313" t="s">
        <v>426</v>
      </c>
      <c r="SXK4" s="313" t="s">
        <v>426</v>
      </c>
      <c r="SXL4" s="313" t="s">
        <v>426</v>
      </c>
      <c r="SXM4" s="313" t="s">
        <v>426</v>
      </c>
      <c r="SXN4" s="313" t="s">
        <v>426</v>
      </c>
      <c r="SXO4" s="313" t="s">
        <v>426</v>
      </c>
      <c r="SXP4" s="313" t="s">
        <v>426</v>
      </c>
      <c r="SXQ4" s="313" t="s">
        <v>426</v>
      </c>
      <c r="SXR4" s="313" t="s">
        <v>426</v>
      </c>
      <c r="SXS4" s="313" t="s">
        <v>426</v>
      </c>
      <c r="SXT4" s="313" t="s">
        <v>426</v>
      </c>
      <c r="SXU4" s="313" t="s">
        <v>426</v>
      </c>
      <c r="SXV4" s="313" t="s">
        <v>426</v>
      </c>
      <c r="SXW4" s="313" t="s">
        <v>426</v>
      </c>
      <c r="SXX4" s="313" t="s">
        <v>426</v>
      </c>
      <c r="SXY4" s="313" t="s">
        <v>426</v>
      </c>
      <c r="SXZ4" s="313" t="s">
        <v>426</v>
      </c>
      <c r="SYA4" s="313" t="s">
        <v>426</v>
      </c>
      <c r="SYB4" s="313" t="s">
        <v>426</v>
      </c>
      <c r="SYC4" s="313" t="s">
        <v>426</v>
      </c>
      <c r="SYD4" s="313" t="s">
        <v>426</v>
      </c>
      <c r="SYE4" s="313" t="s">
        <v>426</v>
      </c>
      <c r="SYF4" s="313" t="s">
        <v>426</v>
      </c>
      <c r="SYG4" s="313" t="s">
        <v>426</v>
      </c>
      <c r="SYH4" s="313" t="s">
        <v>426</v>
      </c>
      <c r="SYI4" s="313" t="s">
        <v>426</v>
      </c>
      <c r="SYJ4" s="313" t="s">
        <v>426</v>
      </c>
      <c r="SYK4" s="313" t="s">
        <v>426</v>
      </c>
      <c r="SYL4" s="313" t="s">
        <v>426</v>
      </c>
      <c r="SYM4" s="313" t="s">
        <v>426</v>
      </c>
      <c r="SYN4" s="313" t="s">
        <v>426</v>
      </c>
      <c r="SYO4" s="313" t="s">
        <v>426</v>
      </c>
      <c r="SYP4" s="313" t="s">
        <v>426</v>
      </c>
      <c r="SYQ4" s="313" t="s">
        <v>426</v>
      </c>
      <c r="SYR4" s="313" t="s">
        <v>426</v>
      </c>
      <c r="SYS4" s="313" t="s">
        <v>426</v>
      </c>
      <c r="SYT4" s="313" t="s">
        <v>426</v>
      </c>
      <c r="SYU4" s="313" t="s">
        <v>426</v>
      </c>
      <c r="SYV4" s="313" t="s">
        <v>426</v>
      </c>
      <c r="SYW4" s="313" t="s">
        <v>426</v>
      </c>
      <c r="SYX4" s="313" t="s">
        <v>426</v>
      </c>
      <c r="SYY4" s="313" t="s">
        <v>426</v>
      </c>
      <c r="SYZ4" s="313" t="s">
        <v>426</v>
      </c>
      <c r="SZA4" s="313" t="s">
        <v>426</v>
      </c>
      <c r="SZB4" s="313" t="s">
        <v>426</v>
      </c>
      <c r="SZC4" s="313" t="s">
        <v>426</v>
      </c>
      <c r="SZD4" s="313" t="s">
        <v>426</v>
      </c>
      <c r="SZE4" s="313" t="s">
        <v>426</v>
      </c>
      <c r="SZF4" s="313" t="s">
        <v>426</v>
      </c>
      <c r="SZG4" s="313" t="s">
        <v>426</v>
      </c>
      <c r="SZH4" s="313" t="s">
        <v>426</v>
      </c>
      <c r="SZI4" s="313" t="s">
        <v>426</v>
      </c>
      <c r="SZJ4" s="313" t="s">
        <v>426</v>
      </c>
      <c r="SZK4" s="313" t="s">
        <v>426</v>
      </c>
      <c r="SZL4" s="313" t="s">
        <v>426</v>
      </c>
      <c r="SZM4" s="313" t="s">
        <v>426</v>
      </c>
      <c r="SZN4" s="313" t="s">
        <v>426</v>
      </c>
      <c r="SZO4" s="313" t="s">
        <v>426</v>
      </c>
      <c r="SZP4" s="313" t="s">
        <v>426</v>
      </c>
      <c r="SZQ4" s="313" t="s">
        <v>426</v>
      </c>
      <c r="SZR4" s="313" t="s">
        <v>426</v>
      </c>
      <c r="SZS4" s="313" t="s">
        <v>426</v>
      </c>
      <c r="SZT4" s="313" t="s">
        <v>426</v>
      </c>
      <c r="SZU4" s="313" t="s">
        <v>426</v>
      </c>
      <c r="SZV4" s="313" t="s">
        <v>426</v>
      </c>
      <c r="SZW4" s="313" t="s">
        <v>426</v>
      </c>
      <c r="SZX4" s="313" t="s">
        <v>426</v>
      </c>
      <c r="SZY4" s="313" t="s">
        <v>426</v>
      </c>
      <c r="SZZ4" s="313" t="s">
        <v>426</v>
      </c>
      <c r="TAA4" s="313" t="s">
        <v>426</v>
      </c>
      <c r="TAB4" s="313" t="s">
        <v>426</v>
      </c>
      <c r="TAC4" s="313" t="s">
        <v>426</v>
      </c>
      <c r="TAD4" s="313" t="s">
        <v>426</v>
      </c>
      <c r="TAE4" s="313" t="s">
        <v>426</v>
      </c>
      <c r="TAF4" s="313" t="s">
        <v>426</v>
      </c>
      <c r="TAG4" s="313" t="s">
        <v>426</v>
      </c>
      <c r="TAH4" s="313" t="s">
        <v>426</v>
      </c>
      <c r="TAI4" s="313" t="s">
        <v>426</v>
      </c>
      <c r="TAJ4" s="313" t="s">
        <v>426</v>
      </c>
      <c r="TAK4" s="313" t="s">
        <v>426</v>
      </c>
      <c r="TAL4" s="313" t="s">
        <v>426</v>
      </c>
      <c r="TAM4" s="313" t="s">
        <v>426</v>
      </c>
      <c r="TAN4" s="313" t="s">
        <v>426</v>
      </c>
      <c r="TAO4" s="313" t="s">
        <v>426</v>
      </c>
      <c r="TAP4" s="313" t="s">
        <v>426</v>
      </c>
      <c r="TAQ4" s="313" t="s">
        <v>426</v>
      </c>
      <c r="TAR4" s="313" t="s">
        <v>426</v>
      </c>
      <c r="TAS4" s="313" t="s">
        <v>426</v>
      </c>
      <c r="TAT4" s="313" t="s">
        <v>426</v>
      </c>
      <c r="TAU4" s="313" t="s">
        <v>426</v>
      </c>
      <c r="TAV4" s="313" t="s">
        <v>426</v>
      </c>
      <c r="TAW4" s="313" t="s">
        <v>426</v>
      </c>
      <c r="TAX4" s="313" t="s">
        <v>426</v>
      </c>
      <c r="TAY4" s="313" t="s">
        <v>426</v>
      </c>
      <c r="TAZ4" s="313" t="s">
        <v>426</v>
      </c>
      <c r="TBA4" s="313" t="s">
        <v>426</v>
      </c>
      <c r="TBB4" s="313" t="s">
        <v>426</v>
      </c>
      <c r="TBC4" s="313" t="s">
        <v>426</v>
      </c>
      <c r="TBD4" s="313" t="s">
        <v>426</v>
      </c>
      <c r="TBE4" s="313" t="s">
        <v>426</v>
      </c>
      <c r="TBF4" s="313" t="s">
        <v>426</v>
      </c>
      <c r="TBG4" s="313" t="s">
        <v>426</v>
      </c>
      <c r="TBH4" s="313" t="s">
        <v>426</v>
      </c>
      <c r="TBI4" s="313" t="s">
        <v>426</v>
      </c>
      <c r="TBJ4" s="313" t="s">
        <v>426</v>
      </c>
      <c r="TBK4" s="313" t="s">
        <v>426</v>
      </c>
      <c r="TBL4" s="313" t="s">
        <v>426</v>
      </c>
      <c r="TBM4" s="313" t="s">
        <v>426</v>
      </c>
      <c r="TBN4" s="313" t="s">
        <v>426</v>
      </c>
      <c r="TBO4" s="313" t="s">
        <v>426</v>
      </c>
      <c r="TBP4" s="313" t="s">
        <v>426</v>
      </c>
      <c r="TBQ4" s="313" t="s">
        <v>426</v>
      </c>
      <c r="TBR4" s="313" t="s">
        <v>426</v>
      </c>
      <c r="TBS4" s="313" t="s">
        <v>426</v>
      </c>
      <c r="TBT4" s="313" t="s">
        <v>426</v>
      </c>
      <c r="TBU4" s="313" t="s">
        <v>426</v>
      </c>
      <c r="TBV4" s="313" t="s">
        <v>426</v>
      </c>
      <c r="TBW4" s="313" t="s">
        <v>426</v>
      </c>
      <c r="TBX4" s="313" t="s">
        <v>426</v>
      </c>
      <c r="TBY4" s="313" t="s">
        <v>426</v>
      </c>
      <c r="TBZ4" s="313" t="s">
        <v>426</v>
      </c>
      <c r="TCA4" s="313" t="s">
        <v>426</v>
      </c>
      <c r="TCB4" s="313" t="s">
        <v>426</v>
      </c>
      <c r="TCC4" s="313" t="s">
        <v>426</v>
      </c>
      <c r="TCD4" s="313" t="s">
        <v>426</v>
      </c>
      <c r="TCE4" s="313" t="s">
        <v>426</v>
      </c>
      <c r="TCF4" s="313" t="s">
        <v>426</v>
      </c>
      <c r="TCG4" s="313" t="s">
        <v>426</v>
      </c>
      <c r="TCH4" s="313" t="s">
        <v>426</v>
      </c>
      <c r="TCI4" s="313" t="s">
        <v>426</v>
      </c>
      <c r="TCJ4" s="313" t="s">
        <v>426</v>
      </c>
      <c r="TCK4" s="313" t="s">
        <v>426</v>
      </c>
      <c r="TCL4" s="313" t="s">
        <v>426</v>
      </c>
      <c r="TCM4" s="313" t="s">
        <v>426</v>
      </c>
      <c r="TCN4" s="313" t="s">
        <v>426</v>
      </c>
      <c r="TCO4" s="313" t="s">
        <v>426</v>
      </c>
      <c r="TCP4" s="313" t="s">
        <v>426</v>
      </c>
      <c r="TCQ4" s="313" t="s">
        <v>426</v>
      </c>
      <c r="TCR4" s="313" t="s">
        <v>426</v>
      </c>
      <c r="TCS4" s="313" t="s">
        <v>426</v>
      </c>
      <c r="TCT4" s="313" t="s">
        <v>426</v>
      </c>
      <c r="TCU4" s="313" t="s">
        <v>426</v>
      </c>
      <c r="TCV4" s="313" t="s">
        <v>426</v>
      </c>
      <c r="TCW4" s="313" t="s">
        <v>426</v>
      </c>
      <c r="TCX4" s="313" t="s">
        <v>426</v>
      </c>
      <c r="TCY4" s="313" t="s">
        <v>426</v>
      </c>
      <c r="TCZ4" s="313" t="s">
        <v>426</v>
      </c>
      <c r="TDA4" s="313" t="s">
        <v>426</v>
      </c>
      <c r="TDB4" s="313" t="s">
        <v>426</v>
      </c>
      <c r="TDC4" s="313" t="s">
        <v>426</v>
      </c>
      <c r="TDD4" s="313" t="s">
        <v>426</v>
      </c>
      <c r="TDE4" s="313" t="s">
        <v>426</v>
      </c>
      <c r="TDF4" s="313" t="s">
        <v>426</v>
      </c>
      <c r="TDG4" s="313" t="s">
        <v>426</v>
      </c>
      <c r="TDH4" s="313" t="s">
        <v>426</v>
      </c>
      <c r="TDI4" s="313" t="s">
        <v>426</v>
      </c>
      <c r="TDJ4" s="313" t="s">
        <v>426</v>
      </c>
      <c r="TDK4" s="313" t="s">
        <v>426</v>
      </c>
      <c r="TDL4" s="313" t="s">
        <v>426</v>
      </c>
      <c r="TDM4" s="313" t="s">
        <v>426</v>
      </c>
      <c r="TDN4" s="313" t="s">
        <v>426</v>
      </c>
      <c r="TDO4" s="313" t="s">
        <v>426</v>
      </c>
      <c r="TDP4" s="313" t="s">
        <v>426</v>
      </c>
      <c r="TDQ4" s="313" t="s">
        <v>426</v>
      </c>
      <c r="TDR4" s="313" t="s">
        <v>426</v>
      </c>
      <c r="TDS4" s="313" t="s">
        <v>426</v>
      </c>
      <c r="TDT4" s="313" t="s">
        <v>426</v>
      </c>
      <c r="TDU4" s="313" t="s">
        <v>426</v>
      </c>
      <c r="TDV4" s="313" t="s">
        <v>426</v>
      </c>
      <c r="TDW4" s="313" t="s">
        <v>426</v>
      </c>
      <c r="TDX4" s="313" t="s">
        <v>426</v>
      </c>
      <c r="TDY4" s="313" t="s">
        <v>426</v>
      </c>
      <c r="TDZ4" s="313" t="s">
        <v>426</v>
      </c>
      <c r="TEA4" s="313" t="s">
        <v>426</v>
      </c>
      <c r="TEB4" s="313" t="s">
        <v>426</v>
      </c>
      <c r="TEC4" s="313" t="s">
        <v>426</v>
      </c>
      <c r="TED4" s="313" t="s">
        <v>426</v>
      </c>
      <c r="TEE4" s="313" t="s">
        <v>426</v>
      </c>
      <c r="TEF4" s="313" t="s">
        <v>426</v>
      </c>
      <c r="TEG4" s="313" t="s">
        <v>426</v>
      </c>
      <c r="TEH4" s="313" t="s">
        <v>426</v>
      </c>
      <c r="TEI4" s="313" t="s">
        <v>426</v>
      </c>
      <c r="TEJ4" s="313" t="s">
        <v>426</v>
      </c>
      <c r="TEK4" s="313" t="s">
        <v>426</v>
      </c>
      <c r="TEL4" s="313" t="s">
        <v>426</v>
      </c>
      <c r="TEM4" s="313" t="s">
        <v>426</v>
      </c>
      <c r="TEN4" s="313" t="s">
        <v>426</v>
      </c>
      <c r="TEO4" s="313" t="s">
        <v>426</v>
      </c>
      <c r="TEP4" s="313" t="s">
        <v>426</v>
      </c>
      <c r="TEQ4" s="313" t="s">
        <v>426</v>
      </c>
      <c r="TER4" s="313" t="s">
        <v>426</v>
      </c>
      <c r="TES4" s="313" t="s">
        <v>426</v>
      </c>
      <c r="TET4" s="313" t="s">
        <v>426</v>
      </c>
      <c r="TEU4" s="313" t="s">
        <v>426</v>
      </c>
      <c r="TEV4" s="313" t="s">
        <v>426</v>
      </c>
      <c r="TEW4" s="313" t="s">
        <v>426</v>
      </c>
      <c r="TEX4" s="313" t="s">
        <v>426</v>
      </c>
      <c r="TEY4" s="313" t="s">
        <v>426</v>
      </c>
      <c r="TEZ4" s="313" t="s">
        <v>426</v>
      </c>
      <c r="TFA4" s="313" t="s">
        <v>426</v>
      </c>
      <c r="TFB4" s="313" t="s">
        <v>426</v>
      </c>
      <c r="TFC4" s="313" t="s">
        <v>426</v>
      </c>
      <c r="TFD4" s="313" t="s">
        <v>426</v>
      </c>
      <c r="TFE4" s="313" t="s">
        <v>426</v>
      </c>
      <c r="TFF4" s="313" t="s">
        <v>426</v>
      </c>
      <c r="TFG4" s="313" t="s">
        <v>426</v>
      </c>
      <c r="TFH4" s="313" t="s">
        <v>426</v>
      </c>
      <c r="TFI4" s="313" t="s">
        <v>426</v>
      </c>
      <c r="TFJ4" s="313" t="s">
        <v>426</v>
      </c>
      <c r="TFK4" s="313" t="s">
        <v>426</v>
      </c>
      <c r="TFL4" s="313" t="s">
        <v>426</v>
      </c>
      <c r="TFM4" s="313" t="s">
        <v>426</v>
      </c>
      <c r="TFN4" s="313" t="s">
        <v>426</v>
      </c>
      <c r="TFO4" s="313" t="s">
        <v>426</v>
      </c>
      <c r="TFP4" s="313" t="s">
        <v>426</v>
      </c>
      <c r="TFQ4" s="313" t="s">
        <v>426</v>
      </c>
      <c r="TFR4" s="313" t="s">
        <v>426</v>
      </c>
      <c r="TFS4" s="313" t="s">
        <v>426</v>
      </c>
      <c r="TFT4" s="313" t="s">
        <v>426</v>
      </c>
      <c r="TFU4" s="313" t="s">
        <v>426</v>
      </c>
      <c r="TFV4" s="313" t="s">
        <v>426</v>
      </c>
      <c r="TFW4" s="313" t="s">
        <v>426</v>
      </c>
      <c r="TFX4" s="313" t="s">
        <v>426</v>
      </c>
      <c r="TFY4" s="313" t="s">
        <v>426</v>
      </c>
      <c r="TFZ4" s="313" t="s">
        <v>426</v>
      </c>
      <c r="TGA4" s="313" t="s">
        <v>426</v>
      </c>
      <c r="TGB4" s="313" t="s">
        <v>426</v>
      </c>
      <c r="TGC4" s="313" t="s">
        <v>426</v>
      </c>
      <c r="TGD4" s="313" t="s">
        <v>426</v>
      </c>
      <c r="TGE4" s="313" t="s">
        <v>426</v>
      </c>
      <c r="TGF4" s="313" t="s">
        <v>426</v>
      </c>
      <c r="TGG4" s="313" t="s">
        <v>426</v>
      </c>
      <c r="TGH4" s="313" t="s">
        <v>426</v>
      </c>
      <c r="TGI4" s="313" t="s">
        <v>426</v>
      </c>
      <c r="TGJ4" s="313" t="s">
        <v>426</v>
      </c>
      <c r="TGK4" s="313" t="s">
        <v>426</v>
      </c>
      <c r="TGL4" s="313" t="s">
        <v>426</v>
      </c>
      <c r="TGM4" s="313" t="s">
        <v>426</v>
      </c>
      <c r="TGN4" s="313" t="s">
        <v>426</v>
      </c>
      <c r="TGO4" s="313" t="s">
        <v>426</v>
      </c>
      <c r="TGP4" s="313" t="s">
        <v>426</v>
      </c>
      <c r="TGQ4" s="313" t="s">
        <v>426</v>
      </c>
      <c r="TGR4" s="313" t="s">
        <v>426</v>
      </c>
      <c r="TGS4" s="313" t="s">
        <v>426</v>
      </c>
      <c r="TGT4" s="313" t="s">
        <v>426</v>
      </c>
      <c r="TGU4" s="313" t="s">
        <v>426</v>
      </c>
      <c r="TGV4" s="313" t="s">
        <v>426</v>
      </c>
      <c r="TGW4" s="313" t="s">
        <v>426</v>
      </c>
      <c r="TGX4" s="313" t="s">
        <v>426</v>
      </c>
      <c r="TGY4" s="313" t="s">
        <v>426</v>
      </c>
      <c r="TGZ4" s="313" t="s">
        <v>426</v>
      </c>
      <c r="THA4" s="313" t="s">
        <v>426</v>
      </c>
      <c r="THB4" s="313" t="s">
        <v>426</v>
      </c>
      <c r="THC4" s="313" t="s">
        <v>426</v>
      </c>
      <c r="THD4" s="313" t="s">
        <v>426</v>
      </c>
      <c r="THE4" s="313" t="s">
        <v>426</v>
      </c>
      <c r="THF4" s="313" t="s">
        <v>426</v>
      </c>
      <c r="THG4" s="313" t="s">
        <v>426</v>
      </c>
      <c r="THH4" s="313" t="s">
        <v>426</v>
      </c>
      <c r="THI4" s="313" t="s">
        <v>426</v>
      </c>
      <c r="THJ4" s="313" t="s">
        <v>426</v>
      </c>
      <c r="THK4" s="313" t="s">
        <v>426</v>
      </c>
      <c r="THL4" s="313" t="s">
        <v>426</v>
      </c>
      <c r="THM4" s="313" t="s">
        <v>426</v>
      </c>
      <c r="THN4" s="313" t="s">
        <v>426</v>
      </c>
      <c r="THO4" s="313" t="s">
        <v>426</v>
      </c>
      <c r="THP4" s="313" t="s">
        <v>426</v>
      </c>
      <c r="THQ4" s="313" t="s">
        <v>426</v>
      </c>
      <c r="THR4" s="313" t="s">
        <v>426</v>
      </c>
      <c r="THS4" s="313" t="s">
        <v>426</v>
      </c>
      <c r="THT4" s="313" t="s">
        <v>426</v>
      </c>
      <c r="THU4" s="313" t="s">
        <v>426</v>
      </c>
      <c r="THV4" s="313" t="s">
        <v>426</v>
      </c>
      <c r="THW4" s="313" t="s">
        <v>426</v>
      </c>
      <c r="THX4" s="313" t="s">
        <v>426</v>
      </c>
      <c r="THY4" s="313" t="s">
        <v>426</v>
      </c>
      <c r="THZ4" s="313" t="s">
        <v>426</v>
      </c>
      <c r="TIA4" s="313" t="s">
        <v>426</v>
      </c>
      <c r="TIB4" s="313" t="s">
        <v>426</v>
      </c>
      <c r="TIC4" s="313" t="s">
        <v>426</v>
      </c>
      <c r="TID4" s="313" t="s">
        <v>426</v>
      </c>
      <c r="TIE4" s="313" t="s">
        <v>426</v>
      </c>
      <c r="TIF4" s="313" t="s">
        <v>426</v>
      </c>
      <c r="TIG4" s="313" t="s">
        <v>426</v>
      </c>
      <c r="TIH4" s="313" t="s">
        <v>426</v>
      </c>
      <c r="TII4" s="313" t="s">
        <v>426</v>
      </c>
      <c r="TIJ4" s="313" t="s">
        <v>426</v>
      </c>
      <c r="TIK4" s="313" t="s">
        <v>426</v>
      </c>
      <c r="TIL4" s="313" t="s">
        <v>426</v>
      </c>
      <c r="TIM4" s="313" t="s">
        <v>426</v>
      </c>
      <c r="TIN4" s="313" t="s">
        <v>426</v>
      </c>
      <c r="TIO4" s="313" t="s">
        <v>426</v>
      </c>
      <c r="TIP4" s="313" t="s">
        <v>426</v>
      </c>
      <c r="TIQ4" s="313" t="s">
        <v>426</v>
      </c>
      <c r="TIR4" s="313" t="s">
        <v>426</v>
      </c>
      <c r="TIS4" s="313" t="s">
        <v>426</v>
      </c>
      <c r="TIT4" s="313" t="s">
        <v>426</v>
      </c>
      <c r="TIU4" s="313" t="s">
        <v>426</v>
      </c>
      <c r="TIV4" s="313" t="s">
        <v>426</v>
      </c>
      <c r="TIW4" s="313" t="s">
        <v>426</v>
      </c>
      <c r="TIX4" s="313" t="s">
        <v>426</v>
      </c>
      <c r="TIY4" s="313" t="s">
        <v>426</v>
      </c>
      <c r="TIZ4" s="313" t="s">
        <v>426</v>
      </c>
      <c r="TJA4" s="313" t="s">
        <v>426</v>
      </c>
      <c r="TJB4" s="313" t="s">
        <v>426</v>
      </c>
      <c r="TJC4" s="313" t="s">
        <v>426</v>
      </c>
      <c r="TJD4" s="313" t="s">
        <v>426</v>
      </c>
      <c r="TJE4" s="313" t="s">
        <v>426</v>
      </c>
      <c r="TJF4" s="313" t="s">
        <v>426</v>
      </c>
      <c r="TJG4" s="313" t="s">
        <v>426</v>
      </c>
      <c r="TJH4" s="313" t="s">
        <v>426</v>
      </c>
      <c r="TJI4" s="313" t="s">
        <v>426</v>
      </c>
      <c r="TJJ4" s="313" t="s">
        <v>426</v>
      </c>
      <c r="TJK4" s="313" t="s">
        <v>426</v>
      </c>
      <c r="TJL4" s="313" t="s">
        <v>426</v>
      </c>
      <c r="TJM4" s="313" t="s">
        <v>426</v>
      </c>
      <c r="TJN4" s="313" t="s">
        <v>426</v>
      </c>
      <c r="TJO4" s="313" t="s">
        <v>426</v>
      </c>
      <c r="TJP4" s="313" t="s">
        <v>426</v>
      </c>
      <c r="TJQ4" s="313" t="s">
        <v>426</v>
      </c>
      <c r="TJR4" s="313" t="s">
        <v>426</v>
      </c>
      <c r="TJS4" s="313" t="s">
        <v>426</v>
      </c>
      <c r="TJT4" s="313" t="s">
        <v>426</v>
      </c>
      <c r="TJU4" s="313" t="s">
        <v>426</v>
      </c>
      <c r="TJV4" s="313" t="s">
        <v>426</v>
      </c>
      <c r="TJW4" s="313" t="s">
        <v>426</v>
      </c>
      <c r="TJX4" s="313" t="s">
        <v>426</v>
      </c>
      <c r="TJY4" s="313" t="s">
        <v>426</v>
      </c>
      <c r="TJZ4" s="313" t="s">
        <v>426</v>
      </c>
      <c r="TKA4" s="313" t="s">
        <v>426</v>
      </c>
      <c r="TKB4" s="313" t="s">
        <v>426</v>
      </c>
      <c r="TKC4" s="313" t="s">
        <v>426</v>
      </c>
      <c r="TKD4" s="313" t="s">
        <v>426</v>
      </c>
      <c r="TKE4" s="313" t="s">
        <v>426</v>
      </c>
      <c r="TKF4" s="313" t="s">
        <v>426</v>
      </c>
      <c r="TKG4" s="313" t="s">
        <v>426</v>
      </c>
      <c r="TKH4" s="313" t="s">
        <v>426</v>
      </c>
      <c r="TKI4" s="313" t="s">
        <v>426</v>
      </c>
      <c r="TKJ4" s="313" t="s">
        <v>426</v>
      </c>
      <c r="TKK4" s="313" t="s">
        <v>426</v>
      </c>
      <c r="TKL4" s="313" t="s">
        <v>426</v>
      </c>
      <c r="TKM4" s="313" t="s">
        <v>426</v>
      </c>
      <c r="TKN4" s="313" t="s">
        <v>426</v>
      </c>
      <c r="TKO4" s="313" t="s">
        <v>426</v>
      </c>
      <c r="TKP4" s="313" t="s">
        <v>426</v>
      </c>
      <c r="TKQ4" s="313" t="s">
        <v>426</v>
      </c>
      <c r="TKR4" s="313" t="s">
        <v>426</v>
      </c>
      <c r="TKS4" s="313" t="s">
        <v>426</v>
      </c>
      <c r="TKT4" s="313" t="s">
        <v>426</v>
      </c>
      <c r="TKU4" s="313" t="s">
        <v>426</v>
      </c>
      <c r="TKV4" s="313" t="s">
        <v>426</v>
      </c>
      <c r="TKW4" s="313" t="s">
        <v>426</v>
      </c>
      <c r="TKX4" s="313" t="s">
        <v>426</v>
      </c>
      <c r="TKY4" s="313" t="s">
        <v>426</v>
      </c>
      <c r="TKZ4" s="313" t="s">
        <v>426</v>
      </c>
      <c r="TLA4" s="313" t="s">
        <v>426</v>
      </c>
      <c r="TLB4" s="313" t="s">
        <v>426</v>
      </c>
      <c r="TLC4" s="313" t="s">
        <v>426</v>
      </c>
      <c r="TLD4" s="313" t="s">
        <v>426</v>
      </c>
      <c r="TLE4" s="313" t="s">
        <v>426</v>
      </c>
      <c r="TLF4" s="313" t="s">
        <v>426</v>
      </c>
      <c r="TLG4" s="313" t="s">
        <v>426</v>
      </c>
      <c r="TLH4" s="313" t="s">
        <v>426</v>
      </c>
      <c r="TLI4" s="313" t="s">
        <v>426</v>
      </c>
      <c r="TLJ4" s="313" t="s">
        <v>426</v>
      </c>
      <c r="TLK4" s="313" t="s">
        <v>426</v>
      </c>
      <c r="TLL4" s="313" t="s">
        <v>426</v>
      </c>
      <c r="TLM4" s="313" t="s">
        <v>426</v>
      </c>
      <c r="TLN4" s="313" t="s">
        <v>426</v>
      </c>
      <c r="TLO4" s="313" t="s">
        <v>426</v>
      </c>
      <c r="TLP4" s="313" t="s">
        <v>426</v>
      </c>
      <c r="TLQ4" s="313" t="s">
        <v>426</v>
      </c>
      <c r="TLR4" s="313" t="s">
        <v>426</v>
      </c>
      <c r="TLS4" s="313" t="s">
        <v>426</v>
      </c>
      <c r="TLT4" s="313" t="s">
        <v>426</v>
      </c>
      <c r="TLU4" s="313" t="s">
        <v>426</v>
      </c>
      <c r="TLV4" s="313" t="s">
        <v>426</v>
      </c>
      <c r="TLW4" s="313" t="s">
        <v>426</v>
      </c>
      <c r="TLX4" s="313" t="s">
        <v>426</v>
      </c>
      <c r="TLY4" s="313" t="s">
        <v>426</v>
      </c>
      <c r="TLZ4" s="313" t="s">
        <v>426</v>
      </c>
      <c r="TMA4" s="313" t="s">
        <v>426</v>
      </c>
      <c r="TMB4" s="313" t="s">
        <v>426</v>
      </c>
      <c r="TMC4" s="313" t="s">
        <v>426</v>
      </c>
      <c r="TMD4" s="313" t="s">
        <v>426</v>
      </c>
      <c r="TME4" s="313" t="s">
        <v>426</v>
      </c>
      <c r="TMF4" s="313" t="s">
        <v>426</v>
      </c>
      <c r="TMG4" s="313" t="s">
        <v>426</v>
      </c>
      <c r="TMH4" s="313" t="s">
        <v>426</v>
      </c>
      <c r="TMI4" s="313" t="s">
        <v>426</v>
      </c>
      <c r="TMJ4" s="313" t="s">
        <v>426</v>
      </c>
      <c r="TMK4" s="313" t="s">
        <v>426</v>
      </c>
      <c r="TML4" s="313" t="s">
        <v>426</v>
      </c>
      <c r="TMM4" s="313" t="s">
        <v>426</v>
      </c>
      <c r="TMN4" s="313" t="s">
        <v>426</v>
      </c>
      <c r="TMO4" s="313" t="s">
        <v>426</v>
      </c>
      <c r="TMP4" s="313" t="s">
        <v>426</v>
      </c>
      <c r="TMQ4" s="313" t="s">
        <v>426</v>
      </c>
      <c r="TMR4" s="313" t="s">
        <v>426</v>
      </c>
      <c r="TMS4" s="313" t="s">
        <v>426</v>
      </c>
      <c r="TMT4" s="313" t="s">
        <v>426</v>
      </c>
      <c r="TMU4" s="313" t="s">
        <v>426</v>
      </c>
      <c r="TMV4" s="313" t="s">
        <v>426</v>
      </c>
      <c r="TMW4" s="313" t="s">
        <v>426</v>
      </c>
      <c r="TMX4" s="313" t="s">
        <v>426</v>
      </c>
      <c r="TMY4" s="313" t="s">
        <v>426</v>
      </c>
      <c r="TMZ4" s="313" t="s">
        <v>426</v>
      </c>
      <c r="TNA4" s="313" t="s">
        <v>426</v>
      </c>
      <c r="TNB4" s="313" t="s">
        <v>426</v>
      </c>
      <c r="TNC4" s="313" t="s">
        <v>426</v>
      </c>
      <c r="TND4" s="313" t="s">
        <v>426</v>
      </c>
      <c r="TNE4" s="313" t="s">
        <v>426</v>
      </c>
      <c r="TNF4" s="313" t="s">
        <v>426</v>
      </c>
      <c r="TNG4" s="313" t="s">
        <v>426</v>
      </c>
      <c r="TNH4" s="313" t="s">
        <v>426</v>
      </c>
      <c r="TNI4" s="313" t="s">
        <v>426</v>
      </c>
      <c r="TNJ4" s="313" t="s">
        <v>426</v>
      </c>
      <c r="TNK4" s="313" t="s">
        <v>426</v>
      </c>
      <c r="TNL4" s="313" t="s">
        <v>426</v>
      </c>
      <c r="TNM4" s="313" t="s">
        <v>426</v>
      </c>
      <c r="TNN4" s="313" t="s">
        <v>426</v>
      </c>
      <c r="TNO4" s="313" t="s">
        <v>426</v>
      </c>
      <c r="TNP4" s="313" t="s">
        <v>426</v>
      </c>
      <c r="TNQ4" s="313" t="s">
        <v>426</v>
      </c>
      <c r="TNR4" s="313" t="s">
        <v>426</v>
      </c>
      <c r="TNS4" s="313" t="s">
        <v>426</v>
      </c>
      <c r="TNT4" s="313" t="s">
        <v>426</v>
      </c>
      <c r="TNU4" s="313" t="s">
        <v>426</v>
      </c>
      <c r="TNV4" s="313" t="s">
        <v>426</v>
      </c>
      <c r="TNW4" s="313" t="s">
        <v>426</v>
      </c>
      <c r="TNX4" s="313" t="s">
        <v>426</v>
      </c>
      <c r="TNY4" s="313" t="s">
        <v>426</v>
      </c>
      <c r="TNZ4" s="313" t="s">
        <v>426</v>
      </c>
      <c r="TOA4" s="313" t="s">
        <v>426</v>
      </c>
      <c r="TOB4" s="313" t="s">
        <v>426</v>
      </c>
      <c r="TOC4" s="313" t="s">
        <v>426</v>
      </c>
      <c r="TOD4" s="313" t="s">
        <v>426</v>
      </c>
      <c r="TOE4" s="313" t="s">
        <v>426</v>
      </c>
      <c r="TOF4" s="313" t="s">
        <v>426</v>
      </c>
      <c r="TOG4" s="313" t="s">
        <v>426</v>
      </c>
      <c r="TOH4" s="313" t="s">
        <v>426</v>
      </c>
      <c r="TOI4" s="313" t="s">
        <v>426</v>
      </c>
      <c r="TOJ4" s="313" t="s">
        <v>426</v>
      </c>
      <c r="TOK4" s="313" t="s">
        <v>426</v>
      </c>
      <c r="TOL4" s="313" t="s">
        <v>426</v>
      </c>
      <c r="TOM4" s="313" t="s">
        <v>426</v>
      </c>
      <c r="TON4" s="313" t="s">
        <v>426</v>
      </c>
      <c r="TOO4" s="313" t="s">
        <v>426</v>
      </c>
      <c r="TOP4" s="313" t="s">
        <v>426</v>
      </c>
      <c r="TOQ4" s="313" t="s">
        <v>426</v>
      </c>
      <c r="TOR4" s="313" t="s">
        <v>426</v>
      </c>
      <c r="TOS4" s="313" t="s">
        <v>426</v>
      </c>
      <c r="TOT4" s="313" t="s">
        <v>426</v>
      </c>
      <c r="TOU4" s="313" t="s">
        <v>426</v>
      </c>
      <c r="TOV4" s="313" t="s">
        <v>426</v>
      </c>
      <c r="TOW4" s="313" t="s">
        <v>426</v>
      </c>
      <c r="TOX4" s="313" t="s">
        <v>426</v>
      </c>
      <c r="TOY4" s="313" t="s">
        <v>426</v>
      </c>
      <c r="TOZ4" s="313" t="s">
        <v>426</v>
      </c>
      <c r="TPA4" s="313" t="s">
        <v>426</v>
      </c>
      <c r="TPB4" s="313" t="s">
        <v>426</v>
      </c>
      <c r="TPC4" s="313" t="s">
        <v>426</v>
      </c>
      <c r="TPD4" s="313" t="s">
        <v>426</v>
      </c>
      <c r="TPE4" s="313" t="s">
        <v>426</v>
      </c>
      <c r="TPF4" s="313" t="s">
        <v>426</v>
      </c>
      <c r="TPG4" s="313" t="s">
        <v>426</v>
      </c>
      <c r="TPH4" s="313" t="s">
        <v>426</v>
      </c>
      <c r="TPI4" s="313" t="s">
        <v>426</v>
      </c>
      <c r="TPJ4" s="313" t="s">
        <v>426</v>
      </c>
      <c r="TPK4" s="313" t="s">
        <v>426</v>
      </c>
      <c r="TPL4" s="313" t="s">
        <v>426</v>
      </c>
      <c r="TPM4" s="313" t="s">
        <v>426</v>
      </c>
      <c r="TPN4" s="313" t="s">
        <v>426</v>
      </c>
      <c r="TPO4" s="313" t="s">
        <v>426</v>
      </c>
      <c r="TPP4" s="313" t="s">
        <v>426</v>
      </c>
      <c r="TPQ4" s="313" t="s">
        <v>426</v>
      </c>
      <c r="TPR4" s="313" t="s">
        <v>426</v>
      </c>
      <c r="TPS4" s="313" t="s">
        <v>426</v>
      </c>
      <c r="TPT4" s="313" t="s">
        <v>426</v>
      </c>
      <c r="TPU4" s="313" t="s">
        <v>426</v>
      </c>
      <c r="TPV4" s="313" t="s">
        <v>426</v>
      </c>
      <c r="TPW4" s="313" t="s">
        <v>426</v>
      </c>
      <c r="TPX4" s="313" t="s">
        <v>426</v>
      </c>
      <c r="TPY4" s="313" t="s">
        <v>426</v>
      </c>
      <c r="TPZ4" s="313" t="s">
        <v>426</v>
      </c>
      <c r="TQA4" s="313" t="s">
        <v>426</v>
      </c>
      <c r="TQB4" s="313" t="s">
        <v>426</v>
      </c>
      <c r="TQC4" s="313" t="s">
        <v>426</v>
      </c>
      <c r="TQD4" s="313" t="s">
        <v>426</v>
      </c>
      <c r="TQE4" s="313" t="s">
        <v>426</v>
      </c>
      <c r="TQF4" s="313" t="s">
        <v>426</v>
      </c>
      <c r="TQG4" s="313" t="s">
        <v>426</v>
      </c>
      <c r="TQH4" s="313" t="s">
        <v>426</v>
      </c>
      <c r="TQI4" s="313" t="s">
        <v>426</v>
      </c>
      <c r="TQJ4" s="313" t="s">
        <v>426</v>
      </c>
      <c r="TQK4" s="313" t="s">
        <v>426</v>
      </c>
      <c r="TQL4" s="313" t="s">
        <v>426</v>
      </c>
      <c r="TQM4" s="313" t="s">
        <v>426</v>
      </c>
      <c r="TQN4" s="313" t="s">
        <v>426</v>
      </c>
      <c r="TQO4" s="313" t="s">
        <v>426</v>
      </c>
      <c r="TQP4" s="313" t="s">
        <v>426</v>
      </c>
      <c r="TQQ4" s="313" t="s">
        <v>426</v>
      </c>
      <c r="TQR4" s="313" t="s">
        <v>426</v>
      </c>
      <c r="TQS4" s="313" t="s">
        <v>426</v>
      </c>
      <c r="TQT4" s="313" t="s">
        <v>426</v>
      </c>
      <c r="TQU4" s="313" t="s">
        <v>426</v>
      </c>
      <c r="TQV4" s="313" t="s">
        <v>426</v>
      </c>
      <c r="TQW4" s="313" t="s">
        <v>426</v>
      </c>
      <c r="TQX4" s="313" t="s">
        <v>426</v>
      </c>
      <c r="TQY4" s="313" t="s">
        <v>426</v>
      </c>
      <c r="TQZ4" s="313" t="s">
        <v>426</v>
      </c>
      <c r="TRA4" s="313" t="s">
        <v>426</v>
      </c>
      <c r="TRB4" s="313" t="s">
        <v>426</v>
      </c>
      <c r="TRC4" s="313" t="s">
        <v>426</v>
      </c>
      <c r="TRD4" s="313" t="s">
        <v>426</v>
      </c>
      <c r="TRE4" s="313" t="s">
        <v>426</v>
      </c>
      <c r="TRF4" s="313" t="s">
        <v>426</v>
      </c>
      <c r="TRG4" s="313" t="s">
        <v>426</v>
      </c>
      <c r="TRH4" s="313" t="s">
        <v>426</v>
      </c>
      <c r="TRI4" s="313" t="s">
        <v>426</v>
      </c>
      <c r="TRJ4" s="313" t="s">
        <v>426</v>
      </c>
      <c r="TRK4" s="313" t="s">
        <v>426</v>
      </c>
      <c r="TRL4" s="313" t="s">
        <v>426</v>
      </c>
      <c r="TRM4" s="313" t="s">
        <v>426</v>
      </c>
      <c r="TRN4" s="313" t="s">
        <v>426</v>
      </c>
      <c r="TRO4" s="313" t="s">
        <v>426</v>
      </c>
      <c r="TRP4" s="313" t="s">
        <v>426</v>
      </c>
      <c r="TRQ4" s="313" t="s">
        <v>426</v>
      </c>
      <c r="TRR4" s="313" t="s">
        <v>426</v>
      </c>
      <c r="TRS4" s="313" t="s">
        <v>426</v>
      </c>
      <c r="TRT4" s="313" t="s">
        <v>426</v>
      </c>
      <c r="TRU4" s="313" t="s">
        <v>426</v>
      </c>
      <c r="TRV4" s="313" t="s">
        <v>426</v>
      </c>
      <c r="TRW4" s="313" t="s">
        <v>426</v>
      </c>
      <c r="TRX4" s="313" t="s">
        <v>426</v>
      </c>
      <c r="TRY4" s="313" t="s">
        <v>426</v>
      </c>
      <c r="TRZ4" s="313" t="s">
        <v>426</v>
      </c>
      <c r="TSA4" s="313" t="s">
        <v>426</v>
      </c>
      <c r="TSB4" s="313" t="s">
        <v>426</v>
      </c>
      <c r="TSC4" s="313" t="s">
        <v>426</v>
      </c>
      <c r="TSD4" s="313" t="s">
        <v>426</v>
      </c>
      <c r="TSE4" s="313" t="s">
        <v>426</v>
      </c>
      <c r="TSF4" s="313" t="s">
        <v>426</v>
      </c>
      <c r="TSG4" s="313" t="s">
        <v>426</v>
      </c>
      <c r="TSH4" s="313" t="s">
        <v>426</v>
      </c>
      <c r="TSI4" s="313" t="s">
        <v>426</v>
      </c>
      <c r="TSJ4" s="313" t="s">
        <v>426</v>
      </c>
      <c r="TSK4" s="313" t="s">
        <v>426</v>
      </c>
      <c r="TSL4" s="313" t="s">
        <v>426</v>
      </c>
      <c r="TSM4" s="313" t="s">
        <v>426</v>
      </c>
      <c r="TSN4" s="313" t="s">
        <v>426</v>
      </c>
      <c r="TSO4" s="313" t="s">
        <v>426</v>
      </c>
      <c r="TSP4" s="313" t="s">
        <v>426</v>
      </c>
      <c r="TSQ4" s="313" t="s">
        <v>426</v>
      </c>
      <c r="TSR4" s="313" t="s">
        <v>426</v>
      </c>
      <c r="TSS4" s="313" t="s">
        <v>426</v>
      </c>
      <c r="TST4" s="313" t="s">
        <v>426</v>
      </c>
      <c r="TSU4" s="313" t="s">
        <v>426</v>
      </c>
      <c r="TSV4" s="313" t="s">
        <v>426</v>
      </c>
      <c r="TSW4" s="313" t="s">
        <v>426</v>
      </c>
      <c r="TSX4" s="313" t="s">
        <v>426</v>
      </c>
      <c r="TSY4" s="313" t="s">
        <v>426</v>
      </c>
      <c r="TSZ4" s="313" t="s">
        <v>426</v>
      </c>
      <c r="TTA4" s="313" t="s">
        <v>426</v>
      </c>
      <c r="TTB4" s="313" t="s">
        <v>426</v>
      </c>
      <c r="TTC4" s="313" t="s">
        <v>426</v>
      </c>
      <c r="TTD4" s="313" t="s">
        <v>426</v>
      </c>
      <c r="TTE4" s="313" t="s">
        <v>426</v>
      </c>
      <c r="TTF4" s="313" t="s">
        <v>426</v>
      </c>
      <c r="TTG4" s="313" t="s">
        <v>426</v>
      </c>
      <c r="TTH4" s="313" t="s">
        <v>426</v>
      </c>
      <c r="TTI4" s="313" t="s">
        <v>426</v>
      </c>
      <c r="TTJ4" s="313" t="s">
        <v>426</v>
      </c>
      <c r="TTK4" s="313" t="s">
        <v>426</v>
      </c>
      <c r="TTL4" s="313" t="s">
        <v>426</v>
      </c>
      <c r="TTM4" s="313" t="s">
        <v>426</v>
      </c>
      <c r="TTN4" s="313" t="s">
        <v>426</v>
      </c>
      <c r="TTO4" s="313" t="s">
        <v>426</v>
      </c>
      <c r="TTP4" s="313" t="s">
        <v>426</v>
      </c>
      <c r="TTQ4" s="313" t="s">
        <v>426</v>
      </c>
      <c r="TTR4" s="313" t="s">
        <v>426</v>
      </c>
      <c r="TTS4" s="313" t="s">
        <v>426</v>
      </c>
      <c r="TTT4" s="313" t="s">
        <v>426</v>
      </c>
      <c r="TTU4" s="313" t="s">
        <v>426</v>
      </c>
      <c r="TTV4" s="313" t="s">
        <v>426</v>
      </c>
      <c r="TTW4" s="313" t="s">
        <v>426</v>
      </c>
      <c r="TTX4" s="313" t="s">
        <v>426</v>
      </c>
      <c r="TTY4" s="313" t="s">
        <v>426</v>
      </c>
      <c r="TTZ4" s="313" t="s">
        <v>426</v>
      </c>
      <c r="TUA4" s="313" t="s">
        <v>426</v>
      </c>
      <c r="TUB4" s="313" t="s">
        <v>426</v>
      </c>
      <c r="TUC4" s="313" t="s">
        <v>426</v>
      </c>
      <c r="TUD4" s="313" t="s">
        <v>426</v>
      </c>
      <c r="TUE4" s="313" t="s">
        <v>426</v>
      </c>
      <c r="TUF4" s="313" t="s">
        <v>426</v>
      </c>
      <c r="TUG4" s="313" t="s">
        <v>426</v>
      </c>
      <c r="TUH4" s="313" t="s">
        <v>426</v>
      </c>
      <c r="TUI4" s="313" t="s">
        <v>426</v>
      </c>
      <c r="TUJ4" s="313" t="s">
        <v>426</v>
      </c>
      <c r="TUK4" s="313" t="s">
        <v>426</v>
      </c>
      <c r="TUL4" s="313" t="s">
        <v>426</v>
      </c>
      <c r="TUM4" s="313" t="s">
        <v>426</v>
      </c>
      <c r="TUN4" s="313" t="s">
        <v>426</v>
      </c>
      <c r="TUO4" s="313" t="s">
        <v>426</v>
      </c>
      <c r="TUP4" s="313" t="s">
        <v>426</v>
      </c>
      <c r="TUQ4" s="313" t="s">
        <v>426</v>
      </c>
      <c r="TUR4" s="313" t="s">
        <v>426</v>
      </c>
      <c r="TUS4" s="313" t="s">
        <v>426</v>
      </c>
      <c r="TUT4" s="313" t="s">
        <v>426</v>
      </c>
      <c r="TUU4" s="313" t="s">
        <v>426</v>
      </c>
      <c r="TUV4" s="313" t="s">
        <v>426</v>
      </c>
      <c r="TUW4" s="313" t="s">
        <v>426</v>
      </c>
      <c r="TUX4" s="313" t="s">
        <v>426</v>
      </c>
      <c r="TUY4" s="313" t="s">
        <v>426</v>
      </c>
      <c r="TUZ4" s="313" t="s">
        <v>426</v>
      </c>
      <c r="TVA4" s="313" t="s">
        <v>426</v>
      </c>
      <c r="TVB4" s="313" t="s">
        <v>426</v>
      </c>
      <c r="TVC4" s="313" t="s">
        <v>426</v>
      </c>
      <c r="TVD4" s="313" t="s">
        <v>426</v>
      </c>
      <c r="TVE4" s="313" t="s">
        <v>426</v>
      </c>
      <c r="TVF4" s="313" t="s">
        <v>426</v>
      </c>
      <c r="TVG4" s="313" t="s">
        <v>426</v>
      </c>
      <c r="TVH4" s="313" t="s">
        <v>426</v>
      </c>
      <c r="TVI4" s="313" t="s">
        <v>426</v>
      </c>
      <c r="TVJ4" s="313" t="s">
        <v>426</v>
      </c>
      <c r="TVK4" s="313" t="s">
        <v>426</v>
      </c>
      <c r="TVL4" s="313" t="s">
        <v>426</v>
      </c>
      <c r="TVM4" s="313" t="s">
        <v>426</v>
      </c>
      <c r="TVN4" s="313" t="s">
        <v>426</v>
      </c>
      <c r="TVO4" s="313" t="s">
        <v>426</v>
      </c>
      <c r="TVP4" s="313" t="s">
        <v>426</v>
      </c>
      <c r="TVQ4" s="313" t="s">
        <v>426</v>
      </c>
      <c r="TVR4" s="313" t="s">
        <v>426</v>
      </c>
      <c r="TVS4" s="313" t="s">
        <v>426</v>
      </c>
      <c r="TVT4" s="313" t="s">
        <v>426</v>
      </c>
      <c r="TVU4" s="313" t="s">
        <v>426</v>
      </c>
      <c r="TVV4" s="313" t="s">
        <v>426</v>
      </c>
      <c r="TVW4" s="313" t="s">
        <v>426</v>
      </c>
      <c r="TVX4" s="313" t="s">
        <v>426</v>
      </c>
      <c r="TVY4" s="313" t="s">
        <v>426</v>
      </c>
      <c r="TVZ4" s="313" t="s">
        <v>426</v>
      </c>
      <c r="TWA4" s="313" t="s">
        <v>426</v>
      </c>
      <c r="TWB4" s="313" t="s">
        <v>426</v>
      </c>
      <c r="TWC4" s="313" t="s">
        <v>426</v>
      </c>
      <c r="TWD4" s="313" t="s">
        <v>426</v>
      </c>
      <c r="TWE4" s="313" t="s">
        <v>426</v>
      </c>
      <c r="TWF4" s="313" t="s">
        <v>426</v>
      </c>
      <c r="TWG4" s="313" t="s">
        <v>426</v>
      </c>
      <c r="TWH4" s="313" t="s">
        <v>426</v>
      </c>
      <c r="TWI4" s="313" t="s">
        <v>426</v>
      </c>
      <c r="TWJ4" s="313" t="s">
        <v>426</v>
      </c>
      <c r="TWK4" s="313" t="s">
        <v>426</v>
      </c>
      <c r="TWL4" s="313" t="s">
        <v>426</v>
      </c>
      <c r="TWM4" s="313" t="s">
        <v>426</v>
      </c>
      <c r="TWN4" s="313" t="s">
        <v>426</v>
      </c>
      <c r="TWO4" s="313" t="s">
        <v>426</v>
      </c>
      <c r="TWP4" s="313" t="s">
        <v>426</v>
      </c>
      <c r="TWQ4" s="313" t="s">
        <v>426</v>
      </c>
      <c r="TWR4" s="313" t="s">
        <v>426</v>
      </c>
      <c r="TWS4" s="313" t="s">
        <v>426</v>
      </c>
      <c r="TWT4" s="313" t="s">
        <v>426</v>
      </c>
      <c r="TWU4" s="313" t="s">
        <v>426</v>
      </c>
      <c r="TWV4" s="313" t="s">
        <v>426</v>
      </c>
      <c r="TWW4" s="313" t="s">
        <v>426</v>
      </c>
      <c r="TWX4" s="313" t="s">
        <v>426</v>
      </c>
      <c r="TWY4" s="313" t="s">
        <v>426</v>
      </c>
      <c r="TWZ4" s="313" t="s">
        <v>426</v>
      </c>
      <c r="TXA4" s="313" t="s">
        <v>426</v>
      </c>
      <c r="TXB4" s="313" t="s">
        <v>426</v>
      </c>
      <c r="TXC4" s="313" t="s">
        <v>426</v>
      </c>
      <c r="TXD4" s="313" t="s">
        <v>426</v>
      </c>
      <c r="TXE4" s="313" t="s">
        <v>426</v>
      </c>
      <c r="TXF4" s="313" t="s">
        <v>426</v>
      </c>
      <c r="TXG4" s="313" t="s">
        <v>426</v>
      </c>
      <c r="TXH4" s="313" t="s">
        <v>426</v>
      </c>
      <c r="TXI4" s="313" t="s">
        <v>426</v>
      </c>
      <c r="TXJ4" s="313" t="s">
        <v>426</v>
      </c>
      <c r="TXK4" s="313" t="s">
        <v>426</v>
      </c>
      <c r="TXL4" s="313" t="s">
        <v>426</v>
      </c>
      <c r="TXM4" s="313" t="s">
        <v>426</v>
      </c>
      <c r="TXN4" s="313" t="s">
        <v>426</v>
      </c>
      <c r="TXO4" s="313" t="s">
        <v>426</v>
      </c>
      <c r="TXP4" s="313" t="s">
        <v>426</v>
      </c>
      <c r="TXQ4" s="313" t="s">
        <v>426</v>
      </c>
      <c r="TXR4" s="313" t="s">
        <v>426</v>
      </c>
      <c r="TXS4" s="313" t="s">
        <v>426</v>
      </c>
      <c r="TXT4" s="313" t="s">
        <v>426</v>
      </c>
      <c r="TXU4" s="313" t="s">
        <v>426</v>
      </c>
      <c r="TXV4" s="313" t="s">
        <v>426</v>
      </c>
      <c r="TXW4" s="313" t="s">
        <v>426</v>
      </c>
      <c r="TXX4" s="313" t="s">
        <v>426</v>
      </c>
      <c r="TXY4" s="313" t="s">
        <v>426</v>
      </c>
      <c r="TXZ4" s="313" t="s">
        <v>426</v>
      </c>
      <c r="TYA4" s="313" t="s">
        <v>426</v>
      </c>
      <c r="TYB4" s="313" t="s">
        <v>426</v>
      </c>
      <c r="TYC4" s="313" t="s">
        <v>426</v>
      </c>
      <c r="TYD4" s="313" t="s">
        <v>426</v>
      </c>
      <c r="TYE4" s="313" t="s">
        <v>426</v>
      </c>
      <c r="TYF4" s="313" t="s">
        <v>426</v>
      </c>
      <c r="TYG4" s="313" t="s">
        <v>426</v>
      </c>
      <c r="TYH4" s="313" t="s">
        <v>426</v>
      </c>
      <c r="TYI4" s="313" t="s">
        <v>426</v>
      </c>
      <c r="TYJ4" s="313" t="s">
        <v>426</v>
      </c>
      <c r="TYK4" s="313" t="s">
        <v>426</v>
      </c>
      <c r="TYL4" s="313" t="s">
        <v>426</v>
      </c>
      <c r="TYM4" s="313" t="s">
        <v>426</v>
      </c>
      <c r="TYN4" s="313" t="s">
        <v>426</v>
      </c>
      <c r="TYO4" s="313" t="s">
        <v>426</v>
      </c>
      <c r="TYP4" s="313" t="s">
        <v>426</v>
      </c>
      <c r="TYQ4" s="313" t="s">
        <v>426</v>
      </c>
      <c r="TYR4" s="313" t="s">
        <v>426</v>
      </c>
      <c r="TYS4" s="313" t="s">
        <v>426</v>
      </c>
      <c r="TYT4" s="313" t="s">
        <v>426</v>
      </c>
      <c r="TYU4" s="313" t="s">
        <v>426</v>
      </c>
      <c r="TYV4" s="313" t="s">
        <v>426</v>
      </c>
      <c r="TYW4" s="313" t="s">
        <v>426</v>
      </c>
      <c r="TYX4" s="313" t="s">
        <v>426</v>
      </c>
      <c r="TYY4" s="313" t="s">
        <v>426</v>
      </c>
      <c r="TYZ4" s="313" t="s">
        <v>426</v>
      </c>
      <c r="TZA4" s="313" t="s">
        <v>426</v>
      </c>
      <c r="TZB4" s="313" t="s">
        <v>426</v>
      </c>
      <c r="TZC4" s="313" t="s">
        <v>426</v>
      </c>
      <c r="TZD4" s="313" t="s">
        <v>426</v>
      </c>
      <c r="TZE4" s="313" t="s">
        <v>426</v>
      </c>
      <c r="TZF4" s="313" t="s">
        <v>426</v>
      </c>
      <c r="TZG4" s="313" t="s">
        <v>426</v>
      </c>
      <c r="TZH4" s="313" t="s">
        <v>426</v>
      </c>
      <c r="TZI4" s="313" t="s">
        <v>426</v>
      </c>
      <c r="TZJ4" s="313" t="s">
        <v>426</v>
      </c>
      <c r="TZK4" s="313" t="s">
        <v>426</v>
      </c>
      <c r="TZL4" s="313" t="s">
        <v>426</v>
      </c>
      <c r="TZM4" s="313" t="s">
        <v>426</v>
      </c>
      <c r="TZN4" s="313" t="s">
        <v>426</v>
      </c>
      <c r="TZO4" s="313" t="s">
        <v>426</v>
      </c>
      <c r="TZP4" s="313" t="s">
        <v>426</v>
      </c>
      <c r="TZQ4" s="313" t="s">
        <v>426</v>
      </c>
      <c r="TZR4" s="313" t="s">
        <v>426</v>
      </c>
      <c r="TZS4" s="313" t="s">
        <v>426</v>
      </c>
      <c r="TZT4" s="313" t="s">
        <v>426</v>
      </c>
      <c r="TZU4" s="313" t="s">
        <v>426</v>
      </c>
      <c r="TZV4" s="313" t="s">
        <v>426</v>
      </c>
      <c r="TZW4" s="313" t="s">
        <v>426</v>
      </c>
      <c r="TZX4" s="313" t="s">
        <v>426</v>
      </c>
      <c r="TZY4" s="313" t="s">
        <v>426</v>
      </c>
      <c r="TZZ4" s="313" t="s">
        <v>426</v>
      </c>
      <c r="UAA4" s="313" t="s">
        <v>426</v>
      </c>
      <c r="UAB4" s="313" t="s">
        <v>426</v>
      </c>
      <c r="UAC4" s="313" t="s">
        <v>426</v>
      </c>
      <c r="UAD4" s="313" t="s">
        <v>426</v>
      </c>
      <c r="UAE4" s="313" t="s">
        <v>426</v>
      </c>
      <c r="UAF4" s="313" t="s">
        <v>426</v>
      </c>
      <c r="UAG4" s="313" t="s">
        <v>426</v>
      </c>
      <c r="UAH4" s="313" t="s">
        <v>426</v>
      </c>
      <c r="UAI4" s="313" t="s">
        <v>426</v>
      </c>
      <c r="UAJ4" s="313" t="s">
        <v>426</v>
      </c>
      <c r="UAK4" s="313" t="s">
        <v>426</v>
      </c>
      <c r="UAL4" s="313" t="s">
        <v>426</v>
      </c>
      <c r="UAM4" s="313" t="s">
        <v>426</v>
      </c>
      <c r="UAN4" s="313" t="s">
        <v>426</v>
      </c>
      <c r="UAO4" s="313" t="s">
        <v>426</v>
      </c>
      <c r="UAP4" s="313" t="s">
        <v>426</v>
      </c>
      <c r="UAQ4" s="313" t="s">
        <v>426</v>
      </c>
      <c r="UAR4" s="313" t="s">
        <v>426</v>
      </c>
      <c r="UAS4" s="313" t="s">
        <v>426</v>
      </c>
      <c r="UAT4" s="313" t="s">
        <v>426</v>
      </c>
      <c r="UAU4" s="313" t="s">
        <v>426</v>
      </c>
      <c r="UAV4" s="313" t="s">
        <v>426</v>
      </c>
      <c r="UAW4" s="313" t="s">
        <v>426</v>
      </c>
      <c r="UAX4" s="313" t="s">
        <v>426</v>
      </c>
      <c r="UAY4" s="313" t="s">
        <v>426</v>
      </c>
      <c r="UAZ4" s="313" t="s">
        <v>426</v>
      </c>
      <c r="UBA4" s="313" t="s">
        <v>426</v>
      </c>
      <c r="UBB4" s="313" t="s">
        <v>426</v>
      </c>
      <c r="UBC4" s="313" t="s">
        <v>426</v>
      </c>
      <c r="UBD4" s="313" t="s">
        <v>426</v>
      </c>
      <c r="UBE4" s="313" t="s">
        <v>426</v>
      </c>
      <c r="UBF4" s="313" t="s">
        <v>426</v>
      </c>
      <c r="UBG4" s="313" t="s">
        <v>426</v>
      </c>
      <c r="UBH4" s="313" t="s">
        <v>426</v>
      </c>
      <c r="UBI4" s="313" t="s">
        <v>426</v>
      </c>
      <c r="UBJ4" s="313" t="s">
        <v>426</v>
      </c>
      <c r="UBK4" s="313" t="s">
        <v>426</v>
      </c>
      <c r="UBL4" s="313" t="s">
        <v>426</v>
      </c>
      <c r="UBM4" s="313" t="s">
        <v>426</v>
      </c>
      <c r="UBN4" s="313" t="s">
        <v>426</v>
      </c>
      <c r="UBO4" s="313" t="s">
        <v>426</v>
      </c>
      <c r="UBP4" s="313" t="s">
        <v>426</v>
      </c>
      <c r="UBQ4" s="313" t="s">
        <v>426</v>
      </c>
      <c r="UBR4" s="313" t="s">
        <v>426</v>
      </c>
      <c r="UBS4" s="313" t="s">
        <v>426</v>
      </c>
      <c r="UBT4" s="313" t="s">
        <v>426</v>
      </c>
      <c r="UBU4" s="313" t="s">
        <v>426</v>
      </c>
      <c r="UBV4" s="313" t="s">
        <v>426</v>
      </c>
      <c r="UBW4" s="313" t="s">
        <v>426</v>
      </c>
      <c r="UBX4" s="313" t="s">
        <v>426</v>
      </c>
      <c r="UBY4" s="313" t="s">
        <v>426</v>
      </c>
      <c r="UBZ4" s="313" t="s">
        <v>426</v>
      </c>
      <c r="UCA4" s="313" t="s">
        <v>426</v>
      </c>
      <c r="UCB4" s="313" t="s">
        <v>426</v>
      </c>
      <c r="UCC4" s="313" t="s">
        <v>426</v>
      </c>
      <c r="UCD4" s="313" t="s">
        <v>426</v>
      </c>
      <c r="UCE4" s="313" t="s">
        <v>426</v>
      </c>
      <c r="UCF4" s="313" t="s">
        <v>426</v>
      </c>
      <c r="UCG4" s="313" t="s">
        <v>426</v>
      </c>
      <c r="UCH4" s="313" t="s">
        <v>426</v>
      </c>
      <c r="UCI4" s="313" t="s">
        <v>426</v>
      </c>
      <c r="UCJ4" s="313" t="s">
        <v>426</v>
      </c>
      <c r="UCK4" s="313" t="s">
        <v>426</v>
      </c>
      <c r="UCL4" s="313" t="s">
        <v>426</v>
      </c>
      <c r="UCM4" s="313" t="s">
        <v>426</v>
      </c>
      <c r="UCN4" s="313" t="s">
        <v>426</v>
      </c>
      <c r="UCO4" s="313" t="s">
        <v>426</v>
      </c>
      <c r="UCP4" s="313" t="s">
        <v>426</v>
      </c>
      <c r="UCQ4" s="313" t="s">
        <v>426</v>
      </c>
      <c r="UCR4" s="313" t="s">
        <v>426</v>
      </c>
      <c r="UCS4" s="313" t="s">
        <v>426</v>
      </c>
      <c r="UCT4" s="313" t="s">
        <v>426</v>
      </c>
      <c r="UCU4" s="313" t="s">
        <v>426</v>
      </c>
      <c r="UCV4" s="313" t="s">
        <v>426</v>
      </c>
      <c r="UCW4" s="313" t="s">
        <v>426</v>
      </c>
      <c r="UCX4" s="313" t="s">
        <v>426</v>
      </c>
      <c r="UCY4" s="313" t="s">
        <v>426</v>
      </c>
      <c r="UCZ4" s="313" t="s">
        <v>426</v>
      </c>
      <c r="UDA4" s="313" t="s">
        <v>426</v>
      </c>
      <c r="UDB4" s="313" t="s">
        <v>426</v>
      </c>
      <c r="UDC4" s="313" t="s">
        <v>426</v>
      </c>
      <c r="UDD4" s="313" t="s">
        <v>426</v>
      </c>
      <c r="UDE4" s="313" t="s">
        <v>426</v>
      </c>
      <c r="UDF4" s="313" t="s">
        <v>426</v>
      </c>
      <c r="UDG4" s="313" t="s">
        <v>426</v>
      </c>
      <c r="UDH4" s="313" t="s">
        <v>426</v>
      </c>
      <c r="UDI4" s="313" t="s">
        <v>426</v>
      </c>
      <c r="UDJ4" s="313" t="s">
        <v>426</v>
      </c>
      <c r="UDK4" s="313" t="s">
        <v>426</v>
      </c>
      <c r="UDL4" s="313" t="s">
        <v>426</v>
      </c>
      <c r="UDM4" s="313" t="s">
        <v>426</v>
      </c>
      <c r="UDN4" s="313" t="s">
        <v>426</v>
      </c>
      <c r="UDO4" s="313" t="s">
        <v>426</v>
      </c>
      <c r="UDP4" s="313" t="s">
        <v>426</v>
      </c>
      <c r="UDQ4" s="313" t="s">
        <v>426</v>
      </c>
      <c r="UDR4" s="313" t="s">
        <v>426</v>
      </c>
      <c r="UDS4" s="313" t="s">
        <v>426</v>
      </c>
      <c r="UDT4" s="313" t="s">
        <v>426</v>
      </c>
      <c r="UDU4" s="313" t="s">
        <v>426</v>
      </c>
      <c r="UDV4" s="313" t="s">
        <v>426</v>
      </c>
      <c r="UDW4" s="313" t="s">
        <v>426</v>
      </c>
      <c r="UDX4" s="313" t="s">
        <v>426</v>
      </c>
      <c r="UDY4" s="313" t="s">
        <v>426</v>
      </c>
      <c r="UDZ4" s="313" t="s">
        <v>426</v>
      </c>
      <c r="UEA4" s="313" t="s">
        <v>426</v>
      </c>
      <c r="UEB4" s="313" t="s">
        <v>426</v>
      </c>
      <c r="UEC4" s="313" t="s">
        <v>426</v>
      </c>
      <c r="UED4" s="313" t="s">
        <v>426</v>
      </c>
      <c r="UEE4" s="313" t="s">
        <v>426</v>
      </c>
      <c r="UEF4" s="313" t="s">
        <v>426</v>
      </c>
      <c r="UEG4" s="313" t="s">
        <v>426</v>
      </c>
      <c r="UEH4" s="313" t="s">
        <v>426</v>
      </c>
      <c r="UEI4" s="313" t="s">
        <v>426</v>
      </c>
      <c r="UEJ4" s="313" t="s">
        <v>426</v>
      </c>
      <c r="UEK4" s="313" t="s">
        <v>426</v>
      </c>
      <c r="UEL4" s="313" t="s">
        <v>426</v>
      </c>
      <c r="UEM4" s="313" t="s">
        <v>426</v>
      </c>
      <c r="UEN4" s="313" t="s">
        <v>426</v>
      </c>
      <c r="UEO4" s="313" t="s">
        <v>426</v>
      </c>
      <c r="UEP4" s="313" t="s">
        <v>426</v>
      </c>
      <c r="UEQ4" s="313" t="s">
        <v>426</v>
      </c>
      <c r="UER4" s="313" t="s">
        <v>426</v>
      </c>
      <c r="UES4" s="313" t="s">
        <v>426</v>
      </c>
      <c r="UET4" s="313" t="s">
        <v>426</v>
      </c>
      <c r="UEU4" s="313" t="s">
        <v>426</v>
      </c>
      <c r="UEV4" s="313" t="s">
        <v>426</v>
      </c>
      <c r="UEW4" s="313" t="s">
        <v>426</v>
      </c>
      <c r="UEX4" s="313" t="s">
        <v>426</v>
      </c>
      <c r="UEY4" s="313" t="s">
        <v>426</v>
      </c>
      <c r="UEZ4" s="313" t="s">
        <v>426</v>
      </c>
      <c r="UFA4" s="313" t="s">
        <v>426</v>
      </c>
      <c r="UFB4" s="313" t="s">
        <v>426</v>
      </c>
      <c r="UFC4" s="313" t="s">
        <v>426</v>
      </c>
      <c r="UFD4" s="313" t="s">
        <v>426</v>
      </c>
      <c r="UFE4" s="313" t="s">
        <v>426</v>
      </c>
      <c r="UFF4" s="313" t="s">
        <v>426</v>
      </c>
      <c r="UFG4" s="313" t="s">
        <v>426</v>
      </c>
      <c r="UFH4" s="313" t="s">
        <v>426</v>
      </c>
      <c r="UFI4" s="313" t="s">
        <v>426</v>
      </c>
      <c r="UFJ4" s="313" t="s">
        <v>426</v>
      </c>
      <c r="UFK4" s="313" t="s">
        <v>426</v>
      </c>
      <c r="UFL4" s="313" t="s">
        <v>426</v>
      </c>
      <c r="UFM4" s="313" t="s">
        <v>426</v>
      </c>
      <c r="UFN4" s="313" t="s">
        <v>426</v>
      </c>
      <c r="UFO4" s="313" t="s">
        <v>426</v>
      </c>
      <c r="UFP4" s="313" t="s">
        <v>426</v>
      </c>
      <c r="UFQ4" s="313" t="s">
        <v>426</v>
      </c>
      <c r="UFR4" s="313" t="s">
        <v>426</v>
      </c>
      <c r="UFS4" s="313" t="s">
        <v>426</v>
      </c>
      <c r="UFT4" s="313" t="s">
        <v>426</v>
      </c>
      <c r="UFU4" s="313" t="s">
        <v>426</v>
      </c>
      <c r="UFV4" s="313" t="s">
        <v>426</v>
      </c>
      <c r="UFW4" s="313" t="s">
        <v>426</v>
      </c>
      <c r="UFX4" s="313" t="s">
        <v>426</v>
      </c>
      <c r="UFY4" s="313" t="s">
        <v>426</v>
      </c>
      <c r="UFZ4" s="313" t="s">
        <v>426</v>
      </c>
      <c r="UGA4" s="313" t="s">
        <v>426</v>
      </c>
      <c r="UGB4" s="313" t="s">
        <v>426</v>
      </c>
      <c r="UGC4" s="313" t="s">
        <v>426</v>
      </c>
      <c r="UGD4" s="313" t="s">
        <v>426</v>
      </c>
      <c r="UGE4" s="313" t="s">
        <v>426</v>
      </c>
      <c r="UGF4" s="313" t="s">
        <v>426</v>
      </c>
      <c r="UGG4" s="313" t="s">
        <v>426</v>
      </c>
      <c r="UGH4" s="313" t="s">
        <v>426</v>
      </c>
      <c r="UGI4" s="313" t="s">
        <v>426</v>
      </c>
      <c r="UGJ4" s="313" t="s">
        <v>426</v>
      </c>
      <c r="UGK4" s="313" t="s">
        <v>426</v>
      </c>
      <c r="UGL4" s="313" t="s">
        <v>426</v>
      </c>
      <c r="UGM4" s="313" t="s">
        <v>426</v>
      </c>
      <c r="UGN4" s="313" t="s">
        <v>426</v>
      </c>
      <c r="UGO4" s="313" t="s">
        <v>426</v>
      </c>
      <c r="UGP4" s="313" t="s">
        <v>426</v>
      </c>
      <c r="UGQ4" s="313" t="s">
        <v>426</v>
      </c>
      <c r="UGR4" s="313" t="s">
        <v>426</v>
      </c>
      <c r="UGS4" s="313" t="s">
        <v>426</v>
      </c>
      <c r="UGT4" s="313" t="s">
        <v>426</v>
      </c>
      <c r="UGU4" s="313" t="s">
        <v>426</v>
      </c>
      <c r="UGV4" s="313" t="s">
        <v>426</v>
      </c>
      <c r="UGW4" s="313" t="s">
        <v>426</v>
      </c>
      <c r="UGX4" s="313" t="s">
        <v>426</v>
      </c>
      <c r="UGY4" s="313" t="s">
        <v>426</v>
      </c>
      <c r="UGZ4" s="313" t="s">
        <v>426</v>
      </c>
      <c r="UHA4" s="313" t="s">
        <v>426</v>
      </c>
      <c r="UHB4" s="313" t="s">
        <v>426</v>
      </c>
      <c r="UHC4" s="313" t="s">
        <v>426</v>
      </c>
      <c r="UHD4" s="313" t="s">
        <v>426</v>
      </c>
      <c r="UHE4" s="313" t="s">
        <v>426</v>
      </c>
      <c r="UHF4" s="313" t="s">
        <v>426</v>
      </c>
      <c r="UHG4" s="313" t="s">
        <v>426</v>
      </c>
      <c r="UHH4" s="313" t="s">
        <v>426</v>
      </c>
      <c r="UHI4" s="313" t="s">
        <v>426</v>
      </c>
      <c r="UHJ4" s="313" t="s">
        <v>426</v>
      </c>
      <c r="UHK4" s="313" t="s">
        <v>426</v>
      </c>
      <c r="UHL4" s="313" t="s">
        <v>426</v>
      </c>
      <c r="UHM4" s="313" t="s">
        <v>426</v>
      </c>
      <c r="UHN4" s="313" t="s">
        <v>426</v>
      </c>
      <c r="UHO4" s="313" t="s">
        <v>426</v>
      </c>
      <c r="UHP4" s="313" t="s">
        <v>426</v>
      </c>
      <c r="UHQ4" s="313" t="s">
        <v>426</v>
      </c>
      <c r="UHR4" s="313" t="s">
        <v>426</v>
      </c>
      <c r="UHS4" s="313" t="s">
        <v>426</v>
      </c>
      <c r="UHT4" s="313" t="s">
        <v>426</v>
      </c>
      <c r="UHU4" s="313" t="s">
        <v>426</v>
      </c>
      <c r="UHV4" s="313" t="s">
        <v>426</v>
      </c>
      <c r="UHW4" s="313" t="s">
        <v>426</v>
      </c>
      <c r="UHX4" s="313" t="s">
        <v>426</v>
      </c>
      <c r="UHY4" s="313" t="s">
        <v>426</v>
      </c>
      <c r="UHZ4" s="313" t="s">
        <v>426</v>
      </c>
      <c r="UIA4" s="313" t="s">
        <v>426</v>
      </c>
      <c r="UIB4" s="313" t="s">
        <v>426</v>
      </c>
      <c r="UIC4" s="313" t="s">
        <v>426</v>
      </c>
      <c r="UID4" s="313" t="s">
        <v>426</v>
      </c>
      <c r="UIE4" s="313" t="s">
        <v>426</v>
      </c>
      <c r="UIF4" s="313" t="s">
        <v>426</v>
      </c>
      <c r="UIG4" s="313" t="s">
        <v>426</v>
      </c>
      <c r="UIH4" s="313" t="s">
        <v>426</v>
      </c>
      <c r="UII4" s="313" t="s">
        <v>426</v>
      </c>
      <c r="UIJ4" s="313" t="s">
        <v>426</v>
      </c>
      <c r="UIK4" s="313" t="s">
        <v>426</v>
      </c>
      <c r="UIL4" s="313" t="s">
        <v>426</v>
      </c>
      <c r="UIM4" s="313" t="s">
        <v>426</v>
      </c>
      <c r="UIN4" s="313" t="s">
        <v>426</v>
      </c>
      <c r="UIO4" s="313" t="s">
        <v>426</v>
      </c>
      <c r="UIP4" s="313" t="s">
        <v>426</v>
      </c>
      <c r="UIQ4" s="313" t="s">
        <v>426</v>
      </c>
      <c r="UIR4" s="313" t="s">
        <v>426</v>
      </c>
      <c r="UIS4" s="313" t="s">
        <v>426</v>
      </c>
      <c r="UIT4" s="313" t="s">
        <v>426</v>
      </c>
      <c r="UIU4" s="313" t="s">
        <v>426</v>
      </c>
      <c r="UIV4" s="313" t="s">
        <v>426</v>
      </c>
      <c r="UIW4" s="313" t="s">
        <v>426</v>
      </c>
      <c r="UIX4" s="313" t="s">
        <v>426</v>
      </c>
      <c r="UIY4" s="313" t="s">
        <v>426</v>
      </c>
      <c r="UIZ4" s="313" t="s">
        <v>426</v>
      </c>
      <c r="UJA4" s="313" t="s">
        <v>426</v>
      </c>
      <c r="UJB4" s="313" t="s">
        <v>426</v>
      </c>
      <c r="UJC4" s="313" t="s">
        <v>426</v>
      </c>
      <c r="UJD4" s="313" t="s">
        <v>426</v>
      </c>
      <c r="UJE4" s="313" t="s">
        <v>426</v>
      </c>
      <c r="UJF4" s="313" t="s">
        <v>426</v>
      </c>
      <c r="UJG4" s="313" t="s">
        <v>426</v>
      </c>
      <c r="UJH4" s="313" t="s">
        <v>426</v>
      </c>
      <c r="UJI4" s="313" t="s">
        <v>426</v>
      </c>
      <c r="UJJ4" s="313" t="s">
        <v>426</v>
      </c>
      <c r="UJK4" s="313" t="s">
        <v>426</v>
      </c>
      <c r="UJL4" s="313" t="s">
        <v>426</v>
      </c>
      <c r="UJM4" s="313" t="s">
        <v>426</v>
      </c>
      <c r="UJN4" s="313" t="s">
        <v>426</v>
      </c>
      <c r="UJO4" s="313" t="s">
        <v>426</v>
      </c>
      <c r="UJP4" s="313" t="s">
        <v>426</v>
      </c>
      <c r="UJQ4" s="313" t="s">
        <v>426</v>
      </c>
      <c r="UJR4" s="313" t="s">
        <v>426</v>
      </c>
      <c r="UJS4" s="313" t="s">
        <v>426</v>
      </c>
      <c r="UJT4" s="313" t="s">
        <v>426</v>
      </c>
      <c r="UJU4" s="313" t="s">
        <v>426</v>
      </c>
      <c r="UJV4" s="313" t="s">
        <v>426</v>
      </c>
      <c r="UJW4" s="313" t="s">
        <v>426</v>
      </c>
      <c r="UJX4" s="313" t="s">
        <v>426</v>
      </c>
      <c r="UJY4" s="313" t="s">
        <v>426</v>
      </c>
      <c r="UJZ4" s="313" t="s">
        <v>426</v>
      </c>
      <c r="UKA4" s="313" t="s">
        <v>426</v>
      </c>
      <c r="UKB4" s="313" t="s">
        <v>426</v>
      </c>
      <c r="UKC4" s="313" t="s">
        <v>426</v>
      </c>
      <c r="UKD4" s="313" t="s">
        <v>426</v>
      </c>
      <c r="UKE4" s="313" t="s">
        <v>426</v>
      </c>
      <c r="UKF4" s="313" t="s">
        <v>426</v>
      </c>
      <c r="UKG4" s="313" t="s">
        <v>426</v>
      </c>
      <c r="UKH4" s="313" t="s">
        <v>426</v>
      </c>
      <c r="UKI4" s="313" t="s">
        <v>426</v>
      </c>
      <c r="UKJ4" s="313" t="s">
        <v>426</v>
      </c>
      <c r="UKK4" s="313" t="s">
        <v>426</v>
      </c>
      <c r="UKL4" s="313" t="s">
        <v>426</v>
      </c>
      <c r="UKM4" s="313" t="s">
        <v>426</v>
      </c>
      <c r="UKN4" s="313" t="s">
        <v>426</v>
      </c>
      <c r="UKO4" s="313" t="s">
        <v>426</v>
      </c>
      <c r="UKP4" s="313" t="s">
        <v>426</v>
      </c>
      <c r="UKQ4" s="313" t="s">
        <v>426</v>
      </c>
      <c r="UKR4" s="313" t="s">
        <v>426</v>
      </c>
      <c r="UKS4" s="313" t="s">
        <v>426</v>
      </c>
      <c r="UKT4" s="313" t="s">
        <v>426</v>
      </c>
      <c r="UKU4" s="313" t="s">
        <v>426</v>
      </c>
      <c r="UKV4" s="313" t="s">
        <v>426</v>
      </c>
      <c r="UKW4" s="313" t="s">
        <v>426</v>
      </c>
      <c r="UKX4" s="313" t="s">
        <v>426</v>
      </c>
      <c r="UKY4" s="313" t="s">
        <v>426</v>
      </c>
      <c r="UKZ4" s="313" t="s">
        <v>426</v>
      </c>
      <c r="ULA4" s="313" t="s">
        <v>426</v>
      </c>
      <c r="ULB4" s="313" t="s">
        <v>426</v>
      </c>
      <c r="ULC4" s="313" t="s">
        <v>426</v>
      </c>
      <c r="ULD4" s="313" t="s">
        <v>426</v>
      </c>
      <c r="ULE4" s="313" t="s">
        <v>426</v>
      </c>
      <c r="ULF4" s="313" t="s">
        <v>426</v>
      </c>
      <c r="ULG4" s="313" t="s">
        <v>426</v>
      </c>
      <c r="ULH4" s="313" t="s">
        <v>426</v>
      </c>
      <c r="ULI4" s="313" t="s">
        <v>426</v>
      </c>
      <c r="ULJ4" s="313" t="s">
        <v>426</v>
      </c>
      <c r="ULK4" s="313" t="s">
        <v>426</v>
      </c>
      <c r="ULL4" s="313" t="s">
        <v>426</v>
      </c>
      <c r="ULM4" s="313" t="s">
        <v>426</v>
      </c>
      <c r="ULN4" s="313" t="s">
        <v>426</v>
      </c>
      <c r="ULO4" s="313" t="s">
        <v>426</v>
      </c>
      <c r="ULP4" s="313" t="s">
        <v>426</v>
      </c>
      <c r="ULQ4" s="313" t="s">
        <v>426</v>
      </c>
      <c r="ULR4" s="313" t="s">
        <v>426</v>
      </c>
      <c r="ULS4" s="313" t="s">
        <v>426</v>
      </c>
      <c r="ULT4" s="313" t="s">
        <v>426</v>
      </c>
      <c r="ULU4" s="313" t="s">
        <v>426</v>
      </c>
      <c r="ULV4" s="313" t="s">
        <v>426</v>
      </c>
      <c r="ULW4" s="313" t="s">
        <v>426</v>
      </c>
      <c r="ULX4" s="313" t="s">
        <v>426</v>
      </c>
      <c r="ULY4" s="313" t="s">
        <v>426</v>
      </c>
      <c r="ULZ4" s="313" t="s">
        <v>426</v>
      </c>
      <c r="UMA4" s="313" t="s">
        <v>426</v>
      </c>
      <c r="UMB4" s="313" t="s">
        <v>426</v>
      </c>
      <c r="UMC4" s="313" t="s">
        <v>426</v>
      </c>
      <c r="UMD4" s="313" t="s">
        <v>426</v>
      </c>
      <c r="UME4" s="313" t="s">
        <v>426</v>
      </c>
      <c r="UMF4" s="313" t="s">
        <v>426</v>
      </c>
      <c r="UMG4" s="313" t="s">
        <v>426</v>
      </c>
      <c r="UMH4" s="313" t="s">
        <v>426</v>
      </c>
      <c r="UMI4" s="313" t="s">
        <v>426</v>
      </c>
      <c r="UMJ4" s="313" t="s">
        <v>426</v>
      </c>
      <c r="UMK4" s="313" t="s">
        <v>426</v>
      </c>
      <c r="UML4" s="313" t="s">
        <v>426</v>
      </c>
      <c r="UMM4" s="313" t="s">
        <v>426</v>
      </c>
      <c r="UMN4" s="313" t="s">
        <v>426</v>
      </c>
      <c r="UMO4" s="313" t="s">
        <v>426</v>
      </c>
      <c r="UMP4" s="313" t="s">
        <v>426</v>
      </c>
      <c r="UMQ4" s="313" t="s">
        <v>426</v>
      </c>
      <c r="UMR4" s="313" t="s">
        <v>426</v>
      </c>
      <c r="UMS4" s="313" t="s">
        <v>426</v>
      </c>
      <c r="UMT4" s="313" t="s">
        <v>426</v>
      </c>
      <c r="UMU4" s="313" t="s">
        <v>426</v>
      </c>
      <c r="UMV4" s="313" t="s">
        <v>426</v>
      </c>
      <c r="UMW4" s="313" t="s">
        <v>426</v>
      </c>
      <c r="UMX4" s="313" t="s">
        <v>426</v>
      </c>
      <c r="UMY4" s="313" t="s">
        <v>426</v>
      </c>
      <c r="UMZ4" s="313" t="s">
        <v>426</v>
      </c>
      <c r="UNA4" s="313" t="s">
        <v>426</v>
      </c>
      <c r="UNB4" s="313" t="s">
        <v>426</v>
      </c>
      <c r="UNC4" s="313" t="s">
        <v>426</v>
      </c>
      <c r="UND4" s="313" t="s">
        <v>426</v>
      </c>
      <c r="UNE4" s="313" t="s">
        <v>426</v>
      </c>
      <c r="UNF4" s="313" t="s">
        <v>426</v>
      </c>
      <c r="UNG4" s="313" t="s">
        <v>426</v>
      </c>
      <c r="UNH4" s="313" t="s">
        <v>426</v>
      </c>
      <c r="UNI4" s="313" t="s">
        <v>426</v>
      </c>
      <c r="UNJ4" s="313" t="s">
        <v>426</v>
      </c>
      <c r="UNK4" s="313" t="s">
        <v>426</v>
      </c>
      <c r="UNL4" s="313" t="s">
        <v>426</v>
      </c>
      <c r="UNM4" s="313" t="s">
        <v>426</v>
      </c>
      <c r="UNN4" s="313" t="s">
        <v>426</v>
      </c>
      <c r="UNO4" s="313" t="s">
        <v>426</v>
      </c>
      <c r="UNP4" s="313" t="s">
        <v>426</v>
      </c>
      <c r="UNQ4" s="313" t="s">
        <v>426</v>
      </c>
      <c r="UNR4" s="313" t="s">
        <v>426</v>
      </c>
      <c r="UNS4" s="313" t="s">
        <v>426</v>
      </c>
      <c r="UNT4" s="313" t="s">
        <v>426</v>
      </c>
      <c r="UNU4" s="313" t="s">
        <v>426</v>
      </c>
      <c r="UNV4" s="313" t="s">
        <v>426</v>
      </c>
      <c r="UNW4" s="313" t="s">
        <v>426</v>
      </c>
      <c r="UNX4" s="313" t="s">
        <v>426</v>
      </c>
      <c r="UNY4" s="313" t="s">
        <v>426</v>
      </c>
      <c r="UNZ4" s="313" t="s">
        <v>426</v>
      </c>
      <c r="UOA4" s="313" t="s">
        <v>426</v>
      </c>
      <c r="UOB4" s="313" t="s">
        <v>426</v>
      </c>
      <c r="UOC4" s="313" t="s">
        <v>426</v>
      </c>
      <c r="UOD4" s="313" t="s">
        <v>426</v>
      </c>
      <c r="UOE4" s="313" t="s">
        <v>426</v>
      </c>
      <c r="UOF4" s="313" t="s">
        <v>426</v>
      </c>
      <c r="UOG4" s="313" t="s">
        <v>426</v>
      </c>
      <c r="UOH4" s="313" t="s">
        <v>426</v>
      </c>
      <c r="UOI4" s="313" t="s">
        <v>426</v>
      </c>
      <c r="UOJ4" s="313" t="s">
        <v>426</v>
      </c>
      <c r="UOK4" s="313" t="s">
        <v>426</v>
      </c>
      <c r="UOL4" s="313" t="s">
        <v>426</v>
      </c>
      <c r="UOM4" s="313" t="s">
        <v>426</v>
      </c>
      <c r="UON4" s="313" t="s">
        <v>426</v>
      </c>
      <c r="UOO4" s="313" t="s">
        <v>426</v>
      </c>
      <c r="UOP4" s="313" t="s">
        <v>426</v>
      </c>
      <c r="UOQ4" s="313" t="s">
        <v>426</v>
      </c>
      <c r="UOR4" s="313" t="s">
        <v>426</v>
      </c>
      <c r="UOS4" s="313" t="s">
        <v>426</v>
      </c>
      <c r="UOT4" s="313" t="s">
        <v>426</v>
      </c>
      <c r="UOU4" s="313" t="s">
        <v>426</v>
      </c>
      <c r="UOV4" s="313" t="s">
        <v>426</v>
      </c>
      <c r="UOW4" s="313" t="s">
        <v>426</v>
      </c>
      <c r="UOX4" s="313" t="s">
        <v>426</v>
      </c>
      <c r="UOY4" s="313" t="s">
        <v>426</v>
      </c>
      <c r="UOZ4" s="313" t="s">
        <v>426</v>
      </c>
      <c r="UPA4" s="313" t="s">
        <v>426</v>
      </c>
      <c r="UPB4" s="313" t="s">
        <v>426</v>
      </c>
      <c r="UPC4" s="313" t="s">
        <v>426</v>
      </c>
      <c r="UPD4" s="313" t="s">
        <v>426</v>
      </c>
      <c r="UPE4" s="313" t="s">
        <v>426</v>
      </c>
      <c r="UPF4" s="313" t="s">
        <v>426</v>
      </c>
      <c r="UPG4" s="313" t="s">
        <v>426</v>
      </c>
      <c r="UPH4" s="313" t="s">
        <v>426</v>
      </c>
      <c r="UPI4" s="313" t="s">
        <v>426</v>
      </c>
      <c r="UPJ4" s="313" t="s">
        <v>426</v>
      </c>
      <c r="UPK4" s="313" t="s">
        <v>426</v>
      </c>
      <c r="UPL4" s="313" t="s">
        <v>426</v>
      </c>
      <c r="UPM4" s="313" t="s">
        <v>426</v>
      </c>
      <c r="UPN4" s="313" t="s">
        <v>426</v>
      </c>
      <c r="UPO4" s="313" t="s">
        <v>426</v>
      </c>
      <c r="UPP4" s="313" t="s">
        <v>426</v>
      </c>
      <c r="UPQ4" s="313" t="s">
        <v>426</v>
      </c>
      <c r="UPR4" s="313" t="s">
        <v>426</v>
      </c>
      <c r="UPS4" s="313" t="s">
        <v>426</v>
      </c>
      <c r="UPT4" s="313" t="s">
        <v>426</v>
      </c>
      <c r="UPU4" s="313" t="s">
        <v>426</v>
      </c>
      <c r="UPV4" s="313" t="s">
        <v>426</v>
      </c>
      <c r="UPW4" s="313" t="s">
        <v>426</v>
      </c>
      <c r="UPX4" s="313" t="s">
        <v>426</v>
      </c>
      <c r="UPY4" s="313" t="s">
        <v>426</v>
      </c>
      <c r="UPZ4" s="313" t="s">
        <v>426</v>
      </c>
      <c r="UQA4" s="313" t="s">
        <v>426</v>
      </c>
      <c r="UQB4" s="313" t="s">
        <v>426</v>
      </c>
      <c r="UQC4" s="313" t="s">
        <v>426</v>
      </c>
      <c r="UQD4" s="313" t="s">
        <v>426</v>
      </c>
      <c r="UQE4" s="313" t="s">
        <v>426</v>
      </c>
      <c r="UQF4" s="313" t="s">
        <v>426</v>
      </c>
      <c r="UQG4" s="313" t="s">
        <v>426</v>
      </c>
      <c r="UQH4" s="313" t="s">
        <v>426</v>
      </c>
      <c r="UQI4" s="313" t="s">
        <v>426</v>
      </c>
      <c r="UQJ4" s="313" t="s">
        <v>426</v>
      </c>
      <c r="UQK4" s="313" t="s">
        <v>426</v>
      </c>
      <c r="UQL4" s="313" t="s">
        <v>426</v>
      </c>
      <c r="UQM4" s="313" t="s">
        <v>426</v>
      </c>
      <c r="UQN4" s="313" t="s">
        <v>426</v>
      </c>
      <c r="UQO4" s="313" t="s">
        <v>426</v>
      </c>
      <c r="UQP4" s="313" t="s">
        <v>426</v>
      </c>
      <c r="UQQ4" s="313" t="s">
        <v>426</v>
      </c>
      <c r="UQR4" s="313" t="s">
        <v>426</v>
      </c>
      <c r="UQS4" s="313" t="s">
        <v>426</v>
      </c>
      <c r="UQT4" s="313" t="s">
        <v>426</v>
      </c>
      <c r="UQU4" s="313" t="s">
        <v>426</v>
      </c>
      <c r="UQV4" s="313" t="s">
        <v>426</v>
      </c>
      <c r="UQW4" s="313" t="s">
        <v>426</v>
      </c>
      <c r="UQX4" s="313" t="s">
        <v>426</v>
      </c>
      <c r="UQY4" s="313" t="s">
        <v>426</v>
      </c>
      <c r="UQZ4" s="313" t="s">
        <v>426</v>
      </c>
      <c r="URA4" s="313" t="s">
        <v>426</v>
      </c>
      <c r="URB4" s="313" t="s">
        <v>426</v>
      </c>
      <c r="URC4" s="313" t="s">
        <v>426</v>
      </c>
      <c r="URD4" s="313" t="s">
        <v>426</v>
      </c>
      <c r="URE4" s="313" t="s">
        <v>426</v>
      </c>
      <c r="URF4" s="313" t="s">
        <v>426</v>
      </c>
      <c r="URG4" s="313" t="s">
        <v>426</v>
      </c>
      <c r="URH4" s="313" t="s">
        <v>426</v>
      </c>
      <c r="URI4" s="313" t="s">
        <v>426</v>
      </c>
      <c r="URJ4" s="313" t="s">
        <v>426</v>
      </c>
      <c r="URK4" s="313" t="s">
        <v>426</v>
      </c>
      <c r="URL4" s="313" t="s">
        <v>426</v>
      </c>
      <c r="URM4" s="313" t="s">
        <v>426</v>
      </c>
      <c r="URN4" s="313" t="s">
        <v>426</v>
      </c>
      <c r="URO4" s="313" t="s">
        <v>426</v>
      </c>
      <c r="URP4" s="313" t="s">
        <v>426</v>
      </c>
      <c r="URQ4" s="313" t="s">
        <v>426</v>
      </c>
      <c r="URR4" s="313" t="s">
        <v>426</v>
      </c>
      <c r="URS4" s="313" t="s">
        <v>426</v>
      </c>
      <c r="URT4" s="313" t="s">
        <v>426</v>
      </c>
      <c r="URU4" s="313" t="s">
        <v>426</v>
      </c>
      <c r="URV4" s="313" t="s">
        <v>426</v>
      </c>
      <c r="URW4" s="313" t="s">
        <v>426</v>
      </c>
      <c r="URX4" s="313" t="s">
        <v>426</v>
      </c>
      <c r="URY4" s="313" t="s">
        <v>426</v>
      </c>
      <c r="URZ4" s="313" t="s">
        <v>426</v>
      </c>
      <c r="USA4" s="313" t="s">
        <v>426</v>
      </c>
      <c r="USB4" s="313" t="s">
        <v>426</v>
      </c>
      <c r="USC4" s="313" t="s">
        <v>426</v>
      </c>
      <c r="USD4" s="313" t="s">
        <v>426</v>
      </c>
      <c r="USE4" s="313" t="s">
        <v>426</v>
      </c>
      <c r="USF4" s="313" t="s">
        <v>426</v>
      </c>
      <c r="USG4" s="313" t="s">
        <v>426</v>
      </c>
      <c r="USH4" s="313" t="s">
        <v>426</v>
      </c>
      <c r="USI4" s="313" t="s">
        <v>426</v>
      </c>
      <c r="USJ4" s="313" t="s">
        <v>426</v>
      </c>
      <c r="USK4" s="313" t="s">
        <v>426</v>
      </c>
      <c r="USL4" s="313" t="s">
        <v>426</v>
      </c>
      <c r="USM4" s="313" t="s">
        <v>426</v>
      </c>
      <c r="USN4" s="313" t="s">
        <v>426</v>
      </c>
      <c r="USO4" s="313" t="s">
        <v>426</v>
      </c>
      <c r="USP4" s="313" t="s">
        <v>426</v>
      </c>
      <c r="USQ4" s="313" t="s">
        <v>426</v>
      </c>
      <c r="USR4" s="313" t="s">
        <v>426</v>
      </c>
      <c r="USS4" s="313" t="s">
        <v>426</v>
      </c>
      <c r="UST4" s="313" t="s">
        <v>426</v>
      </c>
      <c r="USU4" s="313" t="s">
        <v>426</v>
      </c>
      <c r="USV4" s="313" t="s">
        <v>426</v>
      </c>
      <c r="USW4" s="313" t="s">
        <v>426</v>
      </c>
      <c r="USX4" s="313" t="s">
        <v>426</v>
      </c>
      <c r="USY4" s="313" t="s">
        <v>426</v>
      </c>
      <c r="USZ4" s="313" t="s">
        <v>426</v>
      </c>
      <c r="UTA4" s="313" t="s">
        <v>426</v>
      </c>
      <c r="UTB4" s="313" t="s">
        <v>426</v>
      </c>
      <c r="UTC4" s="313" t="s">
        <v>426</v>
      </c>
      <c r="UTD4" s="313" t="s">
        <v>426</v>
      </c>
      <c r="UTE4" s="313" t="s">
        <v>426</v>
      </c>
      <c r="UTF4" s="313" t="s">
        <v>426</v>
      </c>
      <c r="UTG4" s="313" t="s">
        <v>426</v>
      </c>
      <c r="UTH4" s="313" t="s">
        <v>426</v>
      </c>
      <c r="UTI4" s="313" t="s">
        <v>426</v>
      </c>
      <c r="UTJ4" s="313" t="s">
        <v>426</v>
      </c>
      <c r="UTK4" s="313" t="s">
        <v>426</v>
      </c>
      <c r="UTL4" s="313" t="s">
        <v>426</v>
      </c>
      <c r="UTM4" s="313" t="s">
        <v>426</v>
      </c>
      <c r="UTN4" s="313" t="s">
        <v>426</v>
      </c>
      <c r="UTO4" s="313" t="s">
        <v>426</v>
      </c>
      <c r="UTP4" s="313" t="s">
        <v>426</v>
      </c>
      <c r="UTQ4" s="313" t="s">
        <v>426</v>
      </c>
      <c r="UTR4" s="313" t="s">
        <v>426</v>
      </c>
      <c r="UTS4" s="313" t="s">
        <v>426</v>
      </c>
      <c r="UTT4" s="313" t="s">
        <v>426</v>
      </c>
      <c r="UTU4" s="313" t="s">
        <v>426</v>
      </c>
      <c r="UTV4" s="313" t="s">
        <v>426</v>
      </c>
      <c r="UTW4" s="313" t="s">
        <v>426</v>
      </c>
      <c r="UTX4" s="313" t="s">
        <v>426</v>
      </c>
      <c r="UTY4" s="313" t="s">
        <v>426</v>
      </c>
      <c r="UTZ4" s="313" t="s">
        <v>426</v>
      </c>
      <c r="UUA4" s="313" t="s">
        <v>426</v>
      </c>
      <c r="UUB4" s="313" t="s">
        <v>426</v>
      </c>
      <c r="UUC4" s="313" t="s">
        <v>426</v>
      </c>
      <c r="UUD4" s="313" t="s">
        <v>426</v>
      </c>
      <c r="UUE4" s="313" t="s">
        <v>426</v>
      </c>
      <c r="UUF4" s="313" t="s">
        <v>426</v>
      </c>
      <c r="UUG4" s="313" t="s">
        <v>426</v>
      </c>
      <c r="UUH4" s="313" t="s">
        <v>426</v>
      </c>
      <c r="UUI4" s="313" t="s">
        <v>426</v>
      </c>
      <c r="UUJ4" s="313" t="s">
        <v>426</v>
      </c>
      <c r="UUK4" s="313" t="s">
        <v>426</v>
      </c>
      <c r="UUL4" s="313" t="s">
        <v>426</v>
      </c>
      <c r="UUM4" s="313" t="s">
        <v>426</v>
      </c>
      <c r="UUN4" s="313" t="s">
        <v>426</v>
      </c>
      <c r="UUO4" s="313" t="s">
        <v>426</v>
      </c>
      <c r="UUP4" s="313" t="s">
        <v>426</v>
      </c>
      <c r="UUQ4" s="313" t="s">
        <v>426</v>
      </c>
      <c r="UUR4" s="313" t="s">
        <v>426</v>
      </c>
      <c r="UUS4" s="313" t="s">
        <v>426</v>
      </c>
      <c r="UUT4" s="313" t="s">
        <v>426</v>
      </c>
      <c r="UUU4" s="313" t="s">
        <v>426</v>
      </c>
      <c r="UUV4" s="313" t="s">
        <v>426</v>
      </c>
      <c r="UUW4" s="313" t="s">
        <v>426</v>
      </c>
      <c r="UUX4" s="313" t="s">
        <v>426</v>
      </c>
      <c r="UUY4" s="313" t="s">
        <v>426</v>
      </c>
      <c r="UUZ4" s="313" t="s">
        <v>426</v>
      </c>
      <c r="UVA4" s="313" t="s">
        <v>426</v>
      </c>
      <c r="UVB4" s="313" t="s">
        <v>426</v>
      </c>
      <c r="UVC4" s="313" t="s">
        <v>426</v>
      </c>
      <c r="UVD4" s="313" t="s">
        <v>426</v>
      </c>
      <c r="UVE4" s="313" t="s">
        <v>426</v>
      </c>
      <c r="UVF4" s="313" t="s">
        <v>426</v>
      </c>
      <c r="UVG4" s="313" t="s">
        <v>426</v>
      </c>
      <c r="UVH4" s="313" t="s">
        <v>426</v>
      </c>
      <c r="UVI4" s="313" t="s">
        <v>426</v>
      </c>
      <c r="UVJ4" s="313" t="s">
        <v>426</v>
      </c>
      <c r="UVK4" s="313" t="s">
        <v>426</v>
      </c>
      <c r="UVL4" s="313" t="s">
        <v>426</v>
      </c>
      <c r="UVM4" s="313" t="s">
        <v>426</v>
      </c>
      <c r="UVN4" s="313" t="s">
        <v>426</v>
      </c>
      <c r="UVO4" s="313" t="s">
        <v>426</v>
      </c>
      <c r="UVP4" s="313" t="s">
        <v>426</v>
      </c>
      <c r="UVQ4" s="313" t="s">
        <v>426</v>
      </c>
      <c r="UVR4" s="313" t="s">
        <v>426</v>
      </c>
      <c r="UVS4" s="313" t="s">
        <v>426</v>
      </c>
      <c r="UVT4" s="313" t="s">
        <v>426</v>
      </c>
      <c r="UVU4" s="313" t="s">
        <v>426</v>
      </c>
      <c r="UVV4" s="313" t="s">
        <v>426</v>
      </c>
      <c r="UVW4" s="313" t="s">
        <v>426</v>
      </c>
      <c r="UVX4" s="313" t="s">
        <v>426</v>
      </c>
      <c r="UVY4" s="313" t="s">
        <v>426</v>
      </c>
      <c r="UVZ4" s="313" t="s">
        <v>426</v>
      </c>
      <c r="UWA4" s="313" t="s">
        <v>426</v>
      </c>
      <c r="UWB4" s="313" t="s">
        <v>426</v>
      </c>
      <c r="UWC4" s="313" t="s">
        <v>426</v>
      </c>
      <c r="UWD4" s="313" t="s">
        <v>426</v>
      </c>
      <c r="UWE4" s="313" t="s">
        <v>426</v>
      </c>
      <c r="UWF4" s="313" t="s">
        <v>426</v>
      </c>
      <c r="UWG4" s="313" t="s">
        <v>426</v>
      </c>
      <c r="UWH4" s="313" t="s">
        <v>426</v>
      </c>
      <c r="UWI4" s="313" t="s">
        <v>426</v>
      </c>
      <c r="UWJ4" s="313" t="s">
        <v>426</v>
      </c>
      <c r="UWK4" s="313" t="s">
        <v>426</v>
      </c>
      <c r="UWL4" s="313" t="s">
        <v>426</v>
      </c>
      <c r="UWM4" s="313" t="s">
        <v>426</v>
      </c>
      <c r="UWN4" s="313" t="s">
        <v>426</v>
      </c>
      <c r="UWO4" s="313" t="s">
        <v>426</v>
      </c>
      <c r="UWP4" s="313" t="s">
        <v>426</v>
      </c>
      <c r="UWQ4" s="313" t="s">
        <v>426</v>
      </c>
      <c r="UWR4" s="313" t="s">
        <v>426</v>
      </c>
      <c r="UWS4" s="313" t="s">
        <v>426</v>
      </c>
      <c r="UWT4" s="313" t="s">
        <v>426</v>
      </c>
      <c r="UWU4" s="313" t="s">
        <v>426</v>
      </c>
      <c r="UWV4" s="313" t="s">
        <v>426</v>
      </c>
      <c r="UWW4" s="313" t="s">
        <v>426</v>
      </c>
      <c r="UWX4" s="313" t="s">
        <v>426</v>
      </c>
      <c r="UWY4" s="313" t="s">
        <v>426</v>
      </c>
      <c r="UWZ4" s="313" t="s">
        <v>426</v>
      </c>
      <c r="UXA4" s="313" t="s">
        <v>426</v>
      </c>
      <c r="UXB4" s="313" t="s">
        <v>426</v>
      </c>
      <c r="UXC4" s="313" t="s">
        <v>426</v>
      </c>
      <c r="UXD4" s="313" t="s">
        <v>426</v>
      </c>
      <c r="UXE4" s="313" t="s">
        <v>426</v>
      </c>
      <c r="UXF4" s="313" t="s">
        <v>426</v>
      </c>
      <c r="UXG4" s="313" t="s">
        <v>426</v>
      </c>
      <c r="UXH4" s="313" t="s">
        <v>426</v>
      </c>
      <c r="UXI4" s="313" t="s">
        <v>426</v>
      </c>
      <c r="UXJ4" s="313" t="s">
        <v>426</v>
      </c>
      <c r="UXK4" s="313" t="s">
        <v>426</v>
      </c>
      <c r="UXL4" s="313" t="s">
        <v>426</v>
      </c>
      <c r="UXM4" s="313" t="s">
        <v>426</v>
      </c>
      <c r="UXN4" s="313" t="s">
        <v>426</v>
      </c>
      <c r="UXO4" s="313" t="s">
        <v>426</v>
      </c>
      <c r="UXP4" s="313" t="s">
        <v>426</v>
      </c>
      <c r="UXQ4" s="313" t="s">
        <v>426</v>
      </c>
      <c r="UXR4" s="313" t="s">
        <v>426</v>
      </c>
      <c r="UXS4" s="313" t="s">
        <v>426</v>
      </c>
      <c r="UXT4" s="313" t="s">
        <v>426</v>
      </c>
      <c r="UXU4" s="313" t="s">
        <v>426</v>
      </c>
      <c r="UXV4" s="313" t="s">
        <v>426</v>
      </c>
      <c r="UXW4" s="313" t="s">
        <v>426</v>
      </c>
      <c r="UXX4" s="313" t="s">
        <v>426</v>
      </c>
      <c r="UXY4" s="313" t="s">
        <v>426</v>
      </c>
      <c r="UXZ4" s="313" t="s">
        <v>426</v>
      </c>
      <c r="UYA4" s="313" t="s">
        <v>426</v>
      </c>
      <c r="UYB4" s="313" t="s">
        <v>426</v>
      </c>
      <c r="UYC4" s="313" t="s">
        <v>426</v>
      </c>
      <c r="UYD4" s="313" t="s">
        <v>426</v>
      </c>
      <c r="UYE4" s="313" t="s">
        <v>426</v>
      </c>
      <c r="UYF4" s="313" t="s">
        <v>426</v>
      </c>
      <c r="UYG4" s="313" t="s">
        <v>426</v>
      </c>
      <c r="UYH4" s="313" t="s">
        <v>426</v>
      </c>
      <c r="UYI4" s="313" t="s">
        <v>426</v>
      </c>
      <c r="UYJ4" s="313" t="s">
        <v>426</v>
      </c>
      <c r="UYK4" s="313" t="s">
        <v>426</v>
      </c>
      <c r="UYL4" s="313" t="s">
        <v>426</v>
      </c>
      <c r="UYM4" s="313" t="s">
        <v>426</v>
      </c>
      <c r="UYN4" s="313" t="s">
        <v>426</v>
      </c>
      <c r="UYO4" s="313" t="s">
        <v>426</v>
      </c>
      <c r="UYP4" s="313" t="s">
        <v>426</v>
      </c>
      <c r="UYQ4" s="313" t="s">
        <v>426</v>
      </c>
      <c r="UYR4" s="313" t="s">
        <v>426</v>
      </c>
      <c r="UYS4" s="313" t="s">
        <v>426</v>
      </c>
      <c r="UYT4" s="313" t="s">
        <v>426</v>
      </c>
      <c r="UYU4" s="313" t="s">
        <v>426</v>
      </c>
      <c r="UYV4" s="313" t="s">
        <v>426</v>
      </c>
      <c r="UYW4" s="313" t="s">
        <v>426</v>
      </c>
      <c r="UYX4" s="313" t="s">
        <v>426</v>
      </c>
      <c r="UYY4" s="313" t="s">
        <v>426</v>
      </c>
      <c r="UYZ4" s="313" t="s">
        <v>426</v>
      </c>
      <c r="UZA4" s="313" t="s">
        <v>426</v>
      </c>
      <c r="UZB4" s="313" t="s">
        <v>426</v>
      </c>
      <c r="UZC4" s="313" t="s">
        <v>426</v>
      </c>
      <c r="UZD4" s="313" t="s">
        <v>426</v>
      </c>
      <c r="UZE4" s="313" t="s">
        <v>426</v>
      </c>
      <c r="UZF4" s="313" t="s">
        <v>426</v>
      </c>
      <c r="UZG4" s="313" t="s">
        <v>426</v>
      </c>
      <c r="UZH4" s="313" t="s">
        <v>426</v>
      </c>
      <c r="UZI4" s="313" t="s">
        <v>426</v>
      </c>
      <c r="UZJ4" s="313" t="s">
        <v>426</v>
      </c>
      <c r="UZK4" s="313" t="s">
        <v>426</v>
      </c>
      <c r="UZL4" s="313" t="s">
        <v>426</v>
      </c>
      <c r="UZM4" s="313" t="s">
        <v>426</v>
      </c>
      <c r="UZN4" s="313" t="s">
        <v>426</v>
      </c>
      <c r="UZO4" s="313" t="s">
        <v>426</v>
      </c>
      <c r="UZP4" s="313" t="s">
        <v>426</v>
      </c>
      <c r="UZQ4" s="313" t="s">
        <v>426</v>
      </c>
      <c r="UZR4" s="313" t="s">
        <v>426</v>
      </c>
      <c r="UZS4" s="313" t="s">
        <v>426</v>
      </c>
      <c r="UZT4" s="313" t="s">
        <v>426</v>
      </c>
      <c r="UZU4" s="313" t="s">
        <v>426</v>
      </c>
      <c r="UZV4" s="313" t="s">
        <v>426</v>
      </c>
      <c r="UZW4" s="313" t="s">
        <v>426</v>
      </c>
      <c r="UZX4" s="313" t="s">
        <v>426</v>
      </c>
      <c r="UZY4" s="313" t="s">
        <v>426</v>
      </c>
      <c r="UZZ4" s="313" t="s">
        <v>426</v>
      </c>
      <c r="VAA4" s="313" t="s">
        <v>426</v>
      </c>
      <c r="VAB4" s="313" t="s">
        <v>426</v>
      </c>
      <c r="VAC4" s="313" t="s">
        <v>426</v>
      </c>
      <c r="VAD4" s="313" t="s">
        <v>426</v>
      </c>
      <c r="VAE4" s="313" t="s">
        <v>426</v>
      </c>
      <c r="VAF4" s="313" t="s">
        <v>426</v>
      </c>
      <c r="VAG4" s="313" t="s">
        <v>426</v>
      </c>
      <c r="VAH4" s="313" t="s">
        <v>426</v>
      </c>
      <c r="VAI4" s="313" t="s">
        <v>426</v>
      </c>
      <c r="VAJ4" s="313" t="s">
        <v>426</v>
      </c>
      <c r="VAK4" s="313" t="s">
        <v>426</v>
      </c>
      <c r="VAL4" s="313" t="s">
        <v>426</v>
      </c>
      <c r="VAM4" s="313" t="s">
        <v>426</v>
      </c>
      <c r="VAN4" s="313" t="s">
        <v>426</v>
      </c>
      <c r="VAO4" s="313" t="s">
        <v>426</v>
      </c>
      <c r="VAP4" s="313" t="s">
        <v>426</v>
      </c>
      <c r="VAQ4" s="313" t="s">
        <v>426</v>
      </c>
      <c r="VAR4" s="313" t="s">
        <v>426</v>
      </c>
      <c r="VAS4" s="313" t="s">
        <v>426</v>
      </c>
      <c r="VAT4" s="313" t="s">
        <v>426</v>
      </c>
      <c r="VAU4" s="313" t="s">
        <v>426</v>
      </c>
      <c r="VAV4" s="313" t="s">
        <v>426</v>
      </c>
      <c r="VAW4" s="313" t="s">
        <v>426</v>
      </c>
      <c r="VAX4" s="313" t="s">
        <v>426</v>
      </c>
      <c r="VAY4" s="313" t="s">
        <v>426</v>
      </c>
      <c r="VAZ4" s="313" t="s">
        <v>426</v>
      </c>
      <c r="VBA4" s="313" t="s">
        <v>426</v>
      </c>
      <c r="VBB4" s="313" t="s">
        <v>426</v>
      </c>
      <c r="VBC4" s="313" t="s">
        <v>426</v>
      </c>
      <c r="VBD4" s="313" t="s">
        <v>426</v>
      </c>
      <c r="VBE4" s="313" t="s">
        <v>426</v>
      </c>
      <c r="VBF4" s="313" t="s">
        <v>426</v>
      </c>
      <c r="VBG4" s="313" t="s">
        <v>426</v>
      </c>
      <c r="VBH4" s="313" t="s">
        <v>426</v>
      </c>
      <c r="VBI4" s="313" t="s">
        <v>426</v>
      </c>
      <c r="VBJ4" s="313" t="s">
        <v>426</v>
      </c>
      <c r="VBK4" s="313" t="s">
        <v>426</v>
      </c>
      <c r="VBL4" s="313" t="s">
        <v>426</v>
      </c>
      <c r="VBM4" s="313" t="s">
        <v>426</v>
      </c>
      <c r="VBN4" s="313" t="s">
        <v>426</v>
      </c>
      <c r="VBO4" s="313" t="s">
        <v>426</v>
      </c>
      <c r="VBP4" s="313" t="s">
        <v>426</v>
      </c>
      <c r="VBQ4" s="313" t="s">
        <v>426</v>
      </c>
      <c r="VBR4" s="313" t="s">
        <v>426</v>
      </c>
      <c r="VBS4" s="313" t="s">
        <v>426</v>
      </c>
      <c r="VBT4" s="313" t="s">
        <v>426</v>
      </c>
      <c r="VBU4" s="313" t="s">
        <v>426</v>
      </c>
      <c r="VBV4" s="313" t="s">
        <v>426</v>
      </c>
      <c r="VBW4" s="313" t="s">
        <v>426</v>
      </c>
      <c r="VBX4" s="313" t="s">
        <v>426</v>
      </c>
      <c r="VBY4" s="313" t="s">
        <v>426</v>
      </c>
      <c r="VBZ4" s="313" t="s">
        <v>426</v>
      </c>
      <c r="VCA4" s="313" t="s">
        <v>426</v>
      </c>
      <c r="VCB4" s="313" t="s">
        <v>426</v>
      </c>
      <c r="VCC4" s="313" t="s">
        <v>426</v>
      </c>
      <c r="VCD4" s="313" t="s">
        <v>426</v>
      </c>
      <c r="VCE4" s="313" t="s">
        <v>426</v>
      </c>
      <c r="VCF4" s="313" t="s">
        <v>426</v>
      </c>
      <c r="VCG4" s="313" t="s">
        <v>426</v>
      </c>
      <c r="VCH4" s="313" t="s">
        <v>426</v>
      </c>
      <c r="VCI4" s="313" t="s">
        <v>426</v>
      </c>
      <c r="VCJ4" s="313" t="s">
        <v>426</v>
      </c>
      <c r="VCK4" s="313" t="s">
        <v>426</v>
      </c>
      <c r="VCL4" s="313" t="s">
        <v>426</v>
      </c>
      <c r="VCM4" s="313" t="s">
        <v>426</v>
      </c>
      <c r="VCN4" s="313" t="s">
        <v>426</v>
      </c>
      <c r="VCO4" s="313" t="s">
        <v>426</v>
      </c>
      <c r="VCP4" s="313" t="s">
        <v>426</v>
      </c>
      <c r="VCQ4" s="313" t="s">
        <v>426</v>
      </c>
      <c r="VCR4" s="313" t="s">
        <v>426</v>
      </c>
      <c r="VCS4" s="313" t="s">
        <v>426</v>
      </c>
      <c r="VCT4" s="313" t="s">
        <v>426</v>
      </c>
      <c r="VCU4" s="313" t="s">
        <v>426</v>
      </c>
      <c r="VCV4" s="313" t="s">
        <v>426</v>
      </c>
      <c r="VCW4" s="313" t="s">
        <v>426</v>
      </c>
      <c r="VCX4" s="313" t="s">
        <v>426</v>
      </c>
      <c r="VCY4" s="313" t="s">
        <v>426</v>
      </c>
      <c r="VCZ4" s="313" t="s">
        <v>426</v>
      </c>
      <c r="VDA4" s="313" t="s">
        <v>426</v>
      </c>
      <c r="VDB4" s="313" t="s">
        <v>426</v>
      </c>
      <c r="VDC4" s="313" t="s">
        <v>426</v>
      </c>
      <c r="VDD4" s="313" t="s">
        <v>426</v>
      </c>
      <c r="VDE4" s="313" t="s">
        <v>426</v>
      </c>
      <c r="VDF4" s="313" t="s">
        <v>426</v>
      </c>
      <c r="VDG4" s="313" t="s">
        <v>426</v>
      </c>
      <c r="VDH4" s="313" t="s">
        <v>426</v>
      </c>
      <c r="VDI4" s="313" t="s">
        <v>426</v>
      </c>
      <c r="VDJ4" s="313" t="s">
        <v>426</v>
      </c>
      <c r="VDK4" s="313" t="s">
        <v>426</v>
      </c>
      <c r="VDL4" s="313" t="s">
        <v>426</v>
      </c>
      <c r="VDM4" s="313" t="s">
        <v>426</v>
      </c>
      <c r="VDN4" s="313" t="s">
        <v>426</v>
      </c>
      <c r="VDO4" s="313" t="s">
        <v>426</v>
      </c>
      <c r="VDP4" s="313" t="s">
        <v>426</v>
      </c>
      <c r="VDQ4" s="313" t="s">
        <v>426</v>
      </c>
      <c r="VDR4" s="313" t="s">
        <v>426</v>
      </c>
      <c r="VDS4" s="313" t="s">
        <v>426</v>
      </c>
      <c r="VDT4" s="313" t="s">
        <v>426</v>
      </c>
      <c r="VDU4" s="313" t="s">
        <v>426</v>
      </c>
      <c r="VDV4" s="313" t="s">
        <v>426</v>
      </c>
      <c r="VDW4" s="313" t="s">
        <v>426</v>
      </c>
      <c r="VDX4" s="313" t="s">
        <v>426</v>
      </c>
      <c r="VDY4" s="313" t="s">
        <v>426</v>
      </c>
      <c r="VDZ4" s="313" t="s">
        <v>426</v>
      </c>
      <c r="VEA4" s="313" t="s">
        <v>426</v>
      </c>
      <c r="VEB4" s="313" t="s">
        <v>426</v>
      </c>
      <c r="VEC4" s="313" t="s">
        <v>426</v>
      </c>
      <c r="VED4" s="313" t="s">
        <v>426</v>
      </c>
      <c r="VEE4" s="313" t="s">
        <v>426</v>
      </c>
      <c r="VEF4" s="313" t="s">
        <v>426</v>
      </c>
      <c r="VEG4" s="313" t="s">
        <v>426</v>
      </c>
      <c r="VEH4" s="313" t="s">
        <v>426</v>
      </c>
      <c r="VEI4" s="313" t="s">
        <v>426</v>
      </c>
      <c r="VEJ4" s="313" t="s">
        <v>426</v>
      </c>
      <c r="VEK4" s="313" t="s">
        <v>426</v>
      </c>
      <c r="VEL4" s="313" t="s">
        <v>426</v>
      </c>
      <c r="VEM4" s="313" t="s">
        <v>426</v>
      </c>
      <c r="VEN4" s="313" t="s">
        <v>426</v>
      </c>
      <c r="VEO4" s="313" t="s">
        <v>426</v>
      </c>
      <c r="VEP4" s="313" t="s">
        <v>426</v>
      </c>
      <c r="VEQ4" s="313" t="s">
        <v>426</v>
      </c>
      <c r="VER4" s="313" t="s">
        <v>426</v>
      </c>
      <c r="VES4" s="313" t="s">
        <v>426</v>
      </c>
      <c r="VET4" s="313" t="s">
        <v>426</v>
      </c>
      <c r="VEU4" s="313" t="s">
        <v>426</v>
      </c>
      <c r="VEV4" s="313" t="s">
        <v>426</v>
      </c>
      <c r="VEW4" s="313" t="s">
        <v>426</v>
      </c>
      <c r="VEX4" s="313" t="s">
        <v>426</v>
      </c>
      <c r="VEY4" s="313" t="s">
        <v>426</v>
      </c>
      <c r="VEZ4" s="313" t="s">
        <v>426</v>
      </c>
      <c r="VFA4" s="313" t="s">
        <v>426</v>
      </c>
      <c r="VFB4" s="313" t="s">
        <v>426</v>
      </c>
      <c r="VFC4" s="313" t="s">
        <v>426</v>
      </c>
      <c r="VFD4" s="313" t="s">
        <v>426</v>
      </c>
      <c r="VFE4" s="313" t="s">
        <v>426</v>
      </c>
      <c r="VFF4" s="313" t="s">
        <v>426</v>
      </c>
      <c r="VFG4" s="313" t="s">
        <v>426</v>
      </c>
      <c r="VFH4" s="313" t="s">
        <v>426</v>
      </c>
      <c r="VFI4" s="313" t="s">
        <v>426</v>
      </c>
      <c r="VFJ4" s="313" t="s">
        <v>426</v>
      </c>
      <c r="VFK4" s="313" t="s">
        <v>426</v>
      </c>
      <c r="VFL4" s="313" t="s">
        <v>426</v>
      </c>
      <c r="VFM4" s="313" t="s">
        <v>426</v>
      </c>
      <c r="VFN4" s="313" t="s">
        <v>426</v>
      </c>
      <c r="VFO4" s="313" t="s">
        <v>426</v>
      </c>
      <c r="VFP4" s="313" t="s">
        <v>426</v>
      </c>
      <c r="VFQ4" s="313" t="s">
        <v>426</v>
      </c>
      <c r="VFR4" s="313" t="s">
        <v>426</v>
      </c>
      <c r="VFS4" s="313" t="s">
        <v>426</v>
      </c>
      <c r="VFT4" s="313" t="s">
        <v>426</v>
      </c>
      <c r="VFU4" s="313" t="s">
        <v>426</v>
      </c>
      <c r="VFV4" s="313" t="s">
        <v>426</v>
      </c>
      <c r="VFW4" s="313" t="s">
        <v>426</v>
      </c>
      <c r="VFX4" s="313" t="s">
        <v>426</v>
      </c>
      <c r="VFY4" s="313" t="s">
        <v>426</v>
      </c>
      <c r="VFZ4" s="313" t="s">
        <v>426</v>
      </c>
      <c r="VGA4" s="313" t="s">
        <v>426</v>
      </c>
      <c r="VGB4" s="313" t="s">
        <v>426</v>
      </c>
      <c r="VGC4" s="313" t="s">
        <v>426</v>
      </c>
      <c r="VGD4" s="313" t="s">
        <v>426</v>
      </c>
      <c r="VGE4" s="313" t="s">
        <v>426</v>
      </c>
      <c r="VGF4" s="313" t="s">
        <v>426</v>
      </c>
      <c r="VGG4" s="313" t="s">
        <v>426</v>
      </c>
      <c r="VGH4" s="313" t="s">
        <v>426</v>
      </c>
      <c r="VGI4" s="313" t="s">
        <v>426</v>
      </c>
      <c r="VGJ4" s="313" t="s">
        <v>426</v>
      </c>
      <c r="VGK4" s="313" t="s">
        <v>426</v>
      </c>
      <c r="VGL4" s="313" t="s">
        <v>426</v>
      </c>
      <c r="VGM4" s="313" t="s">
        <v>426</v>
      </c>
      <c r="VGN4" s="313" t="s">
        <v>426</v>
      </c>
      <c r="VGO4" s="313" t="s">
        <v>426</v>
      </c>
      <c r="VGP4" s="313" t="s">
        <v>426</v>
      </c>
      <c r="VGQ4" s="313" t="s">
        <v>426</v>
      </c>
      <c r="VGR4" s="313" t="s">
        <v>426</v>
      </c>
      <c r="VGS4" s="313" t="s">
        <v>426</v>
      </c>
      <c r="VGT4" s="313" t="s">
        <v>426</v>
      </c>
      <c r="VGU4" s="313" t="s">
        <v>426</v>
      </c>
      <c r="VGV4" s="313" t="s">
        <v>426</v>
      </c>
      <c r="VGW4" s="313" t="s">
        <v>426</v>
      </c>
      <c r="VGX4" s="313" t="s">
        <v>426</v>
      </c>
      <c r="VGY4" s="313" t="s">
        <v>426</v>
      </c>
      <c r="VGZ4" s="313" t="s">
        <v>426</v>
      </c>
      <c r="VHA4" s="313" t="s">
        <v>426</v>
      </c>
      <c r="VHB4" s="313" t="s">
        <v>426</v>
      </c>
      <c r="VHC4" s="313" t="s">
        <v>426</v>
      </c>
      <c r="VHD4" s="313" t="s">
        <v>426</v>
      </c>
      <c r="VHE4" s="313" t="s">
        <v>426</v>
      </c>
      <c r="VHF4" s="313" t="s">
        <v>426</v>
      </c>
      <c r="VHG4" s="313" t="s">
        <v>426</v>
      </c>
      <c r="VHH4" s="313" t="s">
        <v>426</v>
      </c>
      <c r="VHI4" s="313" t="s">
        <v>426</v>
      </c>
      <c r="VHJ4" s="313" t="s">
        <v>426</v>
      </c>
      <c r="VHK4" s="313" t="s">
        <v>426</v>
      </c>
      <c r="VHL4" s="313" t="s">
        <v>426</v>
      </c>
      <c r="VHM4" s="313" t="s">
        <v>426</v>
      </c>
      <c r="VHN4" s="313" t="s">
        <v>426</v>
      </c>
      <c r="VHO4" s="313" t="s">
        <v>426</v>
      </c>
      <c r="VHP4" s="313" t="s">
        <v>426</v>
      </c>
      <c r="VHQ4" s="313" t="s">
        <v>426</v>
      </c>
      <c r="VHR4" s="313" t="s">
        <v>426</v>
      </c>
      <c r="VHS4" s="313" t="s">
        <v>426</v>
      </c>
      <c r="VHT4" s="313" t="s">
        <v>426</v>
      </c>
      <c r="VHU4" s="313" t="s">
        <v>426</v>
      </c>
      <c r="VHV4" s="313" t="s">
        <v>426</v>
      </c>
      <c r="VHW4" s="313" t="s">
        <v>426</v>
      </c>
      <c r="VHX4" s="313" t="s">
        <v>426</v>
      </c>
      <c r="VHY4" s="313" t="s">
        <v>426</v>
      </c>
      <c r="VHZ4" s="313" t="s">
        <v>426</v>
      </c>
      <c r="VIA4" s="313" t="s">
        <v>426</v>
      </c>
      <c r="VIB4" s="313" t="s">
        <v>426</v>
      </c>
      <c r="VIC4" s="313" t="s">
        <v>426</v>
      </c>
      <c r="VID4" s="313" t="s">
        <v>426</v>
      </c>
      <c r="VIE4" s="313" t="s">
        <v>426</v>
      </c>
      <c r="VIF4" s="313" t="s">
        <v>426</v>
      </c>
      <c r="VIG4" s="313" t="s">
        <v>426</v>
      </c>
      <c r="VIH4" s="313" t="s">
        <v>426</v>
      </c>
      <c r="VII4" s="313" t="s">
        <v>426</v>
      </c>
      <c r="VIJ4" s="313" t="s">
        <v>426</v>
      </c>
      <c r="VIK4" s="313" t="s">
        <v>426</v>
      </c>
      <c r="VIL4" s="313" t="s">
        <v>426</v>
      </c>
      <c r="VIM4" s="313" t="s">
        <v>426</v>
      </c>
      <c r="VIN4" s="313" t="s">
        <v>426</v>
      </c>
      <c r="VIO4" s="313" t="s">
        <v>426</v>
      </c>
      <c r="VIP4" s="313" t="s">
        <v>426</v>
      </c>
      <c r="VIQ4" s="313" t="s">
        <v>426</v>
      </c>
      <c r="VIR4" s="313" t="s">
        <v>426</v>
      </c>
      <c r="VIS4" s="313" t="s">
        <v>426</v>
      </c>
      <c r="VIT4" s="313" t="s">
        <v>426</v>
      </c>
      <c r="VIU4" s="313" t="s">
        <v>426</v>
      </c>
      <c r="VIV4" s="313" t="s">
        <v>426</v>
      </c>
      <c r="VIW4" s="313" t="s">
        <v>426</v>
      </c>
      <c r="VIX4" s="313" t="s">
        <v>426</v>
      </c>
      <c r="VIY4" s="313" t="s">
        <v>426</v>
      </c>
      <c r="VIZ4" s="313" t="s">
        <v>426</v>
      </c>
      <c r="VJA4" s="313" t="s">
        <v>426</v>
      </c>
      <c r="VJB4" s="313" t="s">
        <v>426</v>
      </c>
      <c r="VJC4" s="313" t="s">
        <v>426</v>
      </c>
      <c r="VJD4" s="313" t="s">
        <v>426</v>
      </c>
      <c r="VJE4" s="313" t="s">
        <v>426</v>
      </c>
      <c r="VJF4" s="313" t="s">
        <v>426</v>
      </c>
      <c r="VJG4" s="313" t="s">
        <v>426</v>
      </c>
      <c r="VJH4" s="313" t="s">
        <v>426</v>
      </c>
      <c r="VJI4" s="313" t="s">
        <v>426</v>
      </c>
      <c r="VJJ4" s="313" t="s">
        <v>426</v>
      </c>
      <c r="VJK4" s="313" t="s">
        <v>426</v>
      </c>
      <c r="VJL4" s="313" t="s">
        <v>426</v>
      </c>
      <c r="VJM4" s="313" t="s">
        <v>426</v>
      </c>
      <c r="VJN4" s="313" t="s">
        <v>426</v>
      </c>
      <c r="VJO4" s="313" t="s">
        <v>426</v>
      </c>
      <c r="VJP4" s="313" t="s">
        <v>426</v>
      </c>
      <c r="VJQ4" s="313" t="s">
        <v>426</v>
      </c>
      <c r="VJR4" s="313" t="s">
        <v>426</v>
      </c>
      <c r="VJS4" s="313" t="s">
        <v>426</v>
      </c>
      <c r="VJT4" s="313" t="s">
        <v>426</v>
      </c>
      <c r="VJU4" s="313" t="s">
        <v>426</v>
      </c>
      <c r="VJV4" s="313" t="s">
        <v>426</v>
      </c>
      <c r="VJW4" s="313" t="s">
        <v>426</v>
      </c>
      <c r="VJX4" s="313" t="s">
        <v>426</v>
      </c>
      <c r="VJY4" s="313" t="s">
        <v>426</v>
      </c>
      <c r="VJZ4" s="313" t="s">
        <v>426</v>
      </c>
      <c r="VKA4" s="313" t="s">
        <v>426</v>
      </c>
      <c r="VKB4" s="313" t="s">
        <v>426</v>
      </c>
      <c r="VKC4" s="313" t="s">
        <v>426</v>
      </c>
      <c r="VKD4" s="313" t="s">
        <v>426</v>
      </c>
      <c r="VKE4" s="313" t="s">
        <v>426</v>
      </c>
      <c r="VKF4" s="313" t="s">
        <v>426</v>
      </c>
      <c r="VKG4" s="313" t="s">
        <v>426</v>
      </c>
      <c r="VKH4" s="313" t="s">
        <v>426</v>
      </c>
      <c r="VKI4" s="313" t="s">
        <v>426</v>
      </c>
      <c r="VKJ4" s="313" t="s">
        <v>426</v>
      </c>
      <c r="VKK4" s="313" t="s">
        <v>426</v>
      </c>
      <c r="VKL4" s="313" t="s">
        <v>426</v>
      </c>
      <c r="VKM4" s="313" t="s">
        <v>426</v>
      </c>
      <c r="VKN4" s="313" t="s">
        <v>426</v>
      </c>
      <c r="VKO4" s="313" t="s">
        <v>426</v>
      </c>
      <c r="VKP4" s="313" t="s">
        <v>426</v>
      </c>
      <c r="VKQ4" s="313" t="s">
        <v>426</v>
      </c>
      <c r="VKR4" s="313" t="s">
        <v>426</v>
      </c>
      <c r="VKS4" s="313" t="s">
        <v>426</v>
      </c>
      <c r="VKT4" s="313" t="s">
        <v>426</v>
      </c>
      <c r="VKU4" s="313" t="s">
        <v>426</v>
      </c>
      <c r="VKV4" s="313" t="s">
        <v>426</v>
      </c>
      <c r="VKW4" s="313" t="s">
        <v>426</v>
      </c>
      <c r="VKX4" s="313" t="s">
        <v>426</v>
      </c>
      <c r="VKY4" s="313" t="s">
        <v>426</v>
      </c>
      <c r="VKZ4" s="313" t="s">
        <v>426</v>
      </c>
      <c r="VLA4" s="313" t="s">
        <v>426</v>
      </c>
      <c r="VLB4" s="313" t="s">
        <v>426</v>
      </c>
      <c r="VLC4" s="313" t="s">
        <v>426</v>
      </c>
      <c r="VLD4" s="313" t="s">
        <v>426</v>
      </c>
      <c r="VLE4" s="313" t="s">
        <v>426</v>
      </c>
      <c r="VLF4" s="313" t="s">
        <v>426</v>
      </c>
      <c r="VLG4" s="313" t="s">
        <v>426</v>
      </c>
      <c r="VLH4" s="313" t="s">
        <v>426</v>
      </c>
      <c r="VLI4" s="313" t="s">
        <v>426</v>
      </c>
      <c r="VLJ4" s="313" t="s">
        <v>426</v>
      </c>
      <c r="VLK4" s="313" t="s">
        <v>426</v>
      </c>
      <c r="VLL4" s="313" t="s">
        <v>426</v>
      </c>
      <c r="VLM4" s="313" t="s">
        <v>426</v>
      </c>
      <c r="VLN4" s="313" t="s">
        <v>426</v>
      </c>
      <c r="VLO4" s="313" t="s">
        <v>426</v>
      </c>
      <c r="VLP4" s="313" t="s">
        <v>426</v>
      </c>
      <c r="VLQ4" s="313" t="s">
        <v>426</v>
      </c>
      <c r="VLR4" s="313" t="s">
        <v>426</v>
      </c>
      <c r="VLS4" s="313" t="s">
        <v>426</v>
      </c>
      <c r="VLT4" s="313" t="s">
        <v>426</v>
      </c>
      <c r="VLU4" s="313" t="s">
        <v>426</v>
      </c>
      <c r="VLV4" s="313" t="s">
        <v>426</v>
      </c>
      <c r="VLW4" s="313" t="s">
        <v>426</v>
      </c>
      <c r="VLX4" s="313" t="s">
        <v>426</v>
      </c>
      <c r="VLY4" s="313" t="s">
        <v>426</v>
      </c>
      <c r="VLZ4" s="313" t="s">
        <v>426</v>
      </c>
      <c r="VMA4" s="313" t="s">
        <v>426</v>
      </c>
      <c r="VMB4" s="313" t="s">
        <v>426</v>
      </c>
      <c r="VMC4" s="313" t="s">
        <v>426</v>
      </c>
      <c r="VMD4" s="313" t="s">
        <v>426</v>
      </c>
      <c r="VME4" s="313" t="s">
        <v>426</v>
      </c>
      <c r="VMF4" s="313" t="s">
        <v>426</v>
      </c>
      <c r="VMG4" s="313" t="s">
        <v>426</v>
      </c>
      <c r="VMH4" s="313" t="s">
        <v>426</v>
      </c>
      <c r="VMI4" s="313" t="s">
        <v>426</v>
      </c>
      <c r="VMJ4" s="313" t="s">
        <v>426</v>
      </c>
      <c r="VMK4" s="313" t="s">
        <v>426</v>
      </c>
      <c r="VML4" s="313" t="s">
        <v>426</v>
      </c>
      <c r="VMM4" s="313" t="s">
        <v>426</v>
      </c>
      <c r="VMN4" s="313" t="s">
        <v>426</v>
      </c>
      <c r="VMO4" s="313" t="s">
        <v>426</v>
      </c>
      <c r="VMP4" s="313" t="s">
        <v>426</v>
      </c>
      <c r="VMQ4" s="313" t="s">
        <v>426</v>
      </c>
      <c r="VMR4" s="313" t="s">
        <v>426</v>
      </c>
      <c r="VMS4" s="313" t="s">
        <v>426</v>
      </c>
      <c r="VMT4" s="313" t="s">
        <v>426</v>
      </c>
      <c r="VMU4" s="313" t="s">
        <v>426</v>
      </c>
      <c r="VMV4" s="313" t="s">
        <v>426</v>
      </c>
      <c r="VMW4" s="313" t="s">
        <v>426</v>
      </c>
      <c r="VMX4" s="313" t="s">
        <v>426</v>
      </c>
      <c r="VMY4" s="313" t="s">
        <v>426</v>
      </c>
      <c r="VMZ4" s="313" t="s">
        <v>426</v>
      </c>
      <c r="VNA4" s="313" t="s">
        <v>426</v>
      </c>
      <c r="VNB4" s="313" t="s">
        <v>426</v>
      </c>
      <c r="VNC4" s="313" t="s">
        <v>426</v>
      </c>
      <c r="VND4" s="313" t="s">
        <v>426</v>
      </c>
      <c r="VNE4" s="313" t="s">
        <v>426</v>
      </c>
      <c r="VNF4" s="313" t="s">
        <v>426</v>
      </c>
      <c r="VNG4" s="313" t="s">
        <v>426</v>
      </c>
      <c r="VNH4" s="313" t="s">
        <v>426</v>
      </c>
      <c r="VNI4" s="313" t="s">
        <v>426</v>
      </c>
      <c r="VNJ4" s="313" t="s">
        <v>426</v>
      </c>
      <c r="VNK4" s="313" t="s">
        <v>426</v>
      </c>
      <c r="VNL4" s="313" t="s">
        <v>426</v>
      </c>
      <c r="VNM4" s="313" t="s">
        <v>426</v>
      </c>
      <c r="VNN4" s="313" t="s">
        <v>426</v>
      </c>
      <c r="VNO4" s="313" t="s">
        <v>426</v>
      </c>
      <c r="VNP4" s="313" t="s">
        <v>426</v>
      </c>
      <c r="VNQ4" s="313" t="s">
        <v>426</v>
      </c>
      <c r="VNR4" s="313" t="s">
        <v>426</v>
      </c>
      <c r="VNS4" s="313" t="s">
        <v>426</v>
      </c>
      <c r="VNT4" s="313" t="s">
        <v>426</v>
      </c>
      <c r="VNU4" s="313" t="s">
        <v>426</v>
      </c>
      <c r="VNV4" s="313" t="s">
        <v>426</v>
      </c>
      <c r="VNW4" s="313" t="s">
        <v>426</v>
      </c>
      <c r="VNX4" s="313" t="s">
        <v>426</v>
      </c>
      <c r="VNY4" s="313" t="s">
        <v>426</v>
      </c>
      <c r="VNZ4" s="313" t="s">
        <v>426</v>
      </c>
      <c r="VOA4" s="313" t="s">
        <v>426</v>
      </c>
      <c r="VOB4" s="313" t="s">
        <v>426</v>
      </c>
      <c r="VOC4" s="313" t="s">
        <v>426</v>
      </c>
      <c r="VOD4" s="313" t="s">
        <v>426</v>
      </c>
      <c r="VOE4" s="313" t="s">
        <v>426</v>
      </c>
      <c r="VOF4" s="313" t="s">
        <v>426</v>
      </c>
      <c r="VOG4" s="313" t="s">
        <v>426</v>
      </c>
      <c r="VOH4" s="313" t="s">
        <v>426</v>
      </c>
      <c r="VOI4" s="313" t="s">
        <v>426</v>
      </c>
      <c r="VOJ4" s="313" t="s">
        <v>426</v>
      </c>
      <c r="VOK4" s="313" t="s">
        <v>426</v>
      </c>
      <c r="VOL4" s="313" t="s">
        <v>426</v>
      </c>
      <c r="VOM4" s="313" t="s">
        <v>426</v>
      </c>
      <c r="VON4" s="313" t="s">
        <v>426</v>
      </c>
      <c r="VOO4" s="313" t="s">
        <v>426</v>
      </c>
      <c r="VOP4" s="313" t="s">
        <v>426</v>
      </c>
      <c r="VOQ4" s="313" t="s">
        <v>426</v>
      </c>
      <c r="VOR4" s="313" t="s">
        <v>426</v>
      </c>
      <c r="VOS4" s="313" t="s">
        <v>426</v>
      </c>
      <c r="VOT4" s="313" t="s">
        <v>426</v>
      </c>
      <c r="VOU4" s="313" t="s">
        <v>426</v>
      </c>
      <c r="VOV4" s="313" t="s">
        <v>426</v>
      </c>
      <c r="VOW4" s="313" t="s">
        <v>426</v>
      </c>
      <c r="VOX4" s="313" t="s">
        <v>426</v>
      </c>
      <c r="VOY4" s="313" t="s">
        <v>426</v>
      </c>
      <c r="VOZ4" s="313" t="s">
        <v>426</v>
      </c>
      <c r="VPA4" s="313" t="s">
        <v>426</v>
      </c>
      <c r="VPB4" s="313" t="s">
        <v>426</v>
      </c>
      <c r="VPC4" s="313" t="s">
        <v>426</v>
      </c>
      <c r="VPD4" s="313" t="s">
        <v>426</v>
      </c>
      <c r="VPE4" s="313" t="s">
        <v>426</v>
      </c>
      <c r="VPF4" s="313" t="s">
        <v>426</v>
      </c>
      <c r="VPG4" s="313" t="s">
        <v>426</v>
      </c>
      <c r="VPH4" s="313" t="s">
        <v>426</v>
      </c>
      <c r="VPI4" s="313" t="s">
        <v>426</v>
      </c>
      <c r="VPJ4" s="313" t="s">
        <v>426</v>
      </c>
      <c r="VPK4" s="313" t="s">
        <v>426</v>
      </c>
      <c r="VPL4" s="313" t="s">
        <v>426</v>
      </c>
      <c r="VPM4" s="313" t="s">
        <v>426</v>
      </c>
      <c r="VPN4" s="313" t="s">
        <v>426</v>
      </c>
      <c r="VPO4" s="313" t="s">
        <v>426</v>
      </c>
      <c r="VPP4" s="313" t="s">
        <v>426</v>
      </c>
      <c r="VPQ4" s="313" t="s">
        <v>426</v>
      </c>
      <c r="VPR4" s="313" t="s">
        <v>426</v>
      </c>
      <c r="VPS4" s="313" t="s">
        <v>426</v>
      </c>
      <c r="VPT4" s="313" t="s">
        <v>426</v>
      </c>
      <c r="VPU4" s="313" t="s">
        <v>426</v>
      </c>
      <c r="VPV4" s="313" t="s">
        <v>426</v>
      </c>
      <c r="VPW4" s="313" t="s">
        <v>426</v>
      </c>
      <c r="VPX4" s="313" t="s">
        <v>426</v>
      </c>
      <c r="VPY4" s="313" t="s">
        <v>426</v>
      </c>
      <c r="VPZ4" s="313" t="s">
        <v>426</v>
      </c>
      <c r="VQA4" s="313" t="s">
        <v>426</v>
      </c>
      <c r="VQB4" s="313" t="s">
        <v>426</v>
      </c>
      <c r="VQC4" s="313" t="s">
        <v>426</v>
      </c>
      <c r="VQD4" s="313" t="s">
        <v>426</v>
      </c>
      <c r="VQE4" s="313" t="s">
        <v>426</v>
      </c>
      <c r="VQF4" s="313" t="s">
        <v>426</v>
      </c>
      <c r="VQG4" s="313" t="s">
        <v>426</v>
      </c>
      <c r="VQH4" s="313" t="s">
        <v>426</v>
      </c>
      <c r="VQI4" s="313" t="s">
        <v>426</v>
      </c>
      <c r="VQJ4" s="313" t="s">
        <v>426</v>
      </c>
      <c r="VQK4" s="313" t="s">
        <v>426</v>
      </c>
      <c r="VQL4" s="313" t="s">
        <v>426</v>
      </c>
      <c r="VQM4" s="313" t="s">
        <v>426</v>
      </c>
      <c r="VQN4" s="313" t="s">
        <v>426</v>
      </c>
      <c r="VQO4" s="313" t="s">
        <v>426</v>
      </c>
      <c r="VQP4" s="313" t="s">
        <v>426</v>
      </c>
      <c r="VQQ4" s="313" t="s">
        <v>426</v>
      </c>
      <c r="VQR4" s="313" t="s">
        <v>426</v>
      </c>
      <c r="VQS4" s="313" t="s">
        <v>426</v>
      </c>
      <c r="VQT4" s="313" t="s">
        <v>426</v>
      </c>
      <c r="VQU4" s="313" t="s">
        <v>426</v>
      </c>
      <c r="VQV4" s="313" t="s">
        <v>426</v>
      </c>
      <c r="VQW4" s="313" t="s">
        <v>426</v>
      </c>
      <c r="VQX4" s="313" t="s">
        <v>426</v>
      </c>
      <c r="VQY4" s="313" t="s">
        <v>426</v>
      </c>
      <c r="VQZ4" s="313" t="s">
        <v>426</v>
      </c>
      <c r="VRA4" s="313" t="s">
        <v>426</v>
      </c>
      <c r="VRB4" s="313" t="s">
        <v>426</v>
      </c>
      <c r="VRC4" s="313" t="s">
        <v>426</v>
      </c>
      <c r="VRD4" s="313" t="s">
        <v>426</v>
      </c>
      <c r="VRE4" s="313" t="s">
        <v>426</v>
      </c>
      <c r="VRF4" s="313" t="s">
        <v>426</v>
      </c>
      <c r="VRG4" s="313" t="s">
        <v>426</v>
      </c>
      <c r="VRH4" s="313" t="s">
        <v>426</v>
      </c>
      <c r="VRI4" s="313" t="s">
        <v>426</v>
      </c>
      <c r="VRJ4" s="313" t="s">
        <v>426</v>
      </c>
      <c r="VRK4" s="313" t="s">
        <v>426</v>
      </c>
      <c r="VRL4" s="313" t="s">
        <v>426</v>
      </c>
      <c r="VRM4" s="313" t="s">
        <v>426</v>
      </c>
      <c r="VRN4" s="313" t="s">
        <v>426</v>
      </c>
      <c r="VRO4" s="313" t="s">
        <v>426</v>
      </c>
      <c r="VRP4" s="313" t="s">
        <v>426</v>
      </c>
      <c r="VRQ4" s="313" t="s">
        <v>426</v>
      </c>
      <c r="VRR4" s="313" t="s">
        <v>426</v>
      </c>
      <c r="VRS4" s="313" t="s">
        <v>426</v>
      </c>
      <c r="VRT4" s="313" t="s">
        <v>426</v>
      </c>
      <c r="VRU4" s="313" t="s">
        <v>426</v>
      </c>
      <c r="VRV4" s="313" t="s">
        <v>426</v>
      </c>
      <c r="VRW4" s="313" t="s">
        <v>426</v>
      </c>
      <c r="VRX4" s="313" t="s">
        <v>426</v>
      </c>
      <c r="VRY4" s="313" t="s">
        <v>426</v>
      </c>
      <c r="VRZ4" s="313" t="s">
        <v>426</v>
      </c>
      <c r="VSA4" s="313" t="s">
        <v>426</v>
      </c>
      <c r="VSB4" s="313" t="s">
        <v>426</v>
      </c>
      <c r="VSC4" s="313" t="s">
        <v>426</v>
      </c>
      <c r="VSD4" s="313" t="s">
        <v>426</v>
      </c>
      <c r="VSE4" s="313" t="s">
        <v>426</v>
      </c>
      <c r="VSF4" s="313" t="s">
        <v>426</v>
      </c>
      <c r="VSG4" s="313" t="s">
        <v>426</v>
      </c>
      <c r="VSH4" s="313" t="s">
        <v>426</v>
      </c>
      <c r="VSI4" s="313" t="s">
        <v>426</v>
      </c>
      <c r="VSJ4" s="313" t="s">
        <v>426</v>
      </c>
      <c r="VSK4" s="313" t="s">
        <v>426</v>
      </c>
      <c r="VSL4" s="313" t="s">
        <v>426</v>
      </c>
      <c r="VSM4" s="313" t="s">
        <v>426</v>
      </c>
      <c r="VSN4" s="313" t="s">
        <v>426</v>
      </c>
      <c r="VSO4" s="313" t="s">
        <v>426</v>
      </c>
      <c r="VSP4" s="313" t="s">
        <v>426</v>
      </c>
      <c r="VSQ4" s="313" t="s">
        <v>426</v>
      </c>
      <c r="VSR4" s="313" t="s">
        <v>426</v>
      </c>
      <c r="VSS4" s="313" t="s">
        <v>426</v>
      </c>
      <c r="VST4" s="313" t="s">
        <v>426</v>
      </c>
      <c r="VSU4" s="313" t="s">
        <v>426</v>
      </c>
      <c r="VSV4" s="313" t="s">
        <v>426</v>
      </c>
      <c r="VSW4" s="313" t="s">
        <v>426</v>
      </c>
      <c r="VSX4" s="313" t="s">
        <v>426</v>
      </c>
      <c r="VSY4" s="313" t="s">
        <v>426</v>
      </c>
      <c r="VSZ4" s="313" t="s">
        <v>426</v>
      </c>
      <c r="VTA4" s="313" t="s">
        <v>426</v>
      </c>
      <c r="VTB4" s="313" t="s">
        <v>426</v>
      </c>
      <c r="VTC4" s="313" t="s">
        <v>426</v>
      </c>
      <c r="VTD4" s="313" t="s">
        <v>426</v>
      </c>
      <c r="VTE4" s="313" t="s">
        <v>426</v>
      </c>
      <c r="VTF4" s="313" t="s">
        <v>426</v>
      </c>
      <c r="VTG4" s="313" t="s">
        <v>426</v>
      </c>
      <c r="VTH4" s="313" t="s">
        <v>426</v>
      </c>
      <c r="VTI4" s="313" t="s">
        <v>426</v>
      </c>
      <c r="VTJ4" s="313" t="s">
        <v>426</v>
      </c>
      <c r="VTK4" s="313" t="s">
        <v>426</v>
      </c>
      <c r="VTL4" s="313" t="s">
        <v>426</v>
      </c>
      <c r="VTM4" s="313" t="s">
        <v>426</v>
      </c>
      <c r="VTN4" s="313" t="s">
        <v>426</v>
      </c>
      <c r="VTO4" s="313" t="s">
        <v>426</v>
      </c>
      <c r="VTP4" s="313" t="s">
        <v>426</v>
      </c>
      <c r="VTQ4" s="313" t="s">
        <v>426</v>
      </c>
      <c r="VTR4" s="313" t="s">
        <v>426</v>
      </c>
      <c r="VTS4" s="313" t="s">
        <v>426</v>
      </c>
      <c r="VTT4" s="313" t="s">
        <v>426</v>
      </c>
      <c r="VTU4" s="313" t="s">
        <v>426</v>
      </c>
      <c r="VTV4" s="313" t="s">
        <v>426</v>
      </c>
      <c r="VTW4" s="313" t="s">
        <v>426</v>
      </c>
      <c r="VTX4" s="313" t="s">
        <v>426</v>
      </c>
      <c r="VTY4" s="313" t="s">
        <v>426</v>
      </c>
      <c r="VTZ4" s="313" t="s">
        <v>426</v>
      </c>
      <c r="VUA4" s="313" t="s">
        <v>426</v>
      </c>
      <c r="VUB4" s="313" t="s">
        <v>426</v>
      </c>
      <c r="VUC4" s="313" t="s">
        <v>426</v>
      </c>
      <c r="VUD4" s="313" t="s">
        <v>426</v>
      </c>
      <c r="VUE4" s="313" t="s">
        <v>426</v>
      </c>
      <c r="VUF4" s="313" t="s">
        <v>426</v>
      </c>
      <c r="VUG4" s="313" t="s">
        <v>426</v>
      </c>
      <c r="VUH4" s="313" t="s">
        <v>426</v>
      </c>
      <c r="VUI4" s="313" t="s">
        <v>426</v>
      </c>
      <c r="VUJ4" s="313" t="s">
        <v>426</v>
      </c>
      <c r="VUK4" s="313" t="s">
        <v>426</v>
      </c>
      <c r="VUL4" s="313" t="s">
        <v>426</v>
      </c>
      <c r="VUM4" s="313" t="s">
        <v>426</v>
      </c>
      <c r="VUN4" s="313" t="s">
        <v>426</v>
      </c>
      <c r="VUO4" s="313" t="s">
        <v>426</v>
      </c>
      <c r="VUP4" s="313" t="s">
        <v>426</v>
      </c>
      <c r="VUQ4" s="313" t="s">
        <v>426</v>
      </c>
      <c r="VUR4" s="313" t="s">
        <v>426</v>
      </c>
      <c r="VUS4" s="313" t="s">
        <v>426</v>
      </c>
      <c r="VUT4" s="313" t="s">
        <v>426</v>
      </c>
      <c r="VUU4" s="313" t="s">
        <v>426</v>
      </c>
      <c r="VUV4" s="313" t="s">
        <v>426</v>
      </c>
      <c r="VUW4" s="313" t="s">
        <v>426</v>
      </c>
      <c r="VUX4" s="313" t="s">
        <v>426</v>
      </c>
      <c r="VUY4" s="313" t="s">
        <v>426</v>
      </c>
      <c r="VUZ4" s="313" t="s">
        <v>426</v>
      </c>
      <c r="VVA4" s="313" t="s">
        <v>426</v>
      </c>
      <c r="VVB4" s="313" t="s">
        <v>426</v>
      </c>
      <c r="VVC4" s="313" t="s">
        <v>426</v>
      </c>
      <c r="VVD4" s="313" t="s">
        <v>426</v>
      </c>
      <c r="VVE4" s="313" t="s">
        <v>426</v>
      </c>
      <c r="VVF4" s="313" t="s">
        <v>426</v>
      </c>
      <c r="VVG4" s="313" t="s">
        <v>426</v>
      </c>
      <c r="VVH4" s="313" t="s">
        <v>426</v>
      </c>
      <c r="VVI4" s="313" t="s">
        <v>426</v>
      </c>
      <c r="VVJ4" s="313" t="s">
        <v>426</v>
      </c>
      <c r="VVK4" s="313" t="s">
        <v>426</v>
      </c>
      <c r="VVL4" s="313" t="s">
        <v>426</v>
      </c>
      <c r="VVM4" s="313" t="s">
        <v>426</v>
      </c>
      <c r="VVN4" s="313" t="s">
        <v>426</v>
      </c>
      <c r="VVO4" s="313" t="s">
        <v>426</v>
      </c>
      <c r="VVP4" s="313" t="s">
        <v>426</v>
      </c>
      <c r="VVQ4" s="313" t="s">
        <v>426</v>
      </c>
      <c r="VVR4" s="313" t="s">
        <v>426</v>
      </c>
      <c r="VVS4" s="313" t="s">
        <v>426</v>
      </c>
      <c r="VVT4" s="313" t="s">
        <v>426</v>
      </c>
      <c r="VVU4" s="313" t="s">
        <v>426</v>
      </c>
      <c r="VVV4" s="313" t="s">
        <v>426</v>
      </c>
      <c r="VVW4" s="313" t="s">
        <v>426</v>
      </c>
      <c r="VVX4" s="313" t="s">
        <v>426</v>
      </c>
      <c r="VVY4" s="313" t="s">
        <v>426</v>
      </c>
      <c r="VVZ4" s="313" t="s">
        <v>426</v>
      </c>
      <c r="VWA4" s="313" t="s">
        <v>426</v>
      </c>
      <c r="VWB4" s="313" t="s">
        <v>426</v>
      </c>
      <c r="VWC4" s="313" t="s">
        <v>426</v>
      </c>
      <c r="VWD4" s="313" t="s">
        <v>426</v>
      </c>
      <c r="VWE4" s="313" t="s">
        <v>426</v>
      </c>
      <c r="VWF4" s="313" t="s">
        <v>426</v>
      </c>
      <c r="VWG4" s="313" t="s">
        <v>426</v>
      </c>
      <c r="VWH4" s="313" t="s">
        <v>426</v>
      </c>
      <c r="VWI4" s="313" t="s">
        <v>426</v>
      </c>
      <c r="VWJ4" s="313" t="s">
        <v>426</v>
      </c>
      <c r="VWK4" s="313" t="s">
        <v>426</v>
      </c>
      <c r="VWL4" s="313" t="s">
        <v>426</v>
      </c>
      <c r="VWM4" s="313" t="s">
        <v>426</v>
      </c>
      <c r="VWN4" s="313" t="s">
        <v>426</v>
      </c>
      <c r="VWO4" s="313" t="s">
        <v>426</v>
      </c>
      <c r="VWP4" s="313" t="s">
        <v>426</v>
      </c>
      <c r="VWQ4" s="313" t="s">
        <v>426</v>
      </c>
      <c r="VWR4" s="313" t="s">
        <v>426</v>
      </c>
      <c r="VWS4" s="313" t="s">
        <v>426</v>
      </c>
      <c r="VWT4" s="313" t="s">
        <v>426</v>
      </c>
      <c r="VWU4" s="313" t="s">
        <v>426</v>
      </c>
      <c r="VWV4" s="313" t="s">
        <v>426</v>
      </c>
      <c r="VWW4" s="313" t="s">
        <v>426</v>
      </c>
      <c r="VWX4" s="313" t="s">
        <v>426</v>
      </c>
      <c r="VWY4" s="313" t="s">
        <v>426</v>
      </c>
      <c r="VWZ4" s="313" t="s">
        <v>426</v>
      </c>
      <c r="VXA4" s="313" t="s">
        <v>426</v>
      </c>
      <c r="VXB4" s="313" t="s">
        <v>426</v>
      </c>
      <c r="VXC4" s="313" t="s">
        <v>426</v>
      </c>
      <c r="VXD4" s="313" t="s">
        <v>426</v>
      </c>
      <c r="VXE4" s="313" t="s">
        <v>426</v>
      </c>
      <c r="VXF4" s="313" t="s">
        <v>426</v>
      </c>
      <c r="VXG4" s="313" t="s">
        <v>426</v>
      </c>
      <c r="VXH4" s="313" t="s">
        <v>426</v>
      </c>
      <c r="VXI4" s="313" t="s">
        <v>426</v>
      </c>
      <c r="VXJ4" s="313" t="s">
        <v>426</v>
      </c>
      <c r="VXK4" s="313" t="s">
        <v>426</v>
      </c>
      <c r="VXL4" s="313" t="s">
        <v>426</v>
      </c>
      <c r="VXM4" s="313" t="s">
        <v>426</v>
      </c>
      <c r="VXN4" s="313" t="s">
        <v>426</v>
      </c>
      <c r="VXO4" s="313" t="s">
        <v>426</v>
      </c>
      <c r="VXP4" s="313" t="s">
        <v>426</v>
      </c>
      <c r="VXQ4" s="313" t="s">
        <v>426</v>
      </c>
      <c r="VXR4" s="313" t="s">
        <v>426</v>
      </c>
      <c r="VXS4" s="313" t="s">
        <v>426</v>
      </c>
      <c r="VXT4" s="313" t="s">
        <v>426</v>
      </c>
      <c r="VXU4" s="313" t="s">
        <v>426</v>
      </c>
      <c r="VXV4" s="313" t="s">
        <v>426</v>
      </c>
      <c r="VXW4" s="313" t="s">
        <v>426</v>
      </c>
      <c r="VXX4" s="313" t="s">
        <v>426</v>
      </c>
      <c r="VXY4" s="313" t="s">
        <v>426</v>
      </c>
      <c r="VXZ4" s="313" t="s">
        <v>426</v>
      </c>
      <c r="VYA4" s="313" t="s">
        <v>426</v>
      </c>
      <c r="VYB4" s="313" t="s">
        <v>426</v>
      </c>
      <c r="VYC4" s="313" t="s">
        <v>426</v>
      </c>
      <c r="VYD4" s="313" t="s">
        <v>426</v>
      </c>
      <c r="VYE4" s="313" t="s">
        <v>426</v>
      </c>
      <c r="VYF4" s="313" t="s">
        <v>426</v>
      </c>
      <c r="VYG4" s="313" t="s">
        <v>426</v>
      </c>
      <c r="VYH4" s="313" t="s">
        <v>426</v>
      </c>
      <c r="VYI4" s="313" t="s">
        <v>426</v>
      </c>
      <c r="VYJ4" s="313" t="s">
        <v>426</v>
      </c>
      <c r="VYK4" s="313" t="s">
        <v>426</v>
      </c>
      <c r="VYL4" s="313" t="s">
        <v>426</v>
      </c>
      <c r="VYM4" s="313" t="s">
        <v>426</v>
      </c>
      <c r="VYN4" s="313" t="s">
        <v>426</v>
      </c>
      <c r="VYO4" s="313" t="s">
        <v>426</v>
      </c>
      <c r="VYP4" s="313" t="s">
        <v>426</v>
      </c>
      <c r="VYQ4" s="313" t="s">
        <v>426</v>
      </c>
      <c r="VYR4" s="313" t="s">
        <v>426</v>
      </c>
      <c r="VYS4" s="313" t="s">
        <v>426</v>
      </c>
      <c r="VYT4" s="313" t="s">
        <v>426</v>
      </c>
      <c r="VYU4" s="313" t="s">
        <v>426</v>
      </c>
      <c r="VYV4" s="313" t="s">
        <v>426</v>
      </c>
      <c r="VYW4" s="313" t="s">
        <v>426</v>
      </c>
      <c r="VYX4" s="313" t="s">
        <v>426</v>
      </c>
      <c r="VYY4" s="313" t="s">
        <v>426</v>
      </c>
      <c r="VYZ4" s="313" t="s">
        <v>426</v>
      </c>
      <c r="VZA4" s="313" t="s">
        <v>426</v>
      </c>
      <c r="VZB4" s="313" t="s">
        <v>426</v>
      </c>
      <c r="VZC4" s="313" t="s">
        <v>426</v>
      </c>
      <c r="VZD4" s="313" t="s">
        <v>426</v>
      </c>
      <c r="VZE4" s="313" t="s">
        <v>426</v>
      </c>
      <c r="VZF4" s="313" t="s">
        <v>426</v>
      </c>
      <c r="VZG4" s="313" t="s">
        <v>426</v>
      </c>
      <c r="VZH4" s="313" t="s">
        <v>426</v>
      </c>
      <c r="VZI4" s="313" t="s">
        <v>426</v>
      </c>
      <c r="VZJ4" s="313" t="s">
        <v>426</v>
      </c>
      <c r="VZK4" s="313" t="s">
        <v>426</v>
      </c>
      <c r="VZL4" s="313" t="s">
        <v>426</v>
      </c>
      <c r="VZM4" s="313" t="s">
        <v>426</v>
      </c>
      <c r="VZN4" s="313" t="s">
        <v>426</v>
      </c>
      <c r="VZO4" s="313" t="s">
        <v>426</v>
      </c>
      <c r="VZP4" s="313" t="s">
        <v>426</v>
      </c>
      <c r="VZQ4" s="313" t="s">
        <v>426</v>
      </c>
      <c r="VZR4" s="313" t="s">
        <v>426</v>
      </c>
      <c r="VZS4" s="313" t="s">
        <v>426</v>
      </c>
      <c r="VZT4" s="313" t="s">
        <v>426</v>
      </c>
      <c r="VZU4" s="313" t="s">
        <v>426</v>
      </c>
      <c r="VZV4" s="313" t="s">
        <v>426</v>
      </c>
      <c r="VZW4" s="313" t="s">
        <v>426</v>
      </c>
      <c r="VZX4" s="313" t="s">
        <v>426</v>
      </c>
      <c r="VZY4" s="313" t="s">
        <v>426</v>
      </c>
      <c r="VZZ4" s="313" t="s">
        <v>426</v>
      </c>
      <c r="WAA4" s="313" t="s">
        <v>426</v>
      </c>
      <c r="WAB4" s="313" t="s">
        <v>426</v>
      </c>
      <c r="WAC4" s="313" t="s">
        <v>426</v>
      </c>
      <c r="WAD4" s="313" t="s">
        <v>426</v>
      </c>
      <c r="WAE4" s="313" t="s">
        <v>426</v>
      </c>
      <c r="WAF4" s="313" t="s">
        <v>426</v>
      </c>
      <c r="WAG4" s="313" t="s">
        <v>426</v>
      </c>
      <c r="WAH4" s="313" t="s">
        <v>426</v>
      </c>
      <c r="WAI4" s="313" t="s">
        <v>426</v>
      </c>
      <c r="WAJ4" s="313" t="s">
        <v>426</v>
      </c>
      <c r="WAK4" s="313" t="s">
        <v>426</v>
      </c>
      <c r="WAL4" s="313" t="s">
        <v>426</v>
      </c>
      <c r="WAM4" s="313" t="s">
        <v>426</v>
      </c>
      <c r="WAN4" s="313" t="s">
        <v>426</v>
      </c>
      <c r="WAO4" s="313" t="s">
        <v>426</v>
      </c>
      <c r="WAP4" s="313" t="s">
        <v>426</v>
      </c>
      <c r="WAQ4" s="313" t="s">
        <v>426</v>
      </c>
      <c r="WAR4" s="313" t="s">
        <v>426</v>
      </c>
      <c r="WAS4" s="313" t="s">
        <v>426</v>
      </c>
      <c r="WAT4" s="313" t="s">
        <v>426</v>
      </c>
      <c r="WAU4" s="313" t="s">
        <v>426</v>
      </c>
      <c r="WAV4" s="313" t="s">
        <v>426</v>
      </c>
      <c r="WAW4" s="313" t="s">
        <v>426</v>
      </c>
      <c r="WAX4" s="313" t="s">
        <v>426</v>
      </c>
      <c r="WAY4" s="313" t="s">
        <v>426</v>
      </c>
      <c r="WAZ4" s="313" t="s">
        <v>426</v>
      </c>
      <c r="WBA4" s="313" t="s">
        <v>426</v>
      </c>
      <c r="WBB4" s="313" t="s">
        <v>426</v>
      </c>
      <c r="WBC4" s="313" t="s">
        <v>426</v>
      </c>
      <c r="WBD4" s="313" t="s">
        <v>426</v>
      </c>
      <c r="WBE4" s="313" t="s">
        <v>426</v>
      </c>
      <c r="WBF4" s="313" t="s">
        <v>426</v>
      </c>
      <c r="WBG4" s="313" t="s">
        <v>426</v>
      </c>
      <c r="WBH4" s="313" t="s">
        <v>426</v>
      </c>
      <c r="WBI4" s="313" t="s">
        <v>426</v>
      </c>
      <c r="WBJ4" s="313" t="s">
        <v>426</v>
      </c>
      <c r="WBK4" s="313" t="s">
        <v>426</v>
      </c>
      <c r="WBL4" s="313" t="s">
        <v>426</v>
      </c>
      <c r="WBM4" s="313" t="s">
        <v>426</v>
      </c>
      <c r="WBN4" s="313" t="s">
        <v>426</v>
      </c>
      <c r="WBO4" s="313" t="s">
        <v>426</v>
      </c>
      <c r="WBP4" s="313" t="s">
        <v>426</v>
      </c>
      <c r="WBQ4" s="313" t="s">
        <v>426</v>
      </c>
      <c r="WBR4" s="313" t="s">
        <v>426</v>
      </c>
      <c r="WBS4" s="313" t="s">
        <v>426</v>
      </c>
      <c r="WBT4" s="313" t="s">
        <v>426</v>
      </c>
      <c r="WBU4" s="313" t="s">
        <v>426</v>
      </c>
      <c r="WBV4" s="313" t="s">
        <v>426</v>
      </c>
      <c r="WBW4" s="313" t="s">
        <v>426</v>
      </c>
      <c r="WBX4" s="313" t="s">
        <v>426</v>
      </c>
      <c r="WBY4" s="313" t="s">
        <v>426</v>
      </c>
      <c r="WBZ4" s="313" t="s">
        <v>426</v>
      </c>
      <c r="WCA4" s="313" t="s">
        <v>426</v>
      </c>
      <c r="WCB4" s="313" t="s">
        <v>426</v>
      </c>
      <c r="WCC4" s="313" t="s">
        <v>426</v>
      </c>
      <c r="WCD4" s="313" t="s">
        <v>426</v>
      </c>
      <c r="WCE4" s="313" t="s">
        <v>426</v>
      </c>
      <c r="WCF4" s="313" t="s">
        <v>426</v>
      </c>
      <c r="WCG4" s="313" t="s">
        <v>426</v>
      </c>
      <c r="WCH4" s="313" t="s">
        <v>426</v>
      </c>
      <c r="WCI4" s="313" t="s">
        <v>426</v>
      </c>
      <c r="WCJ4" s="313" t="s">
        <v>426</v>
      </c>
      <c r="WCK4" s="313" t="s">
        <v>426</v>
      </c>
      <c r="WCL4" s="313" t="s">
        <v>426</v>
      </c>
      <c r="WCM4" s="313" t="s">
        <v>426</v>
      </c>
      <c r="WCN4" s="313" t="s">
        <v>426</v>
      </c>
      <c r="WCO4" s="313" t="s">
        <v>426</v>
      </c>
      <c r="WCP4" s="313" t="s">
        <v>426</v>
      </c>
      <c r="WCQ4" s="313" t="s">
        <v>426</v>
      </c>
      <c r="WCR4" s="313" t="s">
        <v>426</v>
      </c>
      <c r="WCS4" s="313" t="s">
        <v>426</v>
      </c>
      <c r="WCT4" s="313" t="s">
        <v>426</v>
      </c>
      <c r="WCU4" s="313" t="s">
        <v>426</v>
      </c>
      <c r="WCV4" s="313" t="s">
        <v>426</v>
      </c>
      <c r="WCW4" s="313" t="s">
        <v>426</v>
      </c>
      <c r="WCX4" s="313" t="s">
        <v>426</v>
      </c>
      <c r="WCY4" s="313" t="s">
        <v>426</v>
      </c>
      <c r="WCZ4" s="313" t="s">
        <v>426</v>
      </c>
      <c r="WDA4" s="313" t="s">
        <v>426</v>
      </c>
      <c r="WDB4" s="313" t="s">
        <v>426</v>
      </c>
      <c r="WDC4" s="313" t="s">
        <v>426</v>
      </c>
      <c r="WDD4" s="313" t="s">
        <v>426</v>
      </c>
      <c r="WDE4" s="313" t="s">
        <v>426</v>
      </c>
      <c r="WDF4" s="313" t="s">
        <v>426</v>
      </c>
      <c r="WDG4" s="313" t="s">
        <v>426</v>
      </c>
      <c r="WDH4" s="313" t="s">
        <v>426</v>
      </c>
      <c r="WDI4" s="313" t="s">
        <v>426</v>
      </c>
      <c r="WDJ4" s="313" t="s">
        <v>426</v>
      </c>
      <c r="WDK4" s="313" t="s">
        <v>426</v>
      </c>
      <c r="WDL4" s="313" t="s">
        <v>426</v>
      </c>
      <c r="WDM4" s="313" t="s">
        <v>426</v>
      </c>
      <c r="WDN4" s="313" t="s">
        <v>426</v>
      </c>
      <c r="WDO4" s="313" t="s">
        <v>426</v>
      </c>
      <c r="WDP4" s="313" t="s">
        <v>426</v>
      </c>
      <c r="WDQ4" s="313" t="s">
        <v>426</v>
      </c>
      <c r="WDR4" s="313" t="s">
        <v>426</v>
      </c>
      <c r="WDS4" s="313" t="s">
        <v>426</v>
      </c>
      <c r="WDT4" s="313" t="s">
        <v>426</v>
      </c>
      <c r="WDU4" s="313" t="s">
        <v>426</v>
      </c>
      <c r="WDV4" s="313" t="s">
        <v>426</v>
      </c>
      <c r="WDW4" s="313" t="s">
        <v>426</v>
      </c>
      <c r="WDX4" s="313" t="s">
        <v>426</v>
      </c>
      <c r="WDY4" s="313" t="s">
        <v>426</v>
      </c>
      <c r="WDZ4" s="313" t="s">
        <v>426</v>
      </c>
      <c r="WEA4" s="313" t="s">
        <v>426</v>
      </c>
      <c r="WEB4" s="313" t="s">
        <v>426</v>
      </c>
      <c r="WEC4" s="313" t="s">
        <v>426</v>
      </c>
      <c r="WED4" s="313" t="s">
        <v>426</v>
      </c>
      <c r="WEE4" s="313" t="s">
        <v>426</v>
      </c>
      <c r="WEF4" s="313" t="s">
        <v>426</v>
      </c>
      <c r="WEG4" s="313" t="s">
        <v>426</v>
      </c>
      <c r="WEH4" s="313" t="s">
        <v>426</v>
      </c>
      <c r="WEI4" s="313" t="s">
        <v>426</v>
      </c>
      <c r="WEJ4" s="313" t="s">
        <v>426</v>
      </c>
      <c r="WEK4" s="313" t="s">
        <v>426</v>
      </c>
      <c r="WEL4" s="313" t="s">
        <v>426</v>
      </c>
      <c r="WEM4" s="313" t="s">
        <v>426</v>
      </c>
      <c r="WEN4" s="313" t="s">
        <v>426</v>
      </c>
      <c r="WEO4" s="313" t="s">
        <v>426</v>
      </c>
      <c r="WEP4" s="313" t="s">
        <v>426</v>
      </c>
      <c r="WEQ4" s="313" t="s">
        <v>426</v>
      </c>
      <c r="WER4" s="313" t="s">
        <v>426</v>
      </c>
      <c r="WES4" s="313" t="s">
        <v>426</v>
      </c>
      <c r="WET4" s="313" t="s">
        <v>426</v>
      </c>
      <c r="WEU4" s="313" t="s">
        <v>426</v>
      </c>
      <c r="WEV4" s="313" t="s">
        <v>426</v>
      </c>
      <c r="WEW4" s="313" t="s">
        <v>426</v>
      </c>
      <c r="WEX4" s="313" t="s">
        <v>426</v>
      </c>
      <c r="WEY4" s="313" t="s">
        <v>426</v>
      </c>
      <c r="WEZ4" s="313" t="s">
        <v>426</v>
      </c>
      <c r="WFA4" s="313" t="s">
        <v>426</v>
      </c>
      <c r="WFB4" s="313" t="s">
        <v>426</v>
      </c>
      <c r="WFC4" s="313" t="s">
        <v>426</v>
      </c>
      <c r="WFD4" s="313" t="s">
        <v>426</v>
      </c>
      <c r="WFE4" s="313" t="s">
        <v>426</v>
      </c>
      <c r="WFF4" s="313" t="s">
        <v>426</v>
      </c>
      <c r="WFG4" s="313" t="s">
        <v>426</v>
      </c>
      <c r="WFH4" s="313" t="s">
        <v>426</v>
      </c>
      <c r="WFI4" s="313" t="s">
        <v>426</v>
      </c>
      <c r="WFJ4" s="313" t="s">
        <v>426</v>
      </c>
      <c r="WFK4" s="313" t="s">
        <v>426</v>
      </c>
      <c r="WFL4" s="313" t="s">
        <v>426</v>
      </c>
      <c r="WFM4" s="313" t="s">
        <v>426</v>
      </c>
      <c r="WFN4" s="313" t="s">
        <v>426</v>
      </c>
      <c r="WFO4" s="313" t="s">
        <v>426</v>
      </c>
      <c r="WFP4" s="313" t="s">
        <v>426</v>
      </c>
      <c r="WFQ4" s="313" t="s">
        <v>426</v>
      </c>
      <c r="WFR4" s="313" t="s">
        <v>426</v>
      </c>
      <c r="WFS4" s="313" t="s">
        <v>426</v>
      </c>
      <c r="WFT4" s="313" t="s">
        <v>426</v>
      </c>
      <c r="WFU4" s="313" t="s">
        <v>426</v>
      </c>
      <c r="WFV4" s="313" t="s">
        <v>426</v>
      </c>
      <c r="WFW4" s="313" t="s">
        <v>426</v>
      </c>
      <c r="WFX4" s="313" t="s">
        <v>426</v>
      </c>
      <c r="WFY4" s="313" t="s">
        <v>426</v>
      </c>
      <c r="WFZ4" s="313" t="s">
        <v>426</v>
      </c>
      <c r="WGA4" s="313" t="s">
        <v>426</v>
      </c>
      <c r="WGB4" s="313" t="s">
        <v>426</v>
      </c>
      <c r="WGC4" s="313" t="s">
        <v>426</v>
      </c>
      <c r="WGD4" s="313" t="s">
        <v>426</v>
      </c>
      <c r="WGE4" s="313" t="s">
        <v>426</v>
      </c>
      <c r="WGF4" s="313" t="s">
        <v>426</v>
      </c>
      <c r="WGG4" s="313" t="s">
        <v>426</v>
      </c>
      <c r="WGH4" s="313" t="s">
        <v>426</v>
      </c>
      <c r="WGI4" s="313" t="s">
        <v>426</v>
      </c>
      <c r="WGJ4" s="313" t="s">
        <v>426</v>
      </c>
      <c r="WGK4" s="313" t="s">
        <v>426</v>
      </c>
      <c r="WGL4" s="313" t="s">
        <v>426</v>
      </c>
      <c r="WGM4" s="313" t="s">
        <v>426</v>
      </c>
      <c r="WGN4" s="313" t="s">
        <v>426</v>
      </c>
      <c r="WGO4" s="313" t="s">
        <v>426</v>
      </c>
      <c r="WGP4" s="313" t="s">
        <v>426</v>
      </c>
      <c r="WGQ4" s="313" t="s">
        <v>426</v>
      </c>
      <c r="WGR4" s="313" t="s">
        <v>426</v>
      </c>
      <c r="WGS4" s="313" t="s">
        <v>426</v>
      </c>
      <c r="WGT4" s="313" t="s">
        <v>426</v>
      </c>
      <c r="WGU4" s="313" t="s">
        <v>426</v>
      </c>
      <c r="WGV4" s="313" t="s">
        <v>426</v>
      </c>
      <c r="WGW4" s="313" t="s">
        <v>426</v>
      </c>
      <c r="WGX4" s="313" t="s">
        <v>426</v>
      </c>
      <c r="WGY4" s="313" t="s">
        <v>426</v>
      </c>
      <c r="WGZ4" s="313" t="s">
        <v>426</v>
      </c>
      <c r="WHA4" s="313" t="s">
        <v>426</v>
      </c>
      <c r="WHB4" s="313" t="s">
        <v>426</v>
      </c>
      <c r="WHC4" s="313" t="s">
        <v>426</v>
      </c>
      <c r="WHD4" s="313" t="s">
        <v>426</v>
      </c>
      <c r="WHE4" s="313" t="s">
        <v>426</v>
      </c>
      <c r="WHF4" s="313" t="s">
        <v>426</v>
      </c>
      <c r="WHG4" s="313" t="s">
        <v>426</v>
      </c>
      <c r="WHH4" s="313" t="s">
        <v>426</v>
      </c>
      <c r="WHI4" s="313" t="s">
        <v>426</v>
      </c>
      <c r="WHJ4" s="313" t="s">
        <v>426</v>
      </c>
      <c r="WHK4" s="313" t="s">
        <v>426</v>
      </c>
      <c r="WHL4" s="313" t="s">
        <v>426</v>
      </c>
      <c r="WHM4" s="313" t="s">
        <v>426</v>
      </c>
      <c r="WHN4" s="313" t="s">
        <v>426</v>
      </c>
      <c r="WHO4" s="313" t="s">
        <v>426</v>
      </c>
      <c r="WHP4" s="313" t="s">
        <v>426</v>
      </c>
      <c r="WHQ4" s="313" t="s">
        <v>426</v>
      </c>
      <c r="WHR4" s="313" t="s">
        <v>426</v>
      </c>
      <c r="WHS4" s="313" t="s">
        <v>426</v>
      </c>
      <c r="WHT4" s="313" t="s">
        <v>426</v>
      </c>
      <c r="WHU4" s="313" t="s">
        <v>426</v>
      </c>
      <c r="WHV4" s="313" t="s">
        <v>426</v>
      </c>
      <c r="WHW4" s="313" t="s">
        <v>426</v>
      </c>
      <c r="WHX4" s="313" t="s">
        <v>426</v>
      </c>
      <c r="WHY4" s="313" t="s">
        <v>426</v>
      </c>
      <c r="WHZ4" s="313" t="s">
        <v>426</v>
      </c>
      <c r="WIA4" s="313" t="s">
        <v>426</v>
      </c>
      <c r="WIB4" s="313" t="s">
        <v>426</v>
      </c>
      <c r="WIC4" s="313" t="s">
        <v>426</v>
      </c>
      <c r="WID4" s="313" t="s">
        <v>426</v>
      </c>
      <c r="WIE4" s="313" t="s">
        <v>426</v>
      </c>
      <c r="WIF4" s="313" t="s">
        <v>426</v>
      </c>
      <c r="WIG4" s="313" t="s">
        <v>426</v>
      </c>
      <c r="WIH4" s="313" t="s">
        <v>426</v>
      </c>
      <c r="WII4" s="313" t="s">
        <v>426</v>
      </c>
      <c r="WIJ4" s="313" t="s">
        <v>426</v>
      </c>
      <c r="WIK4" s="313" t="s">
        <v>426</v>
      </c>
      <c r="WIL4" s="313" t="s">
        <v>426</v>
      </c>
      <c r="WIM4" s="313" t="s">
        <v>426</v>
      </c>
      <c r="WIN4" s="313" t="s">
        <v>426</v>
      </c>
      <c r="WIO4" s="313" t="s">
        <v>426</v>
      </c>
      <c r="WIP4" s="313" t="s">
        <v>426</v>
      </c>
      <c r="WIQ4" s="313" t="s">
        <v>426</v>
      </c>
      <c r="WIR4" s="313" t="s">
        <v>426</v>
      </c>
      <c r="WIS4" s="313" t="s">
        <v>426</v>
      </c>
      <c r="WIT4" s="313" t="s">
        <v>426</v>
      </c>
      <c r="WIU4" s="313" t="s">
        <v>426</v>
      </c>
      <c r="WIV4" s="313" t="s">
        <v>426</v>
      </c>
      <c r="WIW4" s="313" t="s">
        <v>426</v>
      </c>
      <c r="WIX4" s="313" t="s">
        <v>426</v>
      </c>
      <c r="WIY4" s="313" t="s">
        <v>426</v>
      </c>
      <c r="WIZ4" s="313" t="s">
        <v>426</v>
      </c>
      <c r="WJA4" s="313" t="s">
        <v>426</v>
      </c>
      <c r="WJB4" s="313" t="s">
        <v>426</v>
      </c>
      <c r="WJC4" s="313" t="s">
        <v>426</v>
      </c>
      <c r="WJD4" s="313" t="s">
        <v>426</v>
      </c>
      <c r="WJE4" s="313" t="s">
        <v>426</v>
      </c>
      <c r="WJF4" s="313" t="s">
        <v>426</v>
      </c>
      <c r="WJG4" s="313" t="s">
        <v>426</v>
      </c>
      <c r="WJH4" s="313" t="s">
        <v>426</v>
      </c>
      <c r="WJI4" s="313" t="s">
        <v>426</v>
      </c>
      <c r="WJJ4" s="313" t="s">
        <v>426</v>
      </c>
      <c r="WJK4" s="313" t="s">
        <v>426</v>
      </c>
      <c r="WJL4" s="313" t="s">
        <v>426</v>
      </c>
      <c r="WJM4" s="313" t="s">
        <v>426</v>
      </c>
      <c r="WJN4" s="313" t="s">
        <v>426</v>
      </c>
      <c r="WJO4" s="313" t="s">
        <v>426</v>
      </c>
      <c r="WJP4" s="313" t="s">
        <v>426</v>
      </c>
      <c r="WJQ4" s="313" t="s">
        <v>426</v>
      </c>
      <c r="WJR4" s="313" t="s">
        <v>426</v>
      </c>
      <c r="WJS4" s="313" t="s">
        <v>426</v>
      </c>
      <c r="WJT4" s="313" t="s">
        <v>426</v>
      </c>
      <c r="WJU4" s="313" t="s">
        <v>426</v>
      </c>
      <c r="WJV4" s="313" t="s">
        <v>426</v>
      </c>
      <c r="WJW4" s="313" t="s">
        <v>426</v>
      </c>
      <c r="WJX4" s="313" t="s">
        <v>426</v>
      </c>
      <c r="WJY4" s="313" t="s">
        <v>426</v>
      </c>
      <c r="WJZ4" s="313" t="s">
        <v>426</v>
      </c>
      <c r="WKA4" s="313" t="s">
        <v>426</v>
      </c>
      <c r="WKB4" s="313" t="s">
        <v>426</v>
      </c>
      <c r="WKC4" s="313" t="s">
        <v>426</v>
      </c>
      <c r="WKD4" s="313" t="s">
        <v>426</v>
      </c>
      <c r="WKE4" s="313" t="s">
        <v>426</v>
      </c>
      <c r="WKF4" s="313" t="s">
        <v>426</v>
      </c>
      <c r="WKG4" s="313" t="s">
        <v>426</v>
      </c>
      <c r="WKH4" s="313" t="s">
        <v>426</v>
      </c>
      <c r="WKI4" s="313" t="s">
        <v>426</v>
      </c>
      <c r="WKJ4" s="313" t="s">
        <v>426</v>
      </c>
      <c r="WKK4" s="313" t="s">
        <v>426</v>
      </c>
      <c r="WKL4" s="313" t="s">
        <v>426</v>
      </c>
      <c r="WKM4" s="313" t="s">
        <v>426</v>
      </c>
      <c r="WKN4" s="313" t="s">
        <v>426</v>
      </c>
      <c r="WKO4" s="313" t="s">
        <v>426</v>
      </c>
      <c r="WKP4" s="313" t="s">
        <v>426</v>
      </c>
      <c r="WKQ4" s="313" t="s">
        <v>426</v>
      </c>
      <c r="WKR4" s="313" t="s">
        <v>426</v>
      </c>
      <c r="WKS4" s="313" t="s">
        <v>426</v>
      </c>
      <c r="WKT4" s="313" t="s">
        <v>426</v>
      </c>
      <c r="WKU4" s="313" t="s">
        <v>426</v>
      </c>
      <c r="WKV4" s="313" t="s">
        <v>426</v>
      </c>
      <c r="WKW4" s="313" t="s">
        <v>426</v>
      </c>
      <c r="WKX4" s="313" t="s">
        <v>426</v>
      </c>
      <c r="WKY4" s="313" t="s">
        <v>426</v>
      </c>
      <c r="WKZ4" s="313" t="s">
        <v>426</v>
      </c>
      <c r="WLA4" s="313" t="s">
        <v>426</v>
      </c>
      <c r="WLB4" s="313" t="s">
        <v>426</v>
      </c>
      <c r="WLC4" s="313" t="s">
        <v>426</v>
      </c>
      <c r="WLD4" s="313" t="s">
        <v>426</v>
      </c>
      <c r="WLE4" s="313" t="s">
        <v>426</v>
      </c>
      <c r="WLF4" s="313" t="s">
        <v>426</v>
      </c>
      <c r="WLG4" s="313" t="s">
        <v>426</v>
      </c>
      <c r="WLH4" s="313" t="s">
        <v>426</v>
      </c>
      <c r="WLI4" s="313" t="s">
        <v>426</v>
      </c>
      <c r="WLJ4" s="313" t="s">
        <v>426</v>
      </c>
      <c r="WLK4" s="313" t="s">
        <v>426</v>
      </c>
      <c r="WLL4" s="313" t="s">
        <v>426</v>
      </c>
      <c r="WLM4" s="313" t="s">
        <v>426</v>
      </c>
      <c r="WLN4" s="313" t="s">
        <v>426</v>
      </c>
      <c r="WLO4" s="313" t="s">
        <v>426</v>
      </c>
      <c r="WLP4" s="313" t="s">
        <v>426</v>
      </c>
      <c r="WLQ4" s="313" t="s">
        <v>426</v>
      </c>
      <c r="WLR4" s="313" t="s">
        <v>426</v>
      </c>
      <c r="WLS4" s="313" t="s">
        <v>426</v>
      </c>
      <c r="WLT4" s="313" t="s">
        <v>426</v>
      </c>
      <c r="WLU4" s="313" t="s">
        <v>426</v>
      </c>
      <c r="WLV4" s="313" t="s">
        <v>426</v>
      </c>
      <c r="WLW4" s="313" t="s">
        <v>426</v>
      </c>
      <c r="WLX4" s="313" t="s">
        <v>426</v>
      </c>
      <c r="WLY4" s="313" t="s">
        <v>426</v>
      </c>
      <c r="WLZ4" s="313" t="s">
        <v>426</v>
      </c>
      <c r="WMA4" s="313" t="s">
        <v>426</v>
      </c>
      <c r="WMB4" s="313" t="s">
        <v>426</v>
      </c>
      <c r="WMC4" s="313" t="s">
        <v>426</v>
      </c>
      <c r="WMD4" s="313" t="s">
        <v>426</v>
      </c>
      <c r="WME4" s="313" t="s">
        <v>426</v>
      </c>
      <c r="WMF4" s="313" t="s">
        <v>426</v>
      </c>
      <c r="WMG4" s="313" t="s">
        <v>426</v>
      </c>
      <c r="WMH4" s="313" t="s">
        <v>426</v>
      </c>
      <c r="WMI4" s="313" t="s">
        <v>426</v>
      </c>
      <c r="WMJ4" s="313" t="s">
        <v>426</v>
      </c>
      <c r="WMK4" s="313" t="s">
        <v>426</v>
      </c>
      <c r="WML4" s="313" t="s">
        <v>426</v>
      </c>
      <c r="WMM4" s="313" t="s">
        <v>426</v>
      </c>
      <c r="WMN4" s="313" t="s">
        <v>426</v>
      </c>
      <c r="WMO4" s="313" t="s">
        <v>426</v>
      </c>
      <c r="WMP4" s="313" t="s">
        <v>426</v>
      </c>
      <c r="WMQ4" s="313" t="s">
        <v>426</v>
      </c>
      <c r="WMR4" s="313" t="s">
        <v>426</v>
      </c>
      <c r="WMS4" s="313" t="s">
        <v>426</v>
      </c>
      <c r="WMT4" s="313" t="s">
        <v>426</v>
      </c>
      <c r="WMU4" s="313" t="s">
        <v>426</v>
      </c>
      <c r="WMV4" s="313" t="s">
        <v>426</v>
      </c>
      <c r="WMW4" s="313" t="s">
        <v>426</v>
      </c>
      <c r="WMX4" s="313" t="s">
        <v>426</v>
      </c>
      <c r="WMY4" s="313" t="s">
        <v>426</v>
      </c>
      <c r="WMZ4" s="313" t="s">
        <v>426</v>
      </c>
      <c r="WNA4" s="313" t="s">
        <v>426</v>
      </c>
      <c r="WNB4" s="313" t="s">
        <v>426</v>
      </c>
      <c r="WNC4" s="313" t="s">
        <v>426</v>
      </c>
      <c r="WND4" s="313" t="s">
        <v>426</v>
      </c>
      <c r="WNE4" s="313" t="s">
        <v>426</v>
      </c>
      <c r="WNF4" s="313" t="s">
        <v>426</v>
      </c>
      <c r="WNG4" s="313" t="s">
        <v>426</v>
      </c>
      <c r="WNH4" s="313" t="s">
        <v>426</v>
      </c>
      <c r="WNI4" s="313" t="s">
        <v>426</v>
      </c>
      <c r="WNJ4" s="313" t="s">
        <v>426</v>
      </c>
      <c r="WNK4" s="313" t="s">
        <v>426</v>
      </c>
      <c r="WNL4" s="313" t="s">
        <v>426</v>
      </c>
      <c r="WNM4" s="313" t="s">
        <v>426</v>
      </c>
      <c r="WNN4" s="313" t="s">
        <v>426</v>
      </c>
      <c r="WNO4" s="313" t="s">
        <v>426</v>
      </c>
      <c r="WNP4" s="313" t="s">
        <v>426</v>
      </c>
      <c r="WNQ4" s="313" t="s">
        <v>426</v>
      </c>
      <c r="WNR4" s="313" t="s">
        <v>426</v>
      </c>
      <c r="WNS4" s="313" t="s">
        <v>426</v>
      </c>
      <c r="WNT4" s="313" t="s">
        <v>426</v>
      </c>
      <c r="WNU4" s="313" t="s">
        <v>426</v>
      </c>
      <c r="WNV4" s="313" t="s">
        <v>426</v>
      </c>
      <c r="WNW4" s="313" t="s">
        <v>426</v>
      </c>
      <c r="WNX4" s="313" t="s">
        <v>426</v>
      </c>
      <c r="WNY4" s="313" t="s">
        <v>426</v>
      </c>
      <c r="WNZ4" s="313" t="s">
        <v>426</v>
      </c>
      <c r="WOA4" s="313" t="s">
        <v>426</v>
      </c>
      <c r="WOB4" s="313" t="s">
        <v>426</v>
      </c>
      <c r="WOC4" s="313" t="s">
        <v>426</v>
      </c>
      <c r="WOD4" s="313" t="s">
        <v>426</v>
      </c>
      <c r="WOE4" s="313" t="s">
        <v>426</v>
      </c>
      <c r="WOF4" s="313" t="s">
        <v>426</v>
      </c>
      <c r="WOG4" s="313" t="s">
        <v>426</v>
      </c>
      <c r="WOH4" s="313" t="s">
        <v>426</v>
      </c>
      <c r="WOI4" s="313" t="s">
        <v>426</v>
      </c>
      <c r="WOJ4" s="313" t="s">
        <v>426</v>
      </c>
      <c r="WOK4" s="313" t="s">
        <v>426</v>
      </c>
      <c r="WOL4" s="313" t="s">
        <v>426</v>
      </c>
      <c r="WOM4" s="313" t="s">
        <v>426</v>
      </c>
      <c r="WON4" s="313" t="s">
        <v>426</v>
      </c>
      <c r="WOO4" s="313" t="s">
        <v>426</v>
      </c>
      <c r="WOP4" s="313" t="s">
        <v>426</v>
      </c>
      <c r="WOQ4" s="313" t="s">
        <v>426</v>
      </c>
      <c r="WOR4" s="313" t="s">
        <v>426</v>
      </c>
      <c r="WOS4" s="313" t="s">
        <v>426</v>
      </c>
      <c r="WOT4" s="313" t="s">
        <v>426</v>
      </c>
      <c r="WOU4" s="313" t="s">
        <v>426</v>
      </c>
      <c r="WOV4" s="313" t="s">
        <v>426</v>
      </c>
      <c r="WOW4" s="313" t="s">
        <v>426</v>
      </c>
      <c r="WOX4" s="313" t="s">
        <v>426</v>
      </c>
      <c r="WOY4" s="313" t="s">
        <v>426</v>
      </c>
      <c r="WOZ4" s="313" t="s">
        <v>426</v>
      </c>
      <c r="WPA4" s="313" t="s">
        <v>426</v>
      </c>
      <c r="WPB4" s="313" t="s">
        <v>426</v>
      </c>
      <c r="WPC4" s="313" t="s">
        <v>426</v>
      </c>
      <c r="WPD4" s="313" t="s">
        <v>426</v>
      </c>
      <c r="WPE4" s="313" t="s">
        <v>426</v>
      </c>
      <c r="WPF4" s="313" t="s">
        <v>426</v>
      </c>
      <c r="WPG4" s="313" t="s">
        <v>426</v>
      </c>
      <c r="WPH4" s="313" t="s">
        <v>426</v>
      </c>
      <c r="WPI4" s="313" t="s">
        <v>426</v>
      </c>
      <c r="WPJ4" s="313" t="s">
        <v>426</v>
      </c>
      <c r="WPK4" s="313" t="s">
        <v>426</v>
      </c>
      <c r="WPL4" s="313" t="s">
        <v>426</v>
      </c>
      <c r="WPM4" s="313" t="s">
        <v>426</v>
      </c>
      <c r="WPN4" s="313" t="s">
        <v>426</v>
      </c>
      <c r="WPO4" s="313" t="s">
        <v>426</v>
      </c>
      <c r="WPP4" s="313" t="s">
        <v>426</v>
      </c>
      <c r="WPQ4" s="313" t="s">
        <v>426</v>
      </c>
      <c r="WPR4" s="313" t="s">
        <v>426</v>
      </c>
      <c r="WPS4" s="313" t="s">
        <v>426</v>
      </c>
      <c r="WPT4" s="313" t="s">
        <v>426</v>
      </c>
      <c r="WPU4" s="313" t="s">
        <v>426</v>
      </c>
      <c r="WPV4" s="313" t="s">
        <v>426</v>
      </c>
      <c r="WPW4" s="313" t="s">
        <v>426</v>
      </c>
      <c r="WPX4" s="313" t="s">
        <v>426</v>
      </c>
      <c r="WPY4" s="313" t="s">
        <v>426</v>
      </c>
      <c r="WPZ4" s="313" t="s">
        <v>426</v>
      </c>
      <c r="WQA4" s="313" t="s">
        <v>426</v>
      </c>
      <c r="WQB4" s="313" t="s">
        <v>426</v>
      </c>
      <c r="WQC4" s="313" t="s">
        <v>426</v>
      </c>
      <c r="WQD4" s="313" t="s">
        <v>426</v>
      </c>
      <c r="WQE4" s="313" t="s">
        <v>426</v>
      </c>
      <c r="WQF4" s="313" t="s">
        <v>426</v>
      </c>
      <c r="WQG4" s="313" t="s">
        <v>426</v>
      </c>
      <c r="WQH4" s="313" t="s">
        <v>426</v>
      </c>
      <c r="WQI4" s="313" t="s">
        <v>426</v>
      </c>
      <c r="WQJ4" s="313" t="s">
        <v>426</v>
      </c>
      <c r="WQK4" s="313" t="s">
        <v>426</v>
      </c>
      <c r="WQL4" s="313" t="s">
        <v>426</v>
      </c>
      <c r="WQM4" s="313" t="s">
        <v>426</v>
      </c>
      <c r="WQN4" s="313" t="s">
        <v>426</v>
      </c>
      <c r="WQO4" s="313" t="s">
        <v>426</v>
      </c>
      <c r="WQP4" s="313" t="s">
        <v>426</v>
      </c>
      <c r="WQQ4" s="313" t="s">
        <v>426</v>
      </c>
      <c r="WQR4" s="313" t="s">
        <v>426</v>
      </c>
      <c r="WQS4" s="313" t="s">
        <v>426</v>
      </c>
      <c r="WQT4" s="313" t="s">
        <v>426</v>
      </c>
      <c r="WQU4" s="313" t="s">
        <v>426</v>
      </c>
      <c r="WQV4" s="313" t="s">
        <v>426</v>
      </c>
      <c r="WQW4" s="313" t="s">
        <v>426</v>
      </c>
      <c r="WQX4" s="313" t="s">
        <v>426</v>
      </c>
      <c r="WQY4" s="313" t="s">
        <v>426</v>
      </c>
      <c r="WQZ4" s="313" t="s">
        <v>426</v>
      </c>
      <c r="WRA4" s="313" t="s">
        <v>426</v>
      </c>
      <c r="WRB4" s="313" t="s">
        <v>426</v>
      </c>
      <c r="WRC4" s="313" t="s">
        <v>426</v>
      </c>
      <c r="WRD4" s="313" t="s">
        <v>426</v>
      </c>
      <c r="WRE4" s="313" t="s">
        <v>426</v>
      </c>
      <c r="WRF4" s="313" t="s">
        <v>426</v>
      </c>
      <c r="WRG4" s="313" t="s">
        <v>426</v>
      </c>
      <c r="WRH4" s="313" t="s">
        <v>426</v>
      </c>
      <c r="WRI4" s="313" t="s">
        <v>426</v>
      </c>
      <c r="WRJ4" s="313" t="s">
        <v>426</v>
      </c>
      <c r="WRK4" s="313" t="s">
        <v>426</v>
      </c>
      <c r="WRL4" s="313" t="s">
        <v>426</v>
      </c>
      <c r="WRM4" s="313" t="s">
        <v>426</v>
      </c>
      <c r="WRN4" s="313" t="s">
        <v>426</v>
      </c>
      <c r="WRO4" s="313" t="s">
        <v>426</v>
      </c>
      <c r="WRP4" s="313" t="s">
        <v>426</v>
      </c>
      <c r="WRQ4" s="313" t="s">
        <v>426</v>
      </c>
      <c r="WRR4" s="313" t="s">
        <v>426</v>
      </c>
      <c r="WRS4" s="313" t="s">
        <v>426</v>
      </c>
      <c r="WRT4" s="313" t="s">
        <v>426</v>
      </c>
      <c r="WRU4" s="313" t="s">
        <v>426</v>
      </c>
      <c r="WRV4" s="313" t="s">
        <v>426</v>
      </c>
      <c r="WRW4" s="313" t="s">
        <v>426</v>
      </c>
      <c r="WRX4" s="313" t="s">
        <v>426</v>
      </c>
      <c r="WRY4" s="313" t="s">
        <v>426</v>
      </c>
      <c r="WRZ4" s="313" t="s">
        <v>426</v>
      </c>
      <c r="WSA4" s="313" t="s">
        <v>426</v>
      </c>
      <c r="WSB4" s="313" t="s">
        <v>426</v>
      </c>
      <c r="WSC4" s="313" t="s">
        <v>426</v>
      </c>
      <c r="WSD4" s="313" t="s">
        <v>426</v>
      </c>
      <c r="WSE4" s="313" t="s">
        <v>426</v>
      </c>
      <c r="WSF4" s="313" t="s">
        <v>426</v>
      </c>
      <c r="WSG4" s="313" t="s">
        <v>426</v>
      </c>
      <c r="WSH4" s="313" t="s">
        <v>426</v>
      </c>
      <c r="WSI4" s="313" t="s">
        <v>426</v>
      </c>
      <c r="WSJ4" s="313" t="s">
        <v>426</v>
      </c>
      <c r="WSK4" s="313" t="s">
        <v>426</v>
      </c>
      <c r="WSL4" s="313" t="s">
        <v>426</v>
      </c>
      <c r="WSM4" s="313" t="s">
        <v>426</v>
      </c>
      <c r="WSN4" s="313" t="s">
        <v>426</v>
      </c>
      <c r="WSO4" s="313" t="s">
        <v>426</v>
      </c>
      <c r="WSP4" s="313" t="s">
        <v>426</v>
      </c>
      <c r="WSQ4" s="313" t="s">
        <v>426</v>
      </c>
      <c r="WSR4" s="313" t="s">
        <v>426</v>
      </c>
      <c r="WSS4" s="313" t="s">
        <v>426</v>
      </c>
      <c r="WST4" s="313" t="s">
        <v>426</v>
      </c>
      <c r="WSU4" s="313" t="s">
        <v>426</v>
      </c>
      <c r="WSV4" s="313" t="s">
        <v>426</v>
      </c>
      <c r="WSW4" s="313" t="s">
        <v>426</v>
      </c>
      <c r="WSX4" s="313" t="s">
        <v>426</v>
      </c>
      <c r="WSY4" s="313" t="s">
        <v>426</v>
      </c>
      <c r="WSZ4" s="313" t="s">
        <v>426</v>
      </c>
      <c r="WTA4" s="313" t="s">
        <v>426</v>
      </c>
      <c r="WTB4" s="313" t="s">
        <v>426</v>
      </c>
      <c r="WTC4" s="313" t="s">
        <v>426</v>
      </c>
      <c r="WTD4" s="313" t="s">
        <v>426</v>
      </c>
      <c r="WTE4" s="313" t="s">
        <v>426</v>
      </c>
      <c r="WTF4" s="313" t="s">
        <v>426</v>
      </c>
      <c r="WTG4" s="313" t="s">
        <v>426</v>
      </c>
      <c r="WTH4" s="313" t="s">
        <v>426</v>
      </c>
      <c r="WTI4" s="313" t="s">
        <v>426</v>
      </c>
      <c r="WTJ4" s="313" t="s">
        <v>426</v>
      </c>
      <c r="WTK4" s="313" t="s">
        <v>426</v>
      </c>
      <c r="WTL4" s="313" t="s">
        <v>426</v>
      </c>
      <c r="WTM4" s="313" t="s">
        <v>426</v>
      </c>
      <c r="WTN4" s="313" t="s">
        <v>426</v>
      </c>
      <c r="WTO4" s="313" t="s">
        <v>426</v>
      </c>
      <c r="WTP4" s="313" t="s">
        <v>426</v>
      </c>
      <c r="WTQ4" s="313" t="s">
        <v>426</v>
      </c>
      <c r="WTR4" s="313" t="s">
        <v>426</v>
      </c>
      <c r="WTS4" s="313" t="s">
        <v>426</v>
      </c>
      <c r="WTT4" s="313" t="s">
        <v>426</v>
      </c>
      <c r="WTU4" s="313" t="s">
        <v>426</v>
      </c>
      <c r="WTV4" s="313" t="s">
        <v>426</v>
      </c>
      <c r="WTW4" s="313" t="s">
        <v>426</v>
      </c>
      <c r="WTX4" s="313" t="s">
        <v>426</v>
      </c>
      <c r="WTY4" s="313" t="s">
        <v>426</v>
      </c>
      <c r="WTZ4" s="313" t="s">
        <v>426</v>
      </c>
      <c r="WUA4" s="313" t="s">
        <v>426</v>
      </c>
      <c r="WUB4" s="313" t="s">
        <v>426</v>
      </c>
      <c r="WUC4" s="313" t="s">
        <v>426</v>
      </c>
      <c r="WUD4" s="313" t="s">
        <v>426</v>
      </c>
      <c r="WUE4" s="313" t="s">
        <v>426</v>
      </c>
      <c r="WUF4" s="313" t="s">
        <v>426</v>
      </c>
      <c r="WUG4" s="313" t="s">
        <v>426</v>
      </c>
      <c r="WUH4" s="313" t="s">
        <v>426</v>
      </c>
      <c r="WUI4" s="313" t="s">
        <v>426</v>
      </c>
      <c r="WUJ4" s="313" t="s">
        <v>426</v>
      </c>
      <c r="WUK4" s="313" t="s">
        <v>426</v>
      </c>
      <c r="WUL4" s="313" t="s">
        <v>426</v>
      </c>
      <c r="WUM4" s="313" t="s">
        <v>426</v>
      </c>
      <c r="WUN4" s="313" t="s">
        <v>426</v>
      </c>
      <c r="WUO4" s="313" t="s">
        <v>426</v>
      </c>
      <c r="WUP4" s="313" t="s">
        <v>426</v>
      </c>
      <c r="WUQ4" s="313" t="s">
        <v>426</v>
      </c>
      <c r="WUR4" s="313" t="s">
        <v>426</v>
      </c>
      <c r="WUS4" s="313" t="s">
        <v>426</v>
      </c>
      <c r="WUT4" s="313" t="s">
        <v>426</v>
      </c>
      <c r="WUU4" s="313" t="s">
        <v>426</v>
      </c>
      <c r="WUV4" s="313" t="s">
        <v>426</v>
      </c>
      <c r="WUW4" s="313" t="s">
        <v>426</v>
      </c>
      <c r="WUX4" s="313" t="s">
        <v>426</v>
      </c>
      <c r="WUY4" s="313" t="s">
        <v>426</v>
      </c>
      <c r="WUZ4" s="313" t="s">
        <v>426</v>
      </c>
      <c r="WVA4" s="313" t="s">
        <v>426</v>
      </c>
      <c r="WVB4" s="313" t="s">
        <v>426</v>
      </c>
      <c r="WVC4" s="313" t="s">
        <v>426</v>
      </c>
      <c r="WVD4" s="313" t="s">
        <v>426</v>
      </c>
      <c r="WVE4" s="313" t="s">
        <v>426</v>
      </c>
      <c r="WVF4" s="313" t="s">
        <v>426</v>
      </c>
      <c r="WVG4" s="313" t="s">
        <v>426</v>
      </c>
      <c r="WVH4" s="313" t="s">
        <v>426</v>
      </c>
      <c r="WVI4" s="313" t="s">
        <v>426</v>
      </c>
      <c r="WVJ4" s="313" t="s">
        <v>426</v>
      </c>
      <c r="WVK4" s="313" t="s">
        <v>426</v>
      </c>
      <c r="WVL4" s="313" t="s">
        <v>426</v>
      </c>
      <c r="WVM4" s="313" t="s">
        <v>426</v>
      </c>
      <c r="WVN4" s="313" t="s">
        <v>426</v>
      </c>
      <c r="WVO4" s="313" t="s">
        <v>426</v>
      </c>
      <c r="WVP4" s="313" t="s">
        <v>426</v>
      </c>
      <c r="WVQ4" s="313" t="s">
        <v>426</v>
      </c>
      <c r="WVR4" s="313" t="s">
        <v>426</v>
      </c>
      <c r="WVS4" s="313" t="s">
        <v>426</v>
      </c>
      <c r="WVT4" s="313" t="s">
        <v>426</v>
      </c>
      <c r="WVU4" s="313" t="s">
        <v>426</v>
      </c>
      <c r="WVV4" s="313" t="s">
        <v>426</v>
      </c>
      <c r="WVW4" s="313" t="s">
        <v>426</v>
      </c>
      <c r="WVX4" s="313" t="s">
        <v>426</v>
      </c>
      <c r="WVY4" s="313" t="s">
        <v>426</v>
      </c>
      <c r="WVZ4" s="313" t="s">
        <v>426</v>
      </c>
      <c r="WWA4" s="313" t="s">
        <v>426</v>
      </c>
      <c r="WWB4" s="313" t="s">
        <v>426</v>
      </c>
      <c r="WWC4" s="313" t="s">
        <v>426</v>
      </c>
      <c r="WWD4" s="313" t="s">
        <v>426</v>
      </c>
      <c r="WWE4" s="313" t="s">
        <v>426</v>
      </c>
      <c r="WWF4" s="313" t="s">
        <v>426</v>
      </c>
      <c r="WWG4" s="313" t="s">
        <v>426</v>
      </c>
      <c r="WWH4" s="313" t="s">
        <v>426</v>
      </c>
      <c r="WWI4" s="313" t="s">
        <v>426</v>
      </c>
      <c r="WWJ4" s="313" t="s">
        <v>426</v>
      </c>
      <c r="WWK4" s="313" t="s">
        <v>426</v>
      </c>
      <c r="WWL4" s="313" t="s">
        <v>426</v>
      </c>
      <c r="WWM4" s="313" t="s">
        <v>426</v>
      </c>
      <c r="WWN4" s="313" t="s">
        <v>426</v>
      </c>
      <c r="WWO4" s="313" t="s">
        <v>426</v>
      </c>
      <c r="WWP4" s="313" t="s">
        <v>426</v>
      </c>
      <c r="WWQ4" s="313" t="s">
        <v>426</v>
      </c>
      <c r="WWR4" s="313" t="s">
        <v>426</v>
      </c>
      <c r="WWS4" s="313" t="s">
        <v>426</v>
      </c>
      <c r="WWT4" s="313" t="s">
        <v>426</v>
      </c>
      <c r="WWU4" s="313" t="s">
        <v>426</v>
      </c>
      <c r="WWV4" s="313" t="s">
        <v>426</v>
      </c>
      <c r="WWW4" s="313" t="s">
        <v>426</v>
      </c>
      <c r="WWX4" s="313" t="s">
        <v>426</v>
      </c>
      <c r="WWY4" s="313" t="s">
        <v>426</v>
      </c>
      <c r="WWZ4" s="313" t="s">
        <v>426</v>
      </c>
      <c r="WXA4" s="313" t="s">
        <v>426</v>
      </c>
      <c r="WXB4" s="313" t="s">
        <v>426</v>
      </c>
      <c r="WXC4" s="313" t="s">
        <v>426</v>
      </c>
      <c r="WXD4" s="313" t="s">
        <v>426</v>
      </c>
      <c r="WXE4" s="313" t="s">
        <v>426</v>
      </c>
      <c r="WXF4" s="313" t="s">
        <v>426</v>
      </c>
      <c r="WXG4" s="313" t="s">
        <v>426</v>
      </c>
      <c r="WXH4" s="313" t="s">
        <v>426</v>
      </c>
      <c r="WXI4" s="313" t="s">
        <v>426</v>
      </c>
      <c r="WXJ4" s="313" t="s">
        <v>426</v>
      </c>
      <c r="WXK4" s="313" t="s">
        <v>426</v>
      </c>
      <c r="WXL4" s="313" t="s">
        <v>426</v>
      </c>
      <c r="WXM4" s="313" t="s">
        <v>426</v>
      </c>
      <c r="WXN4" s="313" t="s">
        <v>426</v>
      </c>
      <c r="WXO4" s="313" t="s">
        <v>426</v>
      </c>
      <c r="WXP4" s="313" t="s">
        <v>426</v>
      </c>
      <c r="WXQ4" s="313" t="s">
        <v>426</v>
      </c>
      <c r="WXR4" s="313" t="s">
        <v>426</v>
      </c>
      <c r="WXS4" s="313" t="s">
        <v>426</v>
      </c>
      <c r="WXT4" s="313" t="s">
        <v>426</v>
      </c>
      <c r="WXU4" s="313" t="s">
        <v>426</v>
      </c>
      <c r="WXV4" s="313" t="s">
        <v>426</v>
      </c>
      <c r="WXW4" s="313" t="s">
        <v>426</v>
      </c>
      <c r="WXX4" s="313" t="s">
        <v>426</v>
      </c>
      <c r="WXY4" s="313" t="s">
        <v>426</v>
      </c>
      <c r="WXZ4" s="313" t="s">
        <v>426</v>
      </c>
      <c r="WYA4" s="313" t="s">
        <v>426</v>
      </c>
      <c r="WYB4" s="313" t="s">
        <v>426</v>
      </c>
      <c r="WYC4" s="313" t="s">
        <v>426</v>
      </c>
      <c r="WYD4" s="313" t="s">
        <v>426</v>
      </c>
      <c r="WYE4" s="313" t="s">
        <v>426</v>
      </c>
      <c r="WYF4" s="313" t="s">
        <v>426</v>
      </c>
      <c r="WYG4" s="313" t="s">
        <v>426</v>
      </c>
      <c r="WYH4" s="313" t="s">
        <v>426</v>
      </c>
      <c r="WYI4" s="313" t="s">
        <v>426</v>
      </c>
      <c r="WYJ4" s="313" t="s">
        <v>426</v>
      </c>
      <c r="WYK4" s="313" t="s">
        <v>426</v>
      </c>
      <c r="WYL4" s="313" t="s">
        <v>426</v>
      </c>
      <c r="WYM4" s="313" t="s">
        <v>426</v>
      </c>
      <c r="WYN4" s="313" t="s">
        <v>426</v>
      </c>
      <c r="WYO4" s="313" t="s">
        <v>426</v>
      </c>
      <c r="WYP4" s="313" t="s">
        <v>426</v>
      </c>
      <c r="WYQ4" s="313" t="s">
        <v>426</v>
      </c>
      <c r="WYR4" s="313" t="s">
        <v>426</v>
      </c>
      <c r="WYS4" s="313" t="s">
        <v>426</v>
      </c>
      <c r="WYT4" s="313" t="s">
        <v>426</v>
      </c>
      <c r="WYU4" s="313" t="s">
        <v>426</v>
      </c>
      <c r="WYV4" s="313" t="s">
        <v>426</v>
      </c>
      <c r="WYW4" s="313" t="s">
        <v>426</v>
      </c>
      <c r="WYX4" s="313" t="s">
        <v>426</v>
      </c>
      <c r="WYY4" s="313" t="s">
        <v>426</v>
      </c>
      <c r="WYZ4" s="313" t="s">
        <v>426</v>
      </c>
      <c r="WZA4" s="313" t="s">
        <v>426</v>
      </c>
      <c r="WZB4" s="313" t="s">
        <v>426</v>
      </c>
      <c r="WZC4" s="313" t="s">
        <v>426</v>
      </c>
      <c r="WZD4" s="313" t="s">
        <v>426</v>
      </c>
      <c r="WZE4" s="313" t="s">
        <v>426</v>
      </c>
      <c r="WZF4" s="313" t="s">
        <v>426</v>
      </c>
      <c r="WZG4" s="313" t="s">
        <v>426</v>
      </c>
      <c r="WZH4" s="313" t="s">
        <v>426</v>
      </c>
      <c r="WZI4" s="313" t="s">
        <v>426</v>
      </c>
      <c r="WZJ4" s="313" t="s">
        <v>426</v>
      </c>
      <c r="WZK4" s="313" t="s">
        <v>426</v>
      </c>
      <c r="WZL4" s="313" t="s">
        <v>426</v>
      </c>
      <c r="WZM4" s="313" t="s">
        <v>426</v>
      </c>
      <c r="WZN4" s="313" t="s">
        <v>426</v>
      </c>
      <c r="WZO4" s="313" t="s">
        <v>426</v>
      </c>
      <c r="WZP4" s="313" t="s">
        <v>426</v>
      </c>
      <c r="WZQ4" s="313" t="s">
        <v>426</v>
      </c>
      <c r="WZR4" s="313" t="s">
        <v>426</v>
      </c>
      <c r="WZS4" s="313" t="s">
        <v>426</v>
      </c>
      <c r="WZT4" s="313" t="s">
        <v>426</v>
      </c>
      <c r="WZU4" s="313" t="s">
        <v>426</v>
      </c>
      <c r="WZV4" s="313" t="s">
        <v>426</v>
      </c>
      <c r="WZW4" s="313" t="s">
        <v>426</v>
      </c>
      <c r="WZX4" s="313" t="s">
        <v>426</v>
      </c>
      <c r="WZY4" s="313" t="s">
        <v>426</v>
      </c>
      <c r="WZZ4" s="313" t="s">
        <v>426</v>
      </c>
      <c r="XAA4" s="313" t="s">
        <v>426</v>
      </c>
      <c r="XAB4" s="313" t="s">
        <v>426</v>
      </c>
      <c r="XAC4" s="313" t="s">
        <v>426</v>
      </c>
      <c r="XAD4" s="313" t="s">
        <v>426</v>
      </c>
      <c r="XAE4" s="313" t="s">
        <v>426</v>
      </c>
      <c r="XAF4" s="313" t="s">
        <v>426</v>
      </c>
      <c r="XAG4" s="313" t="s">
        <v>426</v>
      </c>
      <c r="XAH4" s="313" t="s">
        <v>426</v>
      </c>
      <c r="XAI4" s="313" t="s">
        <v>426</v>
      </c>
      <c r="XAJ4" s="313" t="s">
        <v>426</v>
      </c>
      <c r="XAK4" s="313" t="s">
        <v>426</v>
      </c>
      <c r="XAL4" s="313" t="s">
        <v>426</v>
      </c>
      <c r="XAM4" s="313" t="s">
        <v>426</v>
      </c>
      <c r="XAN4" s="313" t="s">
        <v>426</v>
      </c>
      <c r="XAO4" s="313" t="s">
        <v>426</v>
      </c>
      <c r="XAP4" s="313" t="s">
        <v>426</v>
      </c>
      <c r="XAQ4" s="313" t="s">
        <v>426</v>
      </c>
      <c r="XAR4" s="313" t="s">
        <v>426</v>
      </c>
      <c r="XAS4" s="313" t="s">
        <v>426</v>
      </c>
      <c r="XAT4" s="313" t="s">
        <v>426</v>
      </c>
      <c r="XAU4" s="313" t="s">
        <v>426</v>
      </c>
      <c r="XAV4" s="313" t="s">
        <v>426</v>
      </c>
      <c r="XAW4" s="313" t="s">
        <v>426</v>
      </c>
      <c r="XAX4" s="313" t="s">
        <v>426</v>
      </c>
      <c r="XAY4" s="313" t="s">
        <v>426</v>
      </c>
      <c r="XAZ4" s="313" t="s">
        <v>426</v>
      </c>
      <c r="XBA4" s="313" t="s">
        <v>426</v>
      </c>
      <c r="XBB4" s="313" t="s">
        <v>426</v>
      </c>
      <c r="XBC4" s="313" t="s">
        <v>426</v>
      </c>
      <c r="XBD4" s="313" t="s">
        <v>426</v>
      </c>
      <c r="XBE4" s="313" t="s">
        <v>426</v>
      </c>
      <c r="XBF4" s="313" t="s">
        <v>426</v>
      </c>
      <c r="XBG4" s="313" t="s">
        <v>426</v>
      </c>
      <c r="XBH4" s="313" t="s">
        <v>426</v>
      </c>
      <c r="XBI4" s="313" t="s">
        <v>426</v>
      </c>
      <c r="XBJ4" s="313" t="s">
        <v>426</v>
      </c>
      <c r="XBK4" s="313" t="s">
        <v>426</v>
      </c>
      <c r="XBL4" s="313" t="s">
        <v>426</v>
      </c>
      <c r="XBM4" s="313" t="s">
        <v>426</v>
      </c>
      <c r="XBN4" s="313" t="s">
        <v>426</v>
      </c>
      <c r="XBO4" s="313" t="s">
        <v>426</v>
      </c>
      <c r="XBP4" s="313" t="s">
        <v>426</v>
      </c>
      <c r="XBQ4" s="313" t="s">
        <v>426</v>
      </c>
      <c r="XBR4" s="313" t="s">
        <v>426</v>
      </c>
      <c r="XBS4" s="313" t="s">
        <v>426</v>
      </c>
      <c r="XBT4" s="313" t="s">
        <v>426</v>
      </c>
      <c r="XBU4" s="313" t="s">
        <v>426</v>
      </c>
      <c r="XBV4" s="313" t="s">
        <v>426</v>
      </c>
      <c r="XBW4" s="313" t="s">
        <v>426</v>
      </c>
      <c r="XBX4" s="313" t="s">
        <v>426</v>
      </c>
      <c r="XBY4" s="313" t="s">
        <v>426</v>
      </c>
      <c r="XBZ4" s="313" t="s">
        <v>426</v>
      </c>
      <c r="XCA4" s="313" t="s">
        <v>426</v>
      </c>
      <c r="XCB4" s="313" t="s">
        <v>426</v>
      </c>
      <c r="XCC4" s="313" t="s">
        <v>426</v>
      </c>
      <c r="XCD4" s="313" t="s">
        <v>426</v>
      </c>
      <c r="XCE4" s="313" t="s">
        <v>426</v>
      </c>
      <c r="XCF4" s="313" t="s">
        <v>426</v>
      </c>
      <c r="XCG4" s="313" t="s">
        <v>426</v>
      </c>
      <c r="XCH4" s="313" t="s">
        <v>426</v>
      </c>
      <c r="XCI4" s="313" t="s">
        <v>426</v>
      </c>
      <c r="XCJ4" s="313" t="s">
        <v>426</v>
      </c>
      <c r="XCK4" s="313" t="s">
        <v>426</v>
      </c>
      <c r="XCL4" s="313" t="s">
        <v>426</v>
      </c>
      <c r="XCM4" s="313" t="s">
        <v>426</v>
      </c>
      <c r="XCN4" s="313" t="s">
        <v>426</v>
      </c>
      <c r="XCO4" s="313" t="s">
        <v>426</v>
      </c>
      <c r="XCP4" s="313" t="s">
        <v>426</v>
      </c>
      <c r="XCQ4" s="313" t="s">
        <v>426</v>
      </c>
      <c r="XCR4" s="313" t="s">
        <v>426</v>
      </c>
      <c r="XCS4" s="313" t="s">
        <v>426</v>
      </c>
      <c r="XCT4" s="313" t="s">
        <v>426</v>
      </c>
      <c r="XCU4" s="313" t="s">
        <v>426</v>
      </c>
      <c r="XCV4" s="313" t="s">
        <v>426</v>
      </c>
      <c r="XCW4" s="313" t="s">
        <v>426</v>
      </c>
      <c r="XCX4" s="313" t="s">
        <v>426</v>
      </c>
      <c r="XCY4" s="313" t="s">
        <v>426</v>
      </c>
      <c r="XCZ4" s="313" t="s">
        <v>426</v>
      </c>
      <c r="XDA4" s="313" t="s">
        <v>426</v>
      </c>
      <c r="XDB4" s="313" t="s">
        <v>426</v>
      </c>
      <c r="XDC4" s="313" t="s">
        <v>426</v>
      </c>
      <c r="XDD4" s="313" t="s">
        <v>426</v>
      </c>
      <c r="XDE4" s="313" t="s">
        <v>426</v>
      </c>
      <c r="XDF4" s="313" t="s">
        <v>426</v>
      </c>
      <c r="XDG4" s="313" t="s">
        <v>426</v>
      </c>
      <c r="XDH4" s="313" t="s">
        <v>426</v>
      </c>
    </row>
    <row r="5" spans="1:16336" ht="36" customHeight="1" thickBot="1">
      <c r="A5" s="465" t="s">
        <v>387</v>
      </c>
      <c r="B5" s="465"/>
      <c r="C5" s="466"/>
      <c r="D5" s="463"/>
      <c r="E5" s="464"/>
      <c r="F5" s="473"/>
      <c r="G5" s="474"/>
      <c r="H5" s="474"/>
      <c r="I5" s="474"/>
      <c r="J5" s="474"/>
      <c r="K5" s="474"/>
      <c r="L5" s="474"/>
      <c r="M5" s="475"/>
      <c r="N5" s="476" t="s">
        <v>223</v>
      </c>
      <c r="O5" s="477"/>
      <c r="P5" s="477"/>
      <c r="Q5" s="477"/>
      <c r="R5" s="477"/>
      <c r="S5" s="477"/>
      <c r="T5" s="478"/>
      <c r="U5" s="482"/>
      <c r="V5" s="483"/>
      <c r="W5" s="483"/>
      <c r="X5" s="484"/>
      <c r="Y5" s="487"/>
      <c r="Z5" s="488"/>
      <c r="AA5" s="488"/>
      <c r="AB5" s="313"/>
      <c r="AC5" s="467" t="s">
        <v>240</v>
      </c>
      <c r="AD5" s="467"/>
      <c r="AE5" s="467"/>
      <c r="AF5" s="467"/>
      <c r="AG5" s="467"/>
      <c r="AH5" s="468"/>
      <c r="AI5" s="469"/>
      <c r="AJ5" s="199"/>
    </row>
    <row r="6" spans="1:16336" ht="41" thickBot="1">
      <c r="A6" s="383" t="s">
        <v>163</v>
      </c>
      <c r="B6" s="383" t="s">
        <v>27</v>
      </c>
      <c r="C6" s="383" t="s">
        <v>30</v>
      </c>
      <c r="D6" s="384" t="s">
        <v>31</v>
      </c>
      <c r="E6" s="385" t="s">
        <v>162</v>
      </c>
      <c r="F6" s="385" t="s">
        <v>213</v>
      </c>
      <c r="G6" s="385" t="s">
        <v>214</v>
      </c>
      <c r="H6" s="417" t="s">
        <v>388</v>
      </c>
      <c r="I6" s="385" t="s">
        <v>33</v>
      </c>
      <c r="J6" s="385" t="s">
        <v>34</v>
      </c>
      <c r="K6" s="385" t="s">
        <v>262</v>
      </c>
      <c r="L6" s="385" t="s">
        <v>497</v>
      </c>
      <c r="M6" s="385" t="s">
        <v>57</v>
      </c>
      <c r="N6" s="385" t="s">
        <v>35</v>
      </c>
      <c r="O6" s="385" t="s">
        <v>36</v>
      </c>
      <c r="P6" s="385" t="s">
        <v>215</v>
      </c>
      <c r="Q6" s="418" t="s">
        <v>265</v>
      </c>
      <c r="R6" s="385" t="s">
        <v>216</v>
      </c>
      <c r="S6" s="385" t="s">
        <v>313</v>
      </c>
      <c r="T6" s="385" t="s">
        <v>217</v>
      </c>
      <c r="U6" s="385" t="s">
        <v>37</v>
      </c>
      <c r="V6" s="385" t="s">
        <v>218</v>
      </c>
      <c r="W6" s="385" t="s">
        <v>38</v>
      </c>
      <c r="X6" s="385" t="s">
        <v>39</v>
      </c>
      <c r="Y6" s="385" t="s">
        <v>40</v>
      </c>
      <c r="Z6" s="385" t="s">
        <v>498</v>
      </c>
      <c r="AA6" s="385" t="s">
        <v>186</v>
      </c>
      <c r="AB6" s="385" t="s">
        <v>263</v>
      </c>
      <c r="AC6" s="343" t="s">
        <v>42</v>
      </c>
      <c r="AD6" s="343" t="s">
        <v>43</v>
      </c>
      <c r="AE6" s="343" t="s">
        <v>219</v>
      </c>
      <c r="AF6" s="344" t="s">
        <v>264</v>
      </c>
      <c r="AG6" s="343" t="s">
        <v>220</v>
      </c>
      <c r="AH6" s="343" t="s">
        <v>312</v>
      </c>
      <c r="AI6" s="344" t="s">
        <v>221</v>
      </c>
      <c r="AJ6" s="343" t="s">
        <v>58</v>
      </c>
    </row>
    <row r="7" spans="1:16336" s="157" customFormat="1" ht="56" thickBot="1">
      <c r="A7" s="423" t="s">
        <v>505</v>
      </c>
      <c r="B7" s="424">
        <v>1</v>
      </c>
      <c r="C7" s="425" t="s">
        <v>0</v>
      </c>
      <c r="D7" s="425" t="s">
        <v>1</v>
      </c>
      <c r="E7" s="426" t="s">
        <v>170</v>
      </c>
      <c r="F7" s="427"/>
      <c r="G7" s="426" t="s">
        <v>506</v>
      </c>
      <c r="H7" s="428" t="s">
        <v>507</v>
      </c>
      <c r="I7" s="429" t="s">
        <v>508</v>
      </c>
      <c r="J7" s="429" t="s">
        <v>509</v>
      </c>
      <c r="K7" s="430" t="s">
        <v>508</v>
      </c>
      <c r="L7" s="431" t="s">
        <v>510</v>
      </c>
      <c r="M7" s="431" t="s">
        <v>511</v>
      </c>
      <c r="N7" s="426" t="s">
        <v>253</v>
      </c>
      <c r="O7" s="426">
        <v>2</v>
      </c>
      <c r="P7" s="427">
        <f t="shared" ref="P7:P11" si="0">IF((N7&lt;&gt;"")*(O7&lt;&gt;""),LEFT(O7,1)*LEFT(N7,1),"")</f>
        <v>8</v>
      </c>
      <c r="Q7" s="426" t="str">
        <f>IF($P7="","",IF($P7&lt;[3]Database!$I$3,[3]Database!$L$2,IF(AND($P7&gt;[3]Database!$K$2,$P7&lt;[3]Database!$I$4),[3]Database!$L$3,IF(AND($P7&lt;[3]Database!$I$5,$P7&gt;[3]Database!$K$3),[3]Database!$L$4,IF($P7&gt;[3]Database!$K$4,[3]Database!$L$5)))))</f>
        <v>HIGH RISK</v>
      </c>
      <c r="R7" s="432">
        <v>0.2</v>
      </c>
      <c r="S7" s="433">
        <f>111*500000000</f>
        <v>55500000000</v>
      </c>
      <c r="T7" s="433">
        <f t="shared" ref="T7:T35" si="1">R7*S7</f>
        <v>11100000000</v>
      </c>
      <c r="U7" s="426" t="s">
        <v>512</v>
      </c>
      <c r="V7" s="434" t="s">
        <v>513</v>
      </c>
      <c r="W7" s="434">
        <v>0</v>
      </c>
      <c r="X7" s="435"/>
      <c r="Y7" s="426" t="s">
        <v>6</v>
      </c>
      <c r="Z7" s="436" t="s">
        <v>514</v>
      </c>
      <c r="AA7" s="433">
        <f>111*450000</f>
        <v>49950000</v>
      </c>
      <c r="AB7" s="431" t="s">
        <v>514</v>
      </c>
      <c r="AC7" s="426" t="s">
        <v>252</v>
      </c>
      <c r="AD7" s="426" t="s">
        <v>241</v>
      </c>
      <c r="AE7" s="427">
        <f t="shared" ref="AE7:AE34" si="2">IF((AD7&lt;&gt;"")*(AC7&lt;&gt;""),LEFT(AC7,1)*LEFT(AD7,1),"")</f>
        <v>2</v>
      </c>
      <c r="AF7" s="426" t="str">
        <f>IF(AE7="","",IF($AE7&lt;[3]Database!$I$3,[3]Database!$L$2,IF(AND($AE7&gt;[3]Database!$K$2,$AE7&lt;[3]Database!$I$4),[3]Database!$L$3,IF(AND($AE7&lt;[3]Database!$I$5,$AE7&gt;[3]Database!$K$3),[3]Database!$L$4,IF($AE7&gt;[3]Database!$K$4,[3]Database!$L$5)))))</f>
        <v>LOW RISK</v>
      </c>
      <c r="AG7" s="437">
        <v>0.05</v>
      </c>
      <c r="AH7" s="433">
        <f>T7</f>
        <v>11100000000</v>
      </c>
      <c r="AI7" s="433">
        <f t="shared" ref="AI7:AI35" si="3">AG7*AH7</f>
        <v>555000000</v>
      </c>
      <c r="AJ7" s="426" t="s">
        <v>551</v>
      </c>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row>
    <row r="8" spans="1:16336" s="157" customFormat="1" ht="56" thickBot="1">
      <c r="A8" s="423" t="s">
        <v>515</v>
      </c>
      <c r="B8" s="424">
        <v>2</v>
      </c>
      <c r="C8" s="425" t="s">
        <v>0</v>
      </c>
      <c r="D8" s="425" t="s">
        <v>1</v>
      </c>
      <c r="E8" s="426" t="s">
        <v>170</v>
      </c>
      <c r="F8" s="427"/>
      <c r="G8" s="426" t="s">
        <v>516</v>
      </c>
      <c r="H8" s="428" t="s">
        <v>507</v>
      </c>
      <c r="I8" s="429" t="s">
        <v>517</v>
      </c>
      <c r="J8" s="429" t="s">
        <v>518</v>
      </c>
      <c r="K8" s="429" t="s">
        <v>517</v>
      </c>
      <c r="L8" s="438" t="s">
        <v>519</v>
      </c>
      <c r="M8" s="431" t="s">
        <v>511</v>
      </c>
      <c r="N8" s="426" t="s">
        <v>252</v>
      </c>
      <c r="O8" s="426" t="s">
        <v>244</v>
      </c>
      <c r="P8" s="426">
        <f t="shared" si="0"/>
        <v>8</v>
      </c>
      <c r="Q8" s="426" t="str">
        <f>IF($P8="","",IF($P8&lt;[3]Database!$I$3,[3]Database!$L$2,IF(AND($P8&gt;[3]Database!$K$2,$P8&lt;[3]Database!$I$4),[3]Database!$L$3,IF(AND($P8&lt;[3]Database!$I$5,$P8&gt;[3]Database!$K$3),[3]Database!$L$4,IF($P8&gt;[3]Database!$K$4,[3]Database!$L$5)))))</f>
        <v>HIGH RISK</v>
      </c>
      <c r="R8" s="432">
        <v>0.2</v>
      </c>
      <c r="S8" s="433">
        <f>(49*62000)*2</f>
        <v>6076000</v>
      </c>
      <c r="T8" s="433">
        <f t="shared" si="1"/>
        <v>1215200</v>
      </c>
      <c r="U8" s="426" t="s">
        <v>520</v>
      </c>
      <c r="V8" s="439" t="s">
        <v>521</v>
      </c>
      <c r="W8" s="434">
        <v>0</v>
      </c>
      <c r="X8" s="435"/>
      <c r="Y8" s="426" t="s">
        <v>6</v>
      </c>
      <c r="Z8" s="440" t="s">
        <v>522</v>
      </c>
      <c r="AA8" s="433"/>
      <c r="AB8" s="440" t="s">
        <v>523</v>
      </c>
      <c r="AC8" s="426" t="s">
        <v>251</v>
      </c>
      <c r="AD8" s="426" t="s">
        <v>242</v>
      </c>
      <c r="AE8" s="427">
        <f t="shared" si="2"/>
        <v>2</v>
      </c>
      <c r="AF8" s="426" t="str">
        <f>IF(AE8="","",IF($AE8&lt;[3]Database!$I$3,[3]Database!$L$2,IF(AND($AE8&gt;[3]Database!$K$2,$AE8&lt;[3]Database!$I$4),[3]Database!$L$3,IF(AND($AE8&lt;[3]Database!$I$5,$AE8&gt;[3]Database!$K$3),[3]Database!$L$4,IF($AE8&gt;[3]Database!$K$4,[3]Database!$L$5)))))</f>
        <v>LOW RISK</v>
      </c>
      <c r="AG8" s="437">
        <v>0.05</v>
      </c>
      <c r="AH8" s="433">
        <f t="shared" ref="AH8:AH11" si="4">T8</f>
        <v>1215200</v>
      </c>
      <c r="AI8" s="433">
        <f t="shared" si="3"/>
        <v>60760</v>
      </c>
      <c r="AJ8" s="426" t="s">
        <v>552</v>
      </c>
      <c r="AK8" s="87"/>
      <c r="AL8" s="113"/>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row>
    <row r="9" spans="1:16336" s="157" customFormat="1" ht="56" thickBot="1">
      <c r="A9" s="423" t="s">
        <v>524</v>
      </c>
      <c r="B9" s="424">
        <v>3</v>
      </c>
      <c r="C9" s="425" t="s">
        <v>0</v>
      </c>
      <c r="D9" s="425" t="s">
        <v>1</v>
      </c>
      <c r="E9" s="426" t="s">
        <v>170</v>
      </c>
      <c r="F9" s="427"/>
      <c r="G9" s="426" t="s">
        <v>525</v>
      </c>
      <c r="H9" s="428" t="s">
        <v>507</v>
      </c>
      <c r="I9" s="429" t="s">
        <v>526</v>
      </c>
      <c r="J9" s="429" t="s">
        <v>527</v>
      </c>
      <c r="K9" s="431" t="s">
        <v>526</v>
      </c>
      <c r="L9" s="440" t="s">
        <v>528</v>
      </c>
      <c r="M9" s="440" t="s">
        <v>529</v>
      </c>
      <c r="N9" s="426" t="s">
        <v>254</v>
      </c>
      <c r="O9" s="426" t="s">
        <v>244</v>
      </c>
      <c r="P9" s="426">
        <f t="shared" si="0"/>
        <v>20</v>
      </c>
      <c r="Q9" s="426" t="str">
        <f>IF($P9="","",IF($P9&lt;[3]Database!$I$3,[3]Database!$L$2,IF(AND($P9&gt;[3]Database!$K$2,$P9&lt;[3]Database!$I$4),[3]Database!$L$3,IF(AND($P9&lt;[3]Database!$I$5,$P9&gt;[3]Database!$K$3),[3]Database!$L$4,IF($P9&gt;[3]Database!$K$4,[3]Database!$L$5)))))</f>
        <v>EXTREME HIGH</v>
      </c>
      <c r="R9" s="432">
        <v>0.1</v>
      </c>
      <c r="S9" s="433">
        <v>100000000</v>
      </c>
      <c r="T9" s="433">
        <f t="shared" si="1"/>
        <v>10000000</v>
      </c>
      <c r="U9" s="426" t="s">
        <v>530</v>
      </c>
      <c r="V9" s="439" t="s">
        <v>531</v>
      </c>
      <c r="W9" s="434">
        <v>0</v>
      </c>
      <c r="X9" s="435"/>
      <c r="Y9" s="426" t="s">
        <v>6</v>
      </c>
      <c r="Z9" s="440" t="s">
        <v>532</v>
      </c>
      <c r="AA9" s="433">
        <v>20000000</v>
      </c>
      <c r="AB9" s="431" t="s">
        <v>532</v>
      </c>
      <c r="AC9" s="426" t="s">
        <v>252</v>
      </c>
      <c r="AD9" s="426" t="s">
        <v>242</v>
      </c>
      <c r="AE9" s="427">
        <f t="shared" si="2"/>
        <v>4</v>
      </c>
      <c r="AF9" s="426" t="str">
        <f>IF(AE9="","",IF($AE9&lt;[3]Database!$I$3,[3]Database!$L$2,IF(AND($AE9&gt;[3]Database!$K$2,$AE9&lt;[3]Database!$I$4),[3]Database!$L$3,IF(AND($AE9&lt;[3]Database!$I$5,$AE9&gt;[3]Database!$K$3),[3]Database!$L$4,IF($AE9&gt;[3]Database!$K$4,[3]Database!$L$5)))))</f>
        <v>MEDIUM RISK</v>
      </c>
      <c r="AG9" s="437">
        <v>0.05</v>
      </c>
      <c r="AH9" s="433">
        <f t="shared" si="4"/>
        <v>10000000</v>
      </c>
      <c r="AI9" s="433">
        <f t="shared" si="3"/>
        <v>500000</v>
      </c>
      <c r="AJ9" s="426" t="s">
        <v>553</v>
      </c>
      <c r="AK9" s="87"/>
      <c r="AL9" s="113"/>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row>
    <row r="10" spans="1:16336" s="157" customFormat="1" ht="56" thickBot="1">
      <c r="A10" s="423" t="s">
        <v>533</v>
      </c>
      <c r="B10" s="424">
        <v>4</v>
      </c>
      <c r="C10" s="425" t="s">
        <v>0</v>
      </c>
      <c r="D10" s="425" t="s">
        <v>1</v>
      </c>
      <c r="E10" s="426" t="s">
        <v>170</v>
      </c>
      <c r="F10" s="427"/>
      <c r="G10" s="426" t="s">
        <v>534</v>
      </c>
      <c r="H10" s="428" t="s">
        <v>507</v>
      </c>
      <c r="I10" s="429" t="s">
        <v>535</v>
      </c>
      <c r="J10" s="429" t="s">
        <v>536</v>
      </c>
      <c r="K10" s="441" t="s">
        <v>537</v>
      </c>
      <c r="L10" s="440" t="s">
        <v>538</v>
      </c>
      <c r="M10" s="442" t="s">
        <v>539</v>
      </c>
      <c r="N10" s="426" t="s">
        <v>254</v>
      </c>
      <c r="O10" s="426" t="s">
        <v>244</v>
      </c>
      <c r="P10" s="426">
        <f t="shared" si="0"/>
        <v>20</v>
      </c>
      <c r="Q10" s="426" t="str">
        <f>IF($P10="","",IF($P10&lt;[3]Database!$I$3,[3]Database!$L$2,IF(AND($P10&gt;[3]Database!$K$2,$P10&lt;[3]Database!$I$4),[3]Database!$L$3,IF(AND($P10&lt;[3]Database!$I$5,$P10&gt;[3]Database!$K$3),[3]Database!$L$4,IF($P10&gt;[3]Database!$K$4,[3]Database!$L$5)))))</f>
        <v>EXTREME HIGH</v>
      </c>
      <c r="R10" s="432">
        <v>0.2</v>
      </c>
      <c r="S10" s="433">
        <v>80000000</v>
      </c>
      <c r="T10" s="433">
        <f t="shared" si="1"/>
        <v>16000000</v>
      </c>
      <c r="U10" s="426" t="s">
        <v>530</v>
      </c>
      <c r="V10" s="439" t="s">
        <v>531</v>
      </c>
      <c r="W10" s="434">
        <v>0</v>
      </c>
      <c r="X10" s="435"/>
      <c r="Y10" s="426" t="s">
        <v>6</v>
      </c>
      <c r="Z10" s="436" t="s">
        <v>540</v>
      </c>
      <c r="AA10" s="433">
        <v>20000000</v>
      </c>
      <c r="AB10" s="431" t="s">
        <v>540</v>
      </c>
      <c r="AC10" s="426" t="s">
        <v>251</v>
      </c>
      <c r="AD10" s="426" t="s">
        <v>242</v>
      </c>
      <c r="AE10" s="427">
        <f t="shared" si="2"/>
        <v>2</v>
      </c>
      <c r="AF10" s="426" t="str">
        <f>IF(AE10="","",IF($AE10&lt;[3]Database!$I$3,[3]Database!$L$2,IF(AND($AE10&gt;[3]Database!$K$2,$AE10&lt;[3]Database!$I$4),[3]Database!$L$3,IF(AND($AE10&lt;[3]Database!$I$5,$AE10&gt;[3]Database!$K$3),[3]Database!$L$4,IF($AE10&gt;[3]Database!$K$4,[3]Database!$L$5)))))</f>
        <v>LOW RISK</v>
      </c>
      <c r="AG10" s="437">
        <v>0.05</v>
      </c>
      <c r="AH10" s="433">
        <f t="shared" si="4"/>
        <v>16000000</v>
      </c>
      <c r="AI10" s="433">
        <f t="shared" si="3"/>
        <v>800000</v>
      </c>
      <c r="AJ10" s="426" t="s">
        <v>553</v>
      </c>
      <c r="AK10" s="87"/>
      <c r="AL10" s="113"/>
      <c r="AM10"/>
      <c r="AN10"/>
      <c r="AO10"/>
    </row>
    <row r="11" spans="1:16336" s="157" customFormat="1" ht="56" thickBot="1">
      <c r="A11" s="423" t="s">
        <v>541</v>
      </c>
      <c r="B11" s="424">
        <v>5</v>
      </c>
      <c r="C11" s="425" t="s">
        <v>0</v>
      </c>
      <c r="D11" s="425" t="s">
        <v>1</v>
      </c>
      <c r="E11" s="426" t="s">
        <v>170</v>
      </c>
      <c r="F11" s="427"/>
      <c r="G11" s="426" t="s">
        <v>542</v>
      </c>
      <c r="H11" s="428" t="s">
        <v>507</v>
      </c>
      <c r="I11" s="429" t="s">
        <v>543</v>
      </c>
      <c r="J11" s="429" t="s">
        <v>544</v>
      </c>
      <c r="K11" s="431" t="s">
        <v>543</v>
      </c>
      <c r="L11" s="440" t="s">
        <v>545</v>
      </c>
      <c r="M11" s="431" t="s">
        <v>546</v>
      </c>
      <c r="N11" s="426" t="s">
        <v>254</v>
      </c>
      <c r="O11" s="426" t="s">
        <v>244</v>
      </c>
      <c r="P11" s="426">
        <f t="shared" si="0"/>
        <v>20</v>
      </c>
      <c r="Q11" s="426" t="str">
        <f>IF($P11="","",IF($P11&lt;[3]Database!$I$3,[3]Database!$L$2,IF(AND($P11&gt;[3]Database!$K$2,$P11&lt;[3]Database!$I$4),[3]Database!$L$3,IF(AND($P11&lt;[3]Database!$I$5,$P11&gt;[3]Database!$K$3),[3]Database!$L$4,IF($P11&gt;[3]Database!$K$4,[3]Database!$L$5)))))</f>
        <v>EXTREME HIGH</v>
      </c>
      <c r="R11" s="432">
        <v>0.2</v>
      </c>
      <c r="S11" s="433">
        <v>50000000</v>
      </c>
      <c r="T11" s="433">
        <f t="shared" si="1"/>
        <v>10000000</v>
      </c>
      <c r="U11" s="426" t="s">
        <v>547</v>
      </c>
      <c r="V11" s="439" t="s">
        <v>548</v>
      </c>
      <c r="W11" s="434">
        <v>0</v>
      </c>
      <c r="X11" s="435"/>
      <c r="Y11" s="426" t="s">
        <v>6</v>
      </c>
      <c r="Z11" s="436" t="s">
        <v>549</v>
      </c>
      <c r="AA11" s="433">
        <v>30000000</v>
      </c>
      <c r="AB11" s="431" t="s">
        <v>549</v>
      </c>
      <c r="AC11" s="426" t="s">
        <v>251</v>
      </c>
      <c r="AD11" s="426" t="s">
        <v>242</v>
      </c>
      <c r="AE11" s="427">
        <f t="shared" si="2"/>
        <v>2</v>
      </c>
      <c r="AF11" s="426" t="str">
        <f>IF(AE11="","",IF($AE11&lt;[3]Database!$I$3,[3]Database!$L$2,IF(AND($AE11&gt;[3]Database!$K$2,$AE11&lt;[3]Database!$I$4),[3]Database!$L$3,IF(AND($AE11&lt;[3]Database!$I$5,$AE11&gt;[3]Database!$K$3),[3]Database!$L$4,IF($AE11&gt;[3]Database!$K$4,[3]Database!$L$5)))))</f>
        <v>LOW RISK</v>
      </c>
      <c r="AG11" s="437">
        <v>0.05</v>
      </c>
      <c r="AH11" s="433">
        <f t="shared" si="4"/>
        <v>10000000</v>
      </c>
      <c r="AI11" s="433">
        <f t="shared" si="3"/>
        <v>500000</v>
      </c>
      <c r="AJ11" s="426" t="s">
        <v>554</v>
      </c>
      <c r="AK11" s="87"/>
      <c r="AL11" s="113"/>
      <c r="AM11"/>
      <c r="AN11"/>
      <c r="AO11"/>
    </row>
    <row r="12" spans="1:16336" s="157" customFormat="1" ht="19" thickBot="1">
      <c r="A12" s="245"/>
      <c r="B12" s="200"/>
      <c r="C12" s="246"/>
      <c r="D12" s="246"/>
      <c r="E12" s="84"/>
      <c r="F12" s="167"/>
      <c r="G12" s="84"/>
      <c r="H12" s="313"/>
      <c r="I12" s="114"/>
      <c r="J12" s="86"/>
      <c r="K12" s="83"/>
      <c r="L12" s="83"/>
      <c r="M12" s="83"/>
      <c r="N12" s="84"/>
      <c r="O12" s="84"/>
      <c r="P12" s="84" t="str">
        <f t="shared" ref="P12:P33" si="5">IF((N12&lt;&gt;"")*(O12&lt;&gt;""),LEFT(O12,1)*LEFT(N12,1),"")</f>
        <v/>
      </c>
      <c r="Q12" s="84" t="str">
        <f>IF($P12="","",IF($P12&lt;Database!$I$3,Database!$L$2,IF(AND($P12&gt;Database!$K$2,$P12&lt;Database!$I$4),Database!$L$3,IF(AND($P12&lt;Database!$I$5,$P12&gt;Database!$K$3),Database!$L$4,IF($P12&gt;Database!$K$4,Database!$L$5)))))</f>
        <v/>
      </c>
      <c r="R12" s="204">
        <v>0</v>
      </c>
      <c r="S12" s="312">
        <v>0</v>
      </c>
      <c r="T12" s="312">
        <f t="shared" si="1"/>
        <v>0</v>
      </c>
      <c r="U12" s="84"/>
      <c r="V12" s="118"/>
      <c r="W12" s="85"/>
      <c r="X12" s="117"/>
      <c r="Y12" s="84"/>
      <c r="Z12" s="83"/>
      <c r="AA12" s="312"/>
      <c r="AB12" s="201"/>
      <c r="AC12" s="84"/>
      <c r="AD12" s="84"/>
      <c r="AE12" s="167" t="str">
        <f t="shared" si="2"/>
        <v/>
      </c>
      <c r="AF12" s="84" t="str">
        <f>IF(AE12="","",IF($AE12&lt;Database!$I$3,Database!$L$2,IF(AND($AE12&gt;Database!$K$2,$AE12&lt;Database!$I$4),Database!$L$3,IF(AND($AE12&lt;Database!$I$5,$AE12&gt;Database!$K$3),Database!$L$4,IF($AE12&gt;Database!$K$4,Database!$L$5)))))</f>
        <v/>
      </c>
      <c r="AG12" s="203">
        <v>0</v>
      </c>
      <c r="AH12" s="312">
        <v>0</v>
      </c>
      <c r="AI12" s="312">
        <f t="shared" si="3"/>
        <v>0</v>
      </c>
      <c r="AJ12" s="84"/>
      <c r="AK12" s="87"/>
      <c r="AL12" s="113"/>
      <c r="AM12"/>
      <c r="AN12"/>
      <c r="AO12"/>
    </row>
    <row r="13" spans="1:16336" ht="19" thickBot="1">
      <c r="A13" s="245"/>
      <c r="B13" s="200"/>
      <c r="C13" s="246"/>
      <c r="D13" s="246"/>
      <c r="E13" s="84"/>
      <c r="F13" s="167"/>
      <c r="G13" s="84"/>
      <c r="H13" s="313"/>
      <c r="I13" s="247"/>
      <c r="J13" s="83"/>
      <c r="K13" s="116"/>
      <c r="L13" s="83"/>
      <c r="M13" s="83"/>
      <c r="N13" s="84"/>
      <c r="O13" s="84"/>
      <c r="P13" s="84" t="str">
        <f t="shared" si="5"/>
        <v/>
      </c>
      <c r="Q13" s="84" t="str">
        <f>IF($P13="","",IF($P13&lt;Database!$I$3,Database!$L$2,IF(AND($P13&gt;Database!$K$2,$P13&lt;Database!$I$4),Database!$L$3,IF(AND($P13&lt;Database!$I$5,$P13&gt;Database!$K$3),Database!$L$4,IF($P13&gt;Database!$K$4,Database!$L$5)))))</f>
        <v/>
      </c>
      <c r="R13" s="204">
        <v>0</v>
      </c>
      <c r="S13" s="312">
        <v>0</v>
      </c>
      <c r="T13" s="312">
        <f t="shared" si="1"/>
        <v>0</v>
      </c>
      <c r="U13" s="84"/>
      <c r="V13" s="85"/>
      <c r="W13" s="85"/>
      <c r="X13" s="117"/>
      <c r="Y13" s="84"/>
      <c r="Z13" s="83"/>
      <c r="AA13" s="312"/>
      <c r="AB13" s="201"/>
      <c r="AC13" s="84"/>
      <c r="AD13" s="84"/>
      <c r="AE13" s="167" t="str">
        <f t="shared" si="2"/>
        <v/>
      </c>
      <c r="AF13" s="84" t="str">
        <f>IF(AE13="","",IF($AE13&lt;Database!$I$3,Database!$L$2,IF(AND($AE13&gt;Database!$K$2,$AE13&lt;Database!$I$4),Database!$L$3,IF(AND($AE13&lt;Database!$I$5,$AE13&gt;Database!$K$3),Database!$L$4,IF($AE13&gt;Database!$K$4,Database!$L$5)))))</f>
        <v/>
      </c>
      <c r="AG13" s="203">
        <v>0</v>
      </c>
      <c r="AH13" s="312">
        <v>0</v>
      </c>
      <c r="AI13" s="312">
        <f t="shared" si="3"/>
        <v>0</v>
      </c>
      <c r="AJ13" s="116"/>
      <c r="AK13" s="87"/>
      <c r="AL13" s="113"/>
      <c r="AM13" s="158"/>
      <c r="AN13" s="158"/>
      <c r="AO13" s="158"/>
      <c r="AP13" s="157"/>
      <c r="AQ13" s="157"/>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c r="BS13" s="157"/>
      <c r="BT13" s="157"/>
      <c r="BU13" s="157"/>
      <c r="BV13" s="157"/>
      <c r="BW13" s="157"/>
      <c r="BX13" s="157"/>
      <c r="BY13" s="157"/>
      <c r="BZ13" s="157"/>
      <c r="CA13" s="157"/>
      <c r="CB13" s="157"/>
      <c r="CC13" s="157"/>
      <c r="CD13" s="157"/>
      <c r="CE13" s="157"/>
      <c r="CF13" s="157"/>
      <c r="CG13" s="157"/>
      <c r="CH13" s="157"/>
      <c r="CI13" s="157"/>
      <c r="CJ13" s="157"/>
      <c r="CK13" s="157"/>
      <c r="CL13" s="157"/>
      <c r="CM13" s="157"/>
      <c r="CN13" s="157"/>
      <c r="CO13" s="157"/>
      <c r="CP13" s="157"/>
      <c r="CQ13" s="157"/>
      <c r="CR13" s="157"/>
      <c r="CS13" s="157"/>
      <c r="CT13" s="157"/>
      <c r="CU13" s="157"/>
      <c r="CV13" s="157"/>
      <c r="CW13" s="157"/>
      <c r="CX13" s="157"/>
      <c r="CY13" s="157"/>
      <c r="CZ13" s="157"/>
      <c r="DA13" s="157"/>
      <c r="DB13" s="157"/>
      <c r="DC13" s="157"/>
      <c r="DD13" s="157"/>
      <c r="DE13" s="157"/>
      <c r="DF13" s="157"/>
      <c r="DG13" s="157"/>
      <c r="DH13" s="157"/>
      <c r="DI13" s="157"/>
      <c r="DJ13" s="157"/>
      <c r="DK13" s="157"/>
      <c r="DL13" s="157"/>
      <c r="DM13" s="157"/>
      <c r="DN13" s="157"/>
      <c r="DO13" s="157"/>
      <c r="DP13" s="157"/>
      <c r="DQ13" s="157"/>
      <c r="DR13" s="157"/>
      <c r="DS13" s="157"/>
      <c r="DT13" s="157"/>
      <c r="DU13" s="157"/>
      <c r="DV13" s="157"/>
      <c r="DW13" s="157"/>
      <c r="DX13" s="157"/>
      <c r="DY13" s="157"/>
      <c r="DZ13" s="157"/>
      <c r="EA13" s="157"/>
      <c r="EB13" s="157"/>
      <c r="EC13" s="157"/>
      <c r="ED13" s="157"/>
      <c r="EE13" s="157"/>
      <c r="EF13" s="157"/>
      <c r="EG13" s="157"/>
      <c r="EH13" s="157"/>
      <c r="EI13" s="157"/>
    </row>
    <row r="14" spans="1:16336" ht="19" thickBot="1">
      <c r="A14" s="245"/>
      <c r="B14" s="84"/>
      <c r="C14" s="246"/>
      <c r="D14" s="246"/>
      <c r="E14" s="84"/>
      <c r="F14" s="167"/>
      <c r="G14" s="84"/>
      <c r="H14" s="313"/>
      <c r="I14" s="115"/>
      <c r="J14" s="83"/>
      <c r="K14" s="83"/>
      <c r="L14" s="83"/>
      <c r="M14" s="83"/>
      <c r="N14" s="84"/>
      <c r="O14" s="84"/>
      <c r="P14" s="84" t="str">
        <f t="shared" si="5"/>
        <v/>
      </c>
      <c r="Q14" s="84" t="str">
        <f>IF($P14="","",IF($P14&lt;Database!$I$3,Database!$L$2,IF(AND($P14&gt;Database!$K$2,$P14&lt;Database!$I$4),Database!$L$3,IF(AND($P14&lt;Database!$I$5,$P14&gt;Database!$K$3),Database!$L$4,IF($P14&gt;Database!$K$4,Database!$L$5)))))</f>
        <v/>
      </c>
      <c r="R14" s="204">
        <v>0</v>
      </c>
      <c r="S14" s="312">
        <v>0</v>
      </c>
      <c r="T14" s="312">
        <f t="shared" si="1"/>
        <v>0</v>
      </c>
      <c r="U14" s="84"/>
      <c r="V14" s="85"/>
      <c r="W14" s="85"/>
      <c r="X14" s="117"/>
      <c r="Y14" s="84"/>
      <c r="Z14" s="83"/>
      <c r="AA14" s="312"/>
      <c r="AB14" s="202"/>
      <c r="AC14" s="84"/>
      <c r="AD14" s="84"/>
      <c r="AE14" s="167" t="str">
        <f t="shared" si="2"/>
        <v/>
      </c>
      <c r="AF14" s="84" t="str">
        <f>IF(AE14="","",IF($AE14&lt;Database!$I$3,Database!$L$2,IF(AND($AE14&gt;Database!$K$2,$AE14&lt;Database!$I$4),Database!$L$3,IF(AND($AE14&lt;Database!$I$5,$AE14&gt;Database!$K$3),Database!$L$4,IF($AE14&gt;Database!$K$4,Database!$L$5)))))</f>
        <v/>
      </c>
      <c r="AG14" s="203">
        <v>0</v>
      </c>
      <c r="AH14" s="312">
        <v>0</v>
      </c>
      <c r="AI14" s="312">
        <f t="shared" si="3"/>
        <v>0</v>
      </c>
      <c r="AJ14" s="84"/>
      <c r="AK14" s="87"/>
      <c r="AL14" s="113"/>
      <c r="AP14" s="157"/>
      <c r="AQ14" s="157"/>
      <c r="AR14" s="157"/>
      <c r="AS14" s="157"/>
      <c r="AT14" s="157"/>
      <c r="AU14" s="157"/>
      <c r="AV14" s="157"/>
      <c r="AW14" s="157"/>
      <c r="AX14" s="157"/>
      <c r="AY14" s="157"/>
      <c r="AZ14" s="157"/>
      <c r="BA14" s="157"/>
      <c r="BB14" s="157"/>
      <c r="BC14" s="157"/>
      <c r="BD14" s="157"/>
      <c r="BE14" s="157"/>
      <c r="BF14" s="157"/>
      <c r="BG14" s="157"/>
      <c r="BH14" s="157"/>
      <c r="BI14" s="157"/>
      <c r="BJ14" s="157"/>
      <c r="BK14" s="157"/>
      <c r="BL14" s="157"/>
      <c r="BM14" s="157"/>
      <c r="BN14" s="157"/>
      <c r="BO14" s="157"/>
      <c r="BP14" s="157"/>
      <c r="BQ14" s="157"/>
      <c r="BR14" s="157"/>
      <c r="BS14" s="157"/>
      <c r="BT14" s="157"/>
      <c r="BU14" s="157"/>
      <c r="BV14" s="157"/>
      <c r="BW14" s="157"/>
      <c r="BX14" s="157"/>
      <c r="BY14" s="157"/>
      <c r="BZ14" s="157"/>
      <c r="CA14" s="157"/>
      <c r="CB14" s="157"/>
      <c r="CC14" s="157"/>
      <c r="CD14" s="157"/>
      <c r="CE14" s="157"/>
      <c r="CF14" s="157"/>
      <c r="CG14" s="157"/>
      <c r="CH14" s="157"/>
      <c r="CI14" s="157"/>
      <c r="CJ14" s="157"/>
      <c r="CK14" s="157"/>
      <c r="CL14" s="157"/>
      <c r="CM14" s="157"/>
      <c r="CN14" s="157"/>
      <c r="CO14" s="157"/>
      <c r="CP14" s="157"/>
      <c r="CQ14" s="157"/>
      <c r="CR14" s="157"/>
      <c r="CS14" s="157"/>
      <c r="CT14" s="157"/>
      <c r="CU14" s="157"/>
      <c r="CV14" s="157"/>
      <c r="CW14" s="157"/>
      <c r="CX14" s="157"/>
      <c r="CY14" s="157"/>
      <c r="CZ14" s="157"/>
      <c r="DA14" s="157"/>
      <c r="DB14" s="157"/>
      <c r="DC14" s="157"/>
      <c r="DD14" s="157"/>
      <c r="DE14" s="157"/>
      <c r="DF14" s="157"/>
      <c r="DG14" s="157"/>
      <c r="DH14" s="157"/>
      <c r="DI14" s="157"/>
      <c r="DJ14" s="157"/>
      <c r="DK14" s="157"/>
      <c r="DL14" s="157"/>
      <c r="DM14" s="157"/>
      <c r="DN14" s="157"/>
      <c r="DO14" s="157"/>
      <c r="DP14" s="157"/>
      <c r="DQ14" s="157"/>
      <c r="DR14" s="157"/>
      <c r="DS14" s="157"/>
      <c r="DT14" s="157"/>
      <c r="DU14" s="157"/>
      <c r="DV14" s="157"/>
      <c r="DW14" s="157"/>
      <c r="DX14" s="157"/>
      <c r="DY14" s="157"/>
      <c r="DZ14" s="157"/>
      <c r="EA14" s="157"/>
      <c r="EB14" s="157"/>
      <c r="EC14" s="157"/>
      <c r="ED14" s="157"/>
      <c r="EE14" s="157"/>
      <c r="EF14" s="157"/>
      <c r="EG14" s="157"/>
      <c r="EH14" s="157"/>
      <c r="EI14" s="157"/>
    </row>
    <row r="15" spans="1:16336" ht="19" thickBot="1">
      <c r="A15" s="245"/>
      <c r="B15" s="84"/>
      <c r="C15" s="246"/>
      <c r="D15" s="246"/>
      <c r="E15" s="84"/>
      <c r="F15" s="167"/>
      <c r="G15" s="84"/>
      <c r="H15" s="313"/>
      <c r="I15" s="115"/>
      <c r="J15" s="83"/>
      <c r="K15" s="83"/>
      <c r="L15" s="83"/>
      <c r="M15" s="83"/>
      <c r="N15" s="84"/>
      <c r="O15" s="84"/>
      <c r="P15" s="84" t="str">
        <f t="shared" si="5"/>
        <v/>
      </c>
      <c r="Q15" s="84" t="str">
        <f>IF($P15="","",IF($P15&lt;Database!$I$3,Database!$L$2,IF(AND($P15&gt;Database!$K$2,$P15&lt;Database!$I$4),Database!$L$3,IF(AND($P15&lt;Database!$I$5,$P15&gt;Database!$K$3),Database!$L$4,IF($P15&gt;Database!$K$4,Database!$L$5)))))</f>
        <v/>
      </c>
      <c r="R15" s="204">
        <v>0</v>
      </c>
      <c r="S15" s="312">
        <v>0</v>
      </c>
      <c r="T15" s="312">
        <f t="shared" si="1"/>
        <v>0</v>
      </c>
      <c r="U15" s="84"/>
      <c r="V15" s="85"/>
      <c r="W15" s="85"/>
      <c r="X15" s="117"/>
      <c r="Y15" s="84"/>
      <c r="Z15" s="83"/>
      <c r="AA15" s="312"/>
      <c r="AB15" s="202"/>
      <c r="AC15" s="84"/>
      <c r="AD15" s="84"/>
      <c r="AE15" s="167" t="str">
        <f t="shared" si="2"/>
        <v/>
      </c>
      <c r="AF15" s="84" t="str">
        <f>IF(AE15="","",IF($AE15&lt;Database!$I$3,Database!$L$2,IF(AND($AE15&gt;Database!$K$2,$AE15&lt;Database!$I$4),Database!$L$3,IF(AND($AE15&lt;Database!$I$5,$AE15&gt;Database!$K$3),Database!$L$4,IF($AE15&gt;Database!$K$4,Database!$L$5)))))</f>
        <v/>
      </c>
      <c r="AG15" s="203">
        <v>0</v>
      </c>
      <c r="AH15" s="312">
        <v>0</v>
      </c>
      <c r="AI15" s="312">
        <f t="shared" si="3"/>
        <v>0</v>
      </c>
      <c r="AJ15" s="84"/>
      <c r="AK15" s="87"/>
      <c r="AL15" s="113"/>
      <c r="AP15" s="157"/>
      <c r="AQ15" s="157"/>
      <c r="AR15" s="157"/>
      <c r="AS15" s="157"/>
      <c r="AT15" s="157"/>
      <c r="AU15" s="157"/>
      <c r="AV15" s="157"/>
      <c r="AW15" s="157"/>
      <c r="AX15" s="157"/>
      <c r="AY15" s="157"/>
      <c r="AZ15" s="157"/>
      <c r="BA15" s="157"/>
      <c r="BB15" s="157"/>
      <c r="BC15" s="157"/>
      <c r="BD15" s="157"/>
      <c r="BE15" s="157"/>
      <c r="BF15" s="157"/>
      <c r="BG15" s="157"/>
      <c r="BH15" s="157"/>
      <c r="BI15" s="157"/>
      <c r="BJ15" s="157"/>
      <c r="BK15" s="157"/>
      <c r="BL15" s="157"/>
      <c r="BM15" s="157"/>
      <c r="BN15" s="157"/>
      <c r="BO15" s="157"/>
      <c r="BP15" s="157"/>
      <c r="BQ15" s="157"/>
      <c r="BR15" s="157"/>
      <c r="BS15" s="157"/>
      <c r="BT15" s="157"/>
      <c r="BU15" s="157"/>
      <c r="BV15" s="157"/>
      <c r="BW15" s="157"/>
      <c r="BX15" s="157"/>
      <c r="BY15" s="157"/>
      <c r="BZ15" s="157"/>
      <c r="CA15" s="157"/>
      <c r="CB15" s="157"/>
      <c r="CC15" s="157"/>
      <c r="CD15" s="157"/>
      <c r="CE15" s="157"/>
      <c r="CF15" s="157"/>
      <c r="CG15" s="157"/>
      <c r="CH15" s="157"/>
      <c r="CI15" s="157"/>
      <c r="CJ15" s="157"/>
      <c r="CK15" s="157"/>
      <c r="CL15" s="157"/>
      <c r="CM15" s="157"/>
      <c r="CN15" s="157"/>
      <c r="CO15" s="157"/>
      <c r="CP15" s="157"/>
      <c r="CQ15" s="157"/>
      <c r="CR15" s="157"/>
      <c r="CS15" s="157"/>
      <c r="CT15" s="157"/>
      <c r="CU15" s="157"/>
      <c r="CV15" s="157"/>
      <c r="CW15" s="157"/>
      <c r="CX15" s="157"/>
      <c r="CY15" s="157"/>
      <c r="CZ15" s="157"/>
      <c r="DA15" s="157"/>
      <c r="DB15" s="157"/>
      <c r="DC15" s="157"/>
      <c r="DD15" s="157"/>
      <c r="DE15" s="157"/>
      <c r="DF15" s="157"/>
      <c r="DG15" s="157"/>
      <c r="DH15" s="157"/>
      <c r="DI15" s="157"/>
      <c r="DJ15" s="157"/>
      <c r="DK15" s="157"/>
      <c r="DL15" s="157"/>
      <c r="DM15" s="157"/>
      <c r="DN15" s="157"/>
      <c r="DO15" s="157"/>
      <c r="DP15" s="157"/>
      <c r="DQ15" s="157"/>
      <c r="DR15" s="157"/>
      <c r="DS15" s="157"/>
      <c r="DT15" s="157"/>
      <c r="DU15" s="157"/>
      <c r="DV15" s="157"/>
      <c r="DW15" s="157"/>
      <c r="DX15" s="157"/>
      <c r="DY15" s="157"/>
      <c r="DZ15" s="157"/>
      <c r="EA15" s="157"/>
      <c r="EB15" s="157"/>
      <c r="EC15" s="157"/>
      <c r="ED15" s="157"/>
      <c r="EE15" s="157"/>
      <c r="EF15" s="157"/>
      <c r="EG15" s="157"/>
      <c r="EH15" s="157"/>
      <c r="EI15" s="157"/>
    </row>
    <row r="16" spans="1:16336" ht="19" thickBot="1">
      <c r="A16" s="245"/>
      <c r="B16" s="84"/>
      <c r="C16" s="246"/>
      <c r="D16" s="246"/>
      <c r="E16" s="84"/>
      <c r="F16" s="167"/>
      <c r="G16" s="84"/>
      <c r="H16" s="313"/>
      <c r="I16" s="115"/>
      <c r="J16" s="83"/>
      <c r="K16" s="83"/>
      <c r="L16" s="83"/>
      <c r="M16" s="83"/>
      <c r="N16" s="84"/>
      <c r="O16" s="84"/>
      <c r="P16" s="84" t="str">
        <f t="shared" si="5"/>
        <v/>
      </c>
      <c r="Q16" s="84" t="str">
        <f>IF($P16="","",IF($P16&lt;Database!$I$3,Database!$L$2,IF(AND($P16&gt;Database!$K$2,$P16&lt;Database!$I$4),Database!$L$3,IF(AND($P16&lt;Database!$I$5,$P16&gt;Database!$K$3),Database!$L$4,IF($P16&gt;Database!$K$4,Database!$L$5)))))</f>
        <v/>
      </c>
      <c r="R16" s="204">
        <v>0</v>
      </c>
      <c r="S16" s="312">
        <v>0</v>
      </c>
      <c r="T16" s="312">
        <f t="shared" si="1"/>
        <v>0</v>
      </c>
      <c r="U16" s="84"/>
      <c r="V16" s="85"/>
      <c r="W16" s="85"/>
      <c r="X16" s="117"/>
      <c r="Y16" s="84"/>
      <c r="Z16" s="83"/>
      <c r="AA16" s="312"/>
      <c r="AB16" s="202"/>
      <c r="AC16" s="84"/>
      <c r="AD16" s="84"/>
      <c r="AE16" s="167" t="str">
        <f t="shared" si="2"/>
        <v/>
      </c>
      <c r="AF16" s="84" t="str">
        <f>IF(AE16="","",IF($AE16&lt;Database!$I$3,Database!$L$2,IF(AND($AE16&gt;Database!$K$2,$AE16&lt;Database!$I$4),Database!$L$3,IF(AND($AE16&lt;Database!$I$5,$AE16&gt;Database!$K$3),Database!$L$4,IF($AE16&gt;Database!$K$4,Database!$L$5)))))</f>
        <v/>
      </c>
      <c r="AG16" s="203">
        <v>0</v>
      </c>
      <c r="AH16" s="312">
        <v>0</v>
      </c>
      <c r="AI16" s="312">
        <f t="shared" si="3"/>
        <v>0</v>
      </c>
      <c r="AJ16" s="84"/>
      <c r="AK16" s="87"/>
      <c r="AL16" s="113"/>
      <c r="AP16" s="157"/>
      <c r="AQ16" s="157"/>
      <c r="AR16" s="157"/>
      <c r="AS16" s="157"/>
      <c r="AT16" s="157"/>
      <c r="AU16" s="157"/>
      <c r="AV16" s="157"/>
      <c r="AW16" s="157"/>
      <c r="AX16" s="157"/>
      <c r="AY16" s="157"/>
      <c r="AZ16" s="157"/>
      <c r="BA16" s="157"/>
      <c r="BB16" s="157"/>
      <c r="BC16" s="157"/>
      <c r="BD16" s="157"/>
      <c r="BE16" s="157"/>
      <c r="BF16" s="157"/>
      <c r="BG16" s="157"/>
      <c r="BH16" s="157"/>
      <c r="BI16" s="157"/>
      <c r="BJ16" s="157"/>
      <c r="BK16" s="157"/>
      <c r="BL16" s="157"/>
      <c r="BM16" s="157"/>
      <c r="BN16" s="157"/>
      <c r="BO16" s="157"/>
      <c r="BP16" s="157"/>
      <c r="BQ16" s="157"/>
      <c r="BR16" s="157"/>
      <c r="BS16" s="157"/>
      <c r="BT16" s="157"/>
      <c r="BU16" s="157"/>
      <c r="BV16" s="157"/>
      <c r="BW16" s="157"/>
      <c r="BX16" s="157"/>
      <c r="BY16" s="157"/>
      <c r="BZ16" s="157"/>
      <c r="CA16" s="157"/>
      <c r="CB16" s="157"/>
      <c r="CC16" s="157"/>
      <c r="CD16" s="157"/>
      <c r="CE16" s="157"/>
      <c r="CF16" s="157"/>
      <c r="CG16" s="157"/>
      <c r="CH16" s="157"/>
      <c r="CI16" s="157"/>
      <c r="CJ16" s="157"/>
      <c r="CK16" s="157"/>
      <c r="CL16" s="157"/>
      <c r="CM16" s="157"/>
      <c r="CN16" s="157"/>
      <c r="CO16" s="157"/>
      <c r="CP16" s="157"/>
      <c r="CQ16" s="157"/>
      <c r="CR16" s="157"/>
      <c r="CS16" s="157"/>
      <c r="CT16" s="157"/>
      <c r="CU16" s="157"/>
      <c r="CV16" s="157"/>
      <c r="CW16" s="157"/>
      <c r="CX16" s="157"/>
      <c r="CY16" s="157"/>
      <c r="CZ16" s="157"/>
      <c r="DA16" s="157"/>
      <c r="DB16" s="157"/>
      <c r="DC16" s="157"/>
      <c r="DD16" s="157"/>
      <c r="DE16" s="157"/>
      <c r="DF16" s="157"/>
      <c r="DG16" s="157"/>
      <c r="DH16" s="157"/>
      <c r="DI16" s="157"/>
      <c r="DJ16" s="157"/>
      <c r="DK16" s="157"/>
      <c r="DL16" s="157"/>
      <c r="DM16" s="157"/>
      <c r="DN16" s="157"/>
      <c r="DO16" s="157"/>
      <c r="DP16" s="157"/>
      <c r="DQ16" s="157"/>
      <c r="DR16" s="157"/>
      <c r="DS16" s="157"/>
      <c r="DT16" s="157"/>
      <c r="DU16" s="157"/>
      <c r="DV16" s="157"/>
      <c r="DW16" s="157"/>
      <c r="DX16" s="157"/>
      <c r="DY16" s="157"/>
      <c r="DZ16" s="157"/>
      <c r="EA16" s="157"/>
      <c r="EB16" s="157"/>
      <c r="EC16" s="157"/>
      <c r="ED16" s="157"/>
      <c r="EE16" s="157"/>
      <c r="EF16" s="157"/>
      <c r="EG16" s="157"/>
      <c r="EH16" s="157"/>
      <c r="EI16" s="157"/>
    </row>
    <row r="17" spans="1:139" ht="19" thickBot="1">
      <c r="A17" s="245"/>
      <c r="B17" s="84"/>
      <c r="C17" s="246"/>
      <c r="D17" s="246"/>
      <c r="E17" s="84"/>
      <c r="F17" s="167"/>
      <c r="G17" s="84"/>
      <c r="H17" s="313"/>
      <c r="I17" s="115"/>
      <c r="J17" s="83"/>
      <c r="K17" s="83"/>
      <c r="L17" s="83"/>
      <c r="M17" s="83"/>
      <c r="N17" s="84"/>
      <c r="O17" s="84"/>
      <c r="P17" s="84" t="str">
        <f t="shared" si="5"/>
        <v/>
      </c>
      <c r="Q17" s="84" t="str">
        <f>IF($P17="","",IF($P17&lt;Database!$I$3,Database!$L$2,IF(AND($P17&gt;Database!$K$2,$P17&lt;Database!$I$4),Database!$L$3,IF(AND($P17&lt;Database!$I$5,$P17&gt;Database!$K$3),Database!$L$4,IF($P17&gt;Database!$K$4,Database!$L$5)))))</f>
        <v/>
      </c>
      <c r="R17" s="204">
        <v>0</v>
      </c>
      <c r="S17" s="312">
        <v>0</v>
      </c>
      <c r="T17" s="312">
        <f t="shared" si="1"/>
        <v>0</v>
      </c>
      <c r="U17" s="84"/>
      <c r="V17" s="85"/>
      <c r="W17" s="85"/>
      <c r="X17" s="117"/>
      <c r="Y17" s="84"/>
      <c r="Z17" s="83"/>
      <c r="AA17" s="312"/>
      <c r="AB17" s="202"/>
      <c r="AC17" s="84"/>
      <c r="AD17" s="84"/>
      <c r="AE17" s="167" t="str">
        <f t="shared" si="2"/>
        <v/>
      </c>
      <c r="AF17" s="84" t="str">
        <f>IF(AE17="","",IF($AE17&lt;Database!$I$3,Database!$L$2,IF(AND($AE17&gt;Database!$K$2,$AE17&lt;Database!$I$4),Database!$L$3,IF(AND($AE17&lt;Database!$I$5,$AE17&gt;Database!$K$3),Database!$L$4,IF($AE17&gt;Database!$K$4,Database!$L$5)))))</f>
        <v/>
      </c>
      <c r="AG17" s="203">
        <v>0</v>
      </c>
      <c r="AH17" s="312">
        <v>0</v>
      </c>
      <c r="AI17" s="312">
        <f t="shared" si="3"/>
        <v>0</v>
      </c>
      <c r="AJ17" s="84"/>
      <c r="AK17" s="87"/>
      <c r="AL17" s="113"/>
      <c r="AP17" s="157"/>
      <c r="AQ17" s="157"/>
      <c r="AR17" s="157"/>
      <c r="AS17" s="157"/>
      <c r="AT17" s="157"/>
      <c r="AU17" s="157"/>
      <c r="AV17" s="157"/>
      <c r="AW17" s="157"/>
      <c r="AX17" s="157"/>
      <c r="AY17" s="157"/>
      <c r="AZ17" s="157"/>
      <c r="BA17" s="157"/>
      <c r="BB17" s="157"/>
      <c r="BC17" s="157"/>
      <c r="BD17" s="157"/>
      <c r="BE17" s="157"/>
      <c r="BF17" s="157"/>
      <c r="BG17" s="157"/>
      <c r="BH17" s="157"/>
      <c r="BI17" s="157"/>
      <c r="BJ17" s="157"/>
      <c r="BK17" s="157"/>
      <c r="BL17" s="157"/>
      <c r="BM17" s="157"/>
      <c r="BN17" s="157"/>
      <c r="BO17" s="157"/>
      <c r="BP17" s="157"/>
      <c r="BQ17" s="157"/>
      <c r="BR17" s="157"/>
      <c r="BS17" s="157"/>
      <c r="BT17" s="157"/>
      <c r="BU17" s="157"/>
      <c r="BV17" s="157"/>
      <c r="BW17" s="157"/>
      <c r="BX17" s="157"/>
      <c r="BY17" s="157"/>
      <c r="BZ17" s="157"/>
      <c r="CA17" s="157"/>
      <c r="CB17" s="157"/>
      <c r="CC17" s="157"/>
      <c r="CD17" s="157"/>
      <c r="CE17" s="157"/>
      <c r="CF17" s="157"/>
      <c r="CG17" s="157"/>
      <c r="CH17" s="157"/>
      <c r="CI17" s="157"/>
      <c r="CJ17" s="157"/>
      <c r="CK17" s="157"/>
      <c r="CL17" s="157"/>
      <c r="CM17" s="157"/>
      <c r="CN17" s="157"/>
      <c r="CO17" s="157"/>
      <c r="CP17" s="157"/>
      <c r="CQ17" s="157"/>
      <c r="CR17" s="157"/>
      <c r="CS17" s="157"/>
      <c r="CT17" s="157"/>
      <c r="CU17" s="157"/>
      <c r="CV17" s="157"/>
      <c r="CW17" s="157"/>
      <c r="CX17" s="157"/>
      <c r="CY17" s="157"/>
      <c r="CZ17" s="157"/>
      <c r="DA17" s="157"/>
      <c r="DB17" s="157"/>
      <c r="DC17" s="157"/>
      <c r="DD17" s="157"/>
      <c r="DE17" s="157"/>
      <c r="DF17" s="157"/>
      <c r="DG17" s="157"/>
      <c r="DH17" s="157"/>
      <c r="DI17" s="157"/>
      <c r="DJ17" s="157"/>
      <c r="DK17" s="157"/>
      <c r="DL17" s="157"/>
      <c r="DM17" s="157"/>
      <c r="DN17" s="157"/>
      <c r="DO17" s="157"/>
      <c r="DP17" s="157"/>
      <c r="DQ17" s="157"/>
      <c r="DR17" s="157"/>
      <c r="DS17" s="157"/>
      <c r="DT17" s="157"/>
      <c r="DU17" s="157"/>
      <c r="DV17" s="157"/>
      <c r="DW17" s="157"/>
      <c r="DX17" s="157"/>
      <c r="DY17" s="157"/>
      <c r="DZ17" s="157"/>
      <c r="EA17" s="157"/>
      <c r="EB17" s="157"/>
      <c r="EC17" s="157"/>
      <c r="ED17" s="157"/>
      <c r="EE17" s="157"/>
      <c r="EF17" s="157"/>
      <c r="EG17" s="157"/>
      <c r="EH17" s="157"/>
      <c r="EI17" s="157"/>
    </row>
    <row r="18" spans="1:139" ht="19" thickBot="1">
      <c r="A18" s="245"/>
      <c r="B18" s="84"/>
      <c r="C18" s="246"/>
      <c r="D18" s="246"/>
      <c r="E18" s="84"/>
      <c r="F18" s="167"/>
      <c r="G18" s="84"/>
      <c r="H18" s="313"/>
      <c r="I18" s="115"/>
      <c r="J18" s="83"/>
      <c r="K18" s="83"/>
      <c r="L18" s="83"/>
      <c r="M18" s="83"/>
      <c r="N18" s="84"/>
      <c r="O18" s="84"/>
      <c r="P18" s="84" t="str">
        <f t="shared" si="5"/>
        <v/>
      </c>
      <c r="Q18" s="84" t="str">
        <f>IF($P18="","",IF($P18&lt;Database!$I$3,Database!$L$2,IF(AND($P18&gt;Database!$K$2,$P18&lt;Database!$I$4),Database!$L$3,IF(AND($P18&lt;Database!$I$5,$P18&gt;Database!$K$3),Database!$L$4,IF($P18&gt;Database!$K$4,Database!$L$5)))))</f>
        <v/>
      </c>
      <c r="R18" s="204">
        <v>0</v>
      </c>
      <c r="S18" s="312">
        <v>0</v>
      </c>
      <c r="T18" s="312">
        <f t="shared" si="1"/>
        <v>0</v>
      </c>
      <c r="U18" s="84"/>
      <c r="V18" s="85"/>
      <c r="W18" s="85"/>
      <c r="X18" s="117"/>
      <c r="Y18" s="84"/>
      <c r="Z18" s="83"/>
      <c r="AA18" s="312"/>
      <c r="AB18" s="202"/>
      <c r="AC18" s="84"/>
      <c r="AD18" s="84"/>
      <c r="AE18" s="167" t="str">
        <f t="shared" si="2"/>
        <v/>
      </c>
      <c r="AF18" s="84" t="str">
        <f>IF(AE18="","",IF($AE18&lt;Database!$I$3,Database!$L$2,IF(AND($AE18&gt;Database!$K$2,$AE18&lt;Database!$I$4),Database!$L$3,IF(AND($AE18&lt;Database!$I$5,$AE18&gt;Database!$K$3),Database!$L$4,IF($AE18&gt;Database!$K$4,Database!$L$5)))))</f>
        <v/>
      </c>
      <c r="AG18" s="203">
        <v>0</v>
      </c>
      <c r="AH18" s="312">
        <v>0</v>
      </c>
      <c r="AI18" s="312">
        <f t="shared" si="3"/>
        <v>0</v>
      </c>
      <c r="AJ18" s="84"/>
      <c r="AK18" s="87"/>
      <c r="AL18" s="113"/>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c r="BS18" s="157"/>
      <c r="BT18" s="157"/>
      <c r="BU18" s="157"/>
      <c r="BV18" s="157"/>
      <c r="BW18" s="157"/>
      <c r="BX18" s="157"/>
      <c r="BY18" s="157"/>
      <c r="BZ18" s="157"/>
      <c r="CA18" s="157"/>
      <c r="CB18" s="157"/>
      <c r="CC18" s="157"/>
      <c r="CD18" s="157"/>
      <c r="CE18" s="157"/>
      <c r="CF18" s="157"/>
      <c r="CG18" s="157"/>
      <c r="CH18" s="157"/>
      <c r="CI18" s="157"/>
      <c r="CJ18" s="157"/>
      <c r="CK18" s="157"/>
      <c r="CL18" s="157"/>
      <c r="CM18" s="157"/>
      <c r="CN18" s="157"/>
      <c r="CO18" s="157"/>
      <c r="CP18" s="157"/>
      <c r="CQ18" s="157"/>
      <c r="CR18" s="157"/>
      <c r="CS18" s="157"/>
      <c r="CT18" s="157"/>
      <c r="CU18" s="157"/>
      <c r="CV18" s="157"/>
      <c r="CW18" s="157"/>
      <c r="CX18" s="157"/>
      <c r="CY18" s="157"/>
      <c r="CZ18" s="157"/>
      <c r="DA18" s="157"/>
      <c r="DB18" s="157"/>
      <c r="DC18" s="157"/>
      <c r="DD18" s="157"/>
      <c r="DE18" s="157"/>
      <c r="DF18" s="157"/>
      <c r="DG18" s="157"/>
      <c r="DH18" s="157"/>
      <c r="DI18" s="157"/>
      <c r="DJ18" s="157"/>
      <c r="DK18" s="157"/>
      <c r="DL18" s="157"/>
      <c r="DM18" s="157"/>
      <c r="DN18" s="157"/>
      <c r="DO18" s="157"/>
      <c r="DP18" s="157"/>
      <c r="DQ18" s="157"/>
      <c r="DR18" s="157"/>
      <c r="DS18" s="157"/>
      <c r="DT18" s="157"/>
      <c r="DU18" s="157"/>
      <c r="DV18" s="157"/>
      <c r="DW18" s="157"/>
      <c r="DX18" s="157"/>
      <c r="DY18" s="157"/>
      <c r="DZ18" s="157"/>
      <c r="EA18" s="157"/>
      <c r="EB18" s="157"/>
      <c r="EC18" s="157"/>
      <c r="ED18" s="157"/>
      <c r="EE18" s="157"/>
      <c r="EF18" s="157"/>
      <c r="EG18" s="157"/>
      <c r="EH18" s="157"/>
      <c r="EI18" s="157"/>
    </row>
    <row r="19" spans="1:139" ht="19" thickBot="1">
      <c r="A19" s="245"/>
      <c r="B19" s="84"/>
      <c r="C19" s="246"/>
      <c r="D19" s="246"/>
      <c r="E19" s="84"/>
      <c r="F19" s="167"/>
      <c r="G19" s="84"/>
      <c r="H19" s="313"/>
      <c r="I19" s="115"/>
      <c r="J19" s="83"/>
      <c r="K19" s="83"/>
      <c r="L19" s="83"/>
      <c r="M19" s="83"/>
      <c r="N19" s="84"/>
      <c r="O19" s="84"/>
      <c r="P19" s="84" t="str">
        <f t="shared" si="5"/>
        <v/>
      </c>
      <c r="Q19" s="84" t="str">
        <f>IF($P19="","",IF($P19&lt;Database!$I$3,Database!$L$2,IF(AND($P19&gt;Database!$K$2,$P19&lt;Database!$I$4),Database!$L$3,IF(AND($P19&lt;Database!$I$5,$P19&gt;Database!$K$3),Database!$L$4,IF($P19&gt;Database!$K$4,Database!$L$5)))))</f>
        <v/>
      </c>
      <c r="R19" s="204">
        <v>0</v>
      </c>
      <c r="S19" s="312">
        <v>0</v>
      </c>
      <c r="T19" s="312">
        <f t="shared" si="1"/>
        <v>0</v>
      </c>
      <c r="U19" s="84"/>
      <c r="V19" s="85"/>
      <c r="W19" s="85"/>
      <c r="X19" s="117"/>
      <c r="Y19" s="84"/>
      <c r="Z19" s="83"/>
      <c r="AA19" s="312"/>
      <c r="AB19" s="202"/>
      <c r="AC19" s="84"/>
      <c r="AD19" s="84"/>
      <c r="AE19" s="167" t="str">
        <f t="shared" si="2"/>
        <v/>
      </c>
      <c r="AF19" s="84" t="str">
        <f>IF(AE19="","",IF($AE19&lt;Database!$I$3,Database!$L$2,IF(AND($AE19&gt;Database!$K$2,$AE19&lt;Database!$I$4),Database!$L$3,IF(AND($AE19&lt;Database!$I$5,$AE19&gt;Database!$K$3),Database!$L$4,IF($AE19&gt;Database!$K$4,Database!$L$5)))))</f>
        <v/>
      </c>
      <c r="AG19" s="203">
        <v>0</v>
      </c>
      <c r="AH19" s="312">
        <v>0</v>
      </c>
      <c r="AI19" s="312">
        <f t="shared" si="3"/>
        <v>0</v>
      </c>
      <c r="AJ19" s="84"/>
      <c r="AK19" s="87"/>
      <c r="AL19" s="113"/>
      <c r="AP19" s="157"/>
      <c r="AQ19" s="157"/>
      <c r="AR19" s="157"/>
      <c r="AS19" s="157"/>
      <c r="AT19" s="157"/>
      <c r="AU19" s="157"/>
      <c r="AV19" s="157"/>
      <c r="AW19" s="157"/>
      <c r="AX19" s="157"/>
      <c r="AY19" s="157"/>
      <c r="AZ19" s="157"/>
      <c r="BA19" s="157"/>
      <c r="BB19" s="157"/>
      <c r="BC19" s="157"/>
      <c r="BD19" s="157"/>
      <c r="BE19" s="157"/>
      <c r="BF19" s="157"/>
      <c r="BG19" s="157"/>
      <c r="BH19" s="157"/>
      <c r="BI19" s="157"/>
      <c r="BJ19" s="157"/>
      <c r="BK19" s="157"/>
      <c r="BL19" s="157"/>
      <c r="BM19" s="157"/>
      <c r="BN19" s="157"/>
      <c r="BO19" s="157"/>
      <c r="BP19" s="157"/>
      <c r="BQ19" s="157"/>
      <c r="BR19" s="157"/>
      <c r="BS19" s="157"/>
      <c r="BT19" s="157"/>
      <c r="BU19" s="157"/>
      <c r="BV19" s="157"/>
      <c r="BW19" s="157"/>
      <c r="BX19" s="157"/>
      <c r="BY19" s="157"/>
      <c r="BZ19" s="157"/>
      <c r="CA19" s="157"/>
      <c r="CB19" s="157"/>
      <c r="CC19" s="157"/>
      <c r="CD19" s="157"/>
      <c r="CE19" s="157"/>
      <c r="CF19" s="157"/>
      <c r="CG19" s="157"/>
      <c r="CH19" s="157"/>
      <c r="CI19" s="157"/>
      <c r="CJ19" s="157"/>
      <c r="CK19" s="157"/>
      <c r="CL19" s="157"/>
      <c r="CM19" s="157"/>
      <c r="CN19" s="157"/>
      <c r="CO19" s="157"/>
      <c r="CP19" s="157"/>
      <c r="CQ19" s="157"/>
      <c r="CR19" s="157"/>
      <c r="CS19" s="157"/>
      <c r="CT19" s="157"/>
      <c r="CU19" s="157"/>
      <c r="CV19" s="157"/>
      <c r="CW19" s="157"/>
      <c r="CX19" s="157"/>
      <c r="CY19" s="157"/>
      <c r="CZ19" s="157"/>
      <c r="DA19" s="157"/>
      <c r="DB19" s="157"/>
      <c r="DC19" s="157"/>
      <c r="DD19" s="157"/>
      <c r="DE19" s="157"/>
      <c r="DF19" s="157"/>
      <c r="DG19" s="157"/>
      <c r="DH19" s="157"/>
      <c r="DI19" s="157"/>
      <c r="DJ19" s="157"/>
      <c r="DK19" s="157"/>
      <c r="DL19" s="157"/>
      <c r="DM19" s="157"/>
      <c r="DN19" s="157"/>
      <c r="DO19" s="157"/>
      <c r="DP19" s="157"/>
      <c r="DQ19" s="157"/>
      <c r="DR19" s="157"/>
      <c r="DS19" s="157"/>
      <c r="DT19" s="157"/>
      <c r="DU19" s="157"/>
      <c r="DV19" s="157"/>
      <c r="DW19" s="157"/>
      <c r="DX19" s="157"/>
      <c r="DY19" s="157"/>
      <c r="DZ19" s="157"/>
      <c r="EA19" s="157"/>
      <c r="EB19" s="157"/>
      <c r="EC19" s="157"/>
      <c r="ED19" s="157"/>
      <c r="EE19" s="157"/>
      <c r="EF19" s="157"/>
      <c r="EG19" s="157"/>
      <c r="EH19" s="157"/>
      <c r="EI19" s="157"/>
    </row>
    <row r="20" spans="1:139" ht="19" thickBot="1">
      <c r="A20" s="245"/>
      <c r="B20" s="84"/>
      <c r="C20" s="246"/>
      <c r="D20" s="246"/>
      <c r="E20" s="84"/>
      <c r="F20" s="167"/>
      <c r="G20" s="84"/>
      <c r="H20" s="313"/>
      <c r="I20" s="115"/>
      <c r="J20" s="83"/>
      <c r="K20" s="83"/>
      <c r="L20" s="83"/>
      <c r="M20" s="83"/>
      <c r="N20" s="84"/>
      <c r="O20" s="84"/>
      <c r="P20" s="84" t="str">
        <f t="shared" si="5"/>
        <v/>
      </c>
      <c r="Q20" s="84" t="str">
        <f>IF($P20="","",IF($P20&lt;Database!$I$3,Database!$L$2,IF(AND($P20&gt;Database!$K$2,$P20&lt;Database!$I$4),Database!$L$3,IF(AND($P20&lt;Database!$I$5,$P20&gt;Database!$K$3),Database!$L$4,IF($P20&gt;Database!$K$4,Database!$L$5)))))</f>
        <v/>
      </c>
      <c r="R20" s="204">
        <v>0</v>
      </c>
      <c r="S20" s="312">
        <v>0</v>
      </c>
      <c r="T20" s="312">
        <f t="shared" si="1"/>
        <v>0</v>
      </c>
      <c r="U20" s="84"/>
      <c r="V20" s="85"/>
      <c r="W20" s="85"/>
      <c r="X20" s="117"/>
      <c r="Y20" s="84"/>
      <c r="Z20" s="83"/>
      <c r="AA20" s="312"/>
      <c r="AB20" s="202"/>
      <c r="AC20" s="84"/>
      <c r="AD20" s="84"/>
      <c r="AE20" s="167" t="str">
        <f t="shared" si="2"/>
        <v/>
      </c>
      <c r="AF20" s="84" t="str">
        <f>IF(AE20="","",IF($AE20&lt;Database!$I$3,Database!$L$2,IF(AND($AE20&gt;Database!$K$2,$AE20&lt;Database!$I$4),Database!$L$3,IF(AND($AE20&lt;Database!$I$5,$AE20&gt;Database!$K$3),Database!$L$4,IF($AE20&gt;Database!$K$4,Database!$L$5)))))</f>
        <v/>
      </c>
      <c r="AG20" s="203">
        <v>0</v>
      </c>
      <c r="AH20" s="312">
        <v>0</v>
      </c>
      <c r="AI20" s="312">
        <f t="shared" si="3"/>
        <v>0</v>
      </c>
      <c r="AJ20" s="84"/>
      <c r="AK20" s="87"/>
      <c r="AL20" s="113"/>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c r="BS20" s="157"/>
      <c r="BT20" s="157"/>
      <c r="BU20" s="157"/>
      <c r="BV20" s="157"/>
      <c r="BW20" s="157"/>
      <c r="BX20" s="157"/>
      <c r="BY20" s="157"/>
      <c r="BZ20" s="157"/>
      <c r="CA20" s="157"/>
      <c r="CB20" s="157"/>
      <c r="CC20" s="157"/>
      <c r="CD20" s="157"/>
      <c r="CE20" s="157"/>
      <c r="CF20" s="157"/>
      <c r="CG20" s="157"/>
      <c r="CH20" s="157"/>
      <c r="CI20" s="157"/>
      <c r="CJ20" s="157"/>
      <c r="CK20" s="157"/>
      <c r="CL20" s="157"/>
      <c r="CM20" s="157"/>
      <c r="CN20" s="157"/>
      <c r="CO20" s="157"/>
      <c r="CP20" s="157"/>
      <c r="CQ20" s="157"/>
      <c r="CR20" s="157"/>
      <c r="CS20" s="157"/>
      <c r="CT20" s="157"/>
      <c r="CU20" s="157"/>
      <c r="CV20" s="157"/>
      <c r="CW20" s="157"/>
      <c r="CX20" s="157"/>
      <c r="CY20" s="157"/>
      <c r="CZ20" s="157"/>
      <c r="DA20" s="157"/>
      <c r="DB20" s="157"/>
      <c r="DC20" s="157"/>
      <c r="DD20" s="157"/>
      <c r="DE20" s="157"/>
      <c r="DF20" s="157"/>
      <c r="DG20" s="157"/>
      <c r="DH20" s="157"/>
      <c r="DI20" s="157"/>
      <c r="DJ20" s="157"/>
      <c r="DK20" s="157"/>
      <c r="DL20" s="157"/>
      <c r="DM20" s="157"/>
      <c r="DN20" s="157"/>
      <c r="DO20" s="157"/>
      <c r="DP20" s="157"/>
      <c r="DQ20" s="157"/>
      <c r="DR20" s="157"/>
      <c r="DS20" s="157"/>
      <c r="DT20" s="157"/>
      <c r="DU20" s="157"/>
      <c r="DV20" s="157"/>
      <c r="DW20" s="157"/>
      <c r="DX20" s="157"/>
      <c r="DY20" s="157"/>
      <c r="DZ20" s="157"/>
      <c r="EA20" s="157"/>
      <c r="EB20" s="157"/>
      <c r="EC20" s="157"/>
      <c r="ED20" s="157"/>
      <c r="EE20" s="157"/>
      <c r="EF20" s="157"/>
      <c r="EG20" s="157"/>
      <c r="EH20" s="157"/>
      <c r="EI20" s="157"/>
    </row>
    <row r="21" spans="1:139" ht="19" thickBot="1">
      <c r="A21" s="245"/>
      <c r="B21" s="84"/>
      <c r="C21" s="246"/>
      <c r="D21" s="246"/>
      <c r="E21" s="84"/>
      <c r="F21" s="167"/>
      <c r="G21" s="84"/>
      <c r="H21" s="313"/>
      <c r="I21" s="115"/>
      <c r="J21" s="83"/>
      <c r="K21" s="83"/>
      <c r="L21" s="83"/>
      <c r="M21" s="83"/>
      <c r="N21" s="84"/>
      <c r="O21" s="84"/>
      <c r="P21" s="84" t="str">
        <f t="shared" si="5"/>
        <v/>
      </c>
      <c r="Q21" s="84" t="str">
        <f>IF($P21="","",IF($P21&lt;Database!$I$3,Database!$L$2,IF(AND($P21&gt;Database!$K$2,$P21&lt;Database!$I$4),Database!$L$3,IF(AND($P21&lt;Database!$I$5,$P21&gt;Database!$K$3),Database!$L$4,IF($P21&gt;Database!$K$4,Database!$L$5)))))</f>
        <v/>
      </c>
      <c r="R21" s="204">
        <v>0</v>
      </c>
      <c r="S21" s="312">
        <v>0</v>
      </c>
      <c r="T21" s="312">
        <f t="shared" si="1"/>
        <v>0</v>
      </c>
      <c r="U21" s="84"/>
      <c r="V21" s="85"/>
      <c r="W21" s="85"/>
      <c r="X21" s="117"/>
      <c r="Y21" s="84"/>
      <c r="Z21" s="83"/>
      <c r="AA21" s="312"/>
      <c r="AB21" s="202"/>
      <c r="AC21" s="84"/>
      <c r="AD21" s="84"/>
      <c r="AE21" s="167" t="str">
        <f t="shared" si="2"/>
        <v/>
      </c>
      <c r="AF21" s="84" t="str">
        <f>IF(AE21="","",IF($AE21&lt;Database!$I$3,Database!$L$2,IF(AND($AE21&gt;Database!$K$2,$AE21&lt;Database!$I$4),Database!$L$3,IF(AND($AE21&lt;Database!$I$5,$AE21&gt;Database!$K$3),Database!$L$4,IF($AE21&gt;Database!$K$4,Database!$L$5)))))</f>
        <v/>
      </c>
      <c r="AG21" s="203">
        <v>0</v>
      </c>
      <c r="AH21" s="312">
        <v>0</v>
      </c>
      <c r="AI21" s="312">
        <f t="shared" si="3"/>
        <v>0</v>
      </c>
      <c r="AJ21" s="84"/>
      <c r="AK21" s="87"/>
      <c r="AL21" s="113"/>
      <c r="AP21" s="157"/>
      <c r="AQ21" s="157"/>
      <c r="AR21" s="157"/>
      <c r="AS21" s="157"/>
      <c r="AT21" s="157"/>
      <c r="AU21" s="157"/>
      <c r="AV21" s="157"/>
      <c r="AW21" s="157"/>
      <c r="AX21" s="157"/>
      <c r="AY21" s="157"/>
      <c r="AZ21" s="157"/>
      <c r="BA21" s="157"/>
      <c r="BB21" s="157"/>
      <c r="BC21" s="157"/>
      <c r="BD21" s="157"/>
      <c r="BE21" s="157"/>
      <c r="BF21" s="157"/>
      <c r="BG21" s="157"/>
      <c r="BH21" s="157"/>
      <c r="BI21" s="157"/>
      <c r="BJ21" s="157"/>
      <c r="BK21" s="157"/>
      <c r="BL21" s="157"/>
      <c r="BM21" s="157"/>
      <c r="BN21" s="157"/>
      <c r="BO21" s="157"/>
      <c r="BP21" s="157"/>
      <c r="BQ21" s="157"/>
      <c r="BR21" s="157"/>
      <c r="BS21" s="157"/>
      <c r="BT21" s="157"/>
      <c r="BU21" s="157"/>
      <c r="BV21" s="157"/>
      <c r="BW21" s="157"/>
      <c r="BX21" s="157"/>
      <c r="BY21" s="157"/>
      <c r="BZ21" s="157"/>
      <c r="CA21" s="157"/>
      <c r="CB21" s="157"/>
      <c r="CC21" s="157"/>
      <c r="CD21" s="157"/>
      <c r="CE21" s="157"/>
      <c r="CF21" s="157"/>
      <c r="CG21" s="157"/>
      <c r="CH21" s="157"/>
      <c r="CI21" s="157"/>
      <c r="CJ21" s="157"/>
      <c r="CK21" s="157"/>
      <c r="CL21" s="157"/>
      <c r="CM21" s="157"/>
      <c r="CN21" s="157"/>
      <c r="CO21" s="157"/>
      <c r="CP21" s="157"/>
      <c r="CQ21" s="157"/>
      <c r="CR21" s="157"/>
      <c r="CS21" s="157"/>
      <c r="CT21" s="157"/>
      <c r="CU21" s="157"/>
      <c r="CV21" s="157"/>
      <c r="CW21" s="157"/>
      <c r="CX21" s="157"/>
      <c r="CY21" s="157"/>
      <c r="CZ21" s="157"/>
      <c r="DA21" s="157"/>
      <c r="DB21" s="157"/>
      <c r="DC21" s="157"/>
      <c r="DD21" s="157"/>
      <c r="DE21" s="157"/>
      <c r="DF21" s="157"/>
      <c r="DG21" s="157"/>
      <c r="DH21" s="157"/>
      <c r="DI21" s="157"/>
      <c r="DJ21" s="157"/>
      <c r="DK21" s="157"/>
      <c r="DL21" s="157"/>
      <c r="DM21" s="157"/>
      <c r="DN21" s="157"/>
      <c r="DO21" s="157"/>
      <c r="DP21" s="157"/>
      <c r="DQ21" s="157"/>
      <c r="DR21" s="157"/>
      <c r="DS21" s="157"/>
      <c r="DT21" s="157"/>
      <c r="DU21" s="157"/>
      <c r="DV21" s="157"/>
      <c r="DW21" s="157"/>
      <c r="DX21" s="157"/>
      <c r="DY21" s="157"/>
      <c r="DZ21" s="157"/>
      <c r="EA21" s="157"/>
      <c r="EB21" s="157"/>
      <c r="EC21" s="157"/>
      <c r="ED21" s="157"/>
      <c r="EE21" s="157"/>
      <c r="EF21" s="157"/>
      <c r="EG21" s="157"/>
      <c r="EH21" s="157"/>
      <c r="EI21" s="157"/>
    </row>
    <row r="22" spans="1:139" ht="19" thickBot="1">
      <c r="A22" s="245"/>
      <c r="B22" s="84"/>
      <c r="C22" s="246"/>
      <c r="D22" s="246"/>
      <c r="E22" s="84"/>
      <c r="F22" s="167"/>
      <c r="G22" s="84"/>
      <c r="H22" s="313"/>
      <c r="I22" s="115"/>
      <c r="J22" s="83"/>
      <c r="K22" s="83"/>
      <c r="L22" s="83"/>
      <c r="M22" s="83"/>
      <c r="N22" s="84"/>
      <c r="O22" s="84"/>
      <c r="P22" s="84" t="str">
        <f t="shared" si="5"/>
        <v/>
      </c>
      <c r="Q22" s="84" t="str">
        <f>IF($P22="","",IF($P22&lt;Database!$I$3,Database!$L$2,IF(AND($P22&gt;Database!$K$2,$P22&lt;Database!$I$4),Database!$L$3,IF(AND($P22&lt;Database!$I$5,$P22&gt;Database!$K$3),Database!$L$4,IF($P22&gt;Database!$K$4,Database!$L$5)))))</f>
        <v/>
      </c>
      <c r="R22" s="204">
        <v>0</v>
      </c>
      <c r="S22" s="312">
        <v>0</v>
      </c>
      <c r="T22" s="312">
        <f t="shared" si="1"/>
        <v>0</v>
      </c>
      <c r="U22" s="84"/>
      <c r="V22" s="85"/>
      <c r="W22" s="85"/>
      <c r="X22" s="117"/>
      <c r="Y22" s="84"/>
      <c r="Z22" s="83"/>
      <c r="AA22" s="312"/>
      <c r="AB22" s="202"/>
      <c r="AC22" s="84"/>
      <c r="AD22" s="84"/>
      <c r="AE22" s="167" t="str">
        <f t="shared" si="2"/>
        <v/>
      </c>
      <c r="AF22" s="84" t="str">
        <f>IF(AE22="","",IF($AE22&lt;Database!$I$3,Database!$L$2,IF(AND($AE22&gt;Database!$K$2,$AE22&lt;Database!$I$4),Database!$L$3,IF(AND($AE22&lt;Database!$I$5,$AE22&gt;Database!$K$3),Database!$L$4,IF($AE22&gt;Database!$K$4,Database!$L$5)))))</f>
        <v/>
      </c>
      <c r="AG22" s="203">
        <v>0</v>
      </c>
      <c r="AH22" s="312">
        <v>0</v>
      </c>
      <c r="AI22" s="312">
        <f t="shared" si="3"/>
        <v>0</v>
      </c>
      <c r="AJ22" s="84"/>
      <c r="AK22" s="87"/>
      <c r="AL22" s="113"/>
      <c r="AP22" s="157"/>
      <c r="AQ22" s="157"/>
      <c r="AR22" s="157"/>
      <c r="AS22" s="157"/>
      <c r="AT22" s="157"/>
      <c r="AU22" s="157"/>
      <c r="AV22" s="157"/>
      <c r="AW22" s="157"/>
      <c r="AX22" s="157"/>
      <c r="AY22" s="157"/>
      <c r="AZ22" s="157"/>
      <c r="BA22" s="157"/>
      <c r="BB22" s="157"/>
      <c r="BC22" s="157"/>
      <c r="BD22" s="157"/>
      <c r="BE22" s="157"/>
      <c r="BF22" s="157"/>
      <c r="BG22" s="157"/>
      <c r="BH22" s="157"/>
      <c r="BI22" s="157"/>
      <c r="BJ22" s="157"/>
      <c r="BK22" s="157"/>
      <c r="BL22" s="157"/>
      <c r="BM22" s="157"/>
      <c r="BN22" s="157"/>
      <c r="BO22" s="157"/>
      <c r="BP22" s="157"/>
      <c r="BQ22" s="157"/>
      <c r="BR22" s="157"/>
      <c r="BS22" s="157"/>
      <c r="BT22" s="157"/>
      <c r="BU22" s="157"/>
      <c r="BV22" s="157"/>
      <c r="BW22" s="157"/>
      <c r="BX22" s="157"/>
      <c r="BY22" s="157"/>
      <c r="BZ22" s="157"/>
      <c r="CA22" s="157"/>
      <c r="CB22" s="157"/>
      <c r="CC22" s="157"/>
      <c r="CD22" s="157"/>
      <c r="CE22" s="157"/>
      <c r="CF22" s="157"/>
      <c r="CG22" s="157"/>
      <c r="CH22" s="157"/>
      <c r="CI22" s="157"/>
      <c r="CJ22" s="157"/>
      <c r="CK22" s="157"/>
      <c r="CL22" s="157"/>
      <c r="CM22" s="157"/>
      <c r="CN22" s="157"/>
      <c r="CO22" s="157"/>
      <c r="CP22" s="157"/>
      <c r="CQ22" s="157"/>
      <c r="CR22" s="157"/>
      <c r="CS22" s="157"/>
      <c r="CT22" s="157"/>
      <c r="CU22" s="157"/>
      <c r="CV22" s="157"/>
      <c r="CW22" s="157"/>
      <c r="CX22" s="157"/>
      <c r="CY22" s="157"/>
      <c r="CZ22" s="157"/>
      <c r="DA22" s="157"/>
      <c r="DB22" s="157"/>
      <c r="DC22" s="157"/>
      <c r="DD22" s="157"/>
      <c r="DE22" s="157"/>
      <c r="DF22" s="157"/>
      <c r="DG22" s="157"/>
      <c r="DH22" s="157"/>
      <c r="DI22" s="157"/>
      <c r="DJ22" s="157"/>
      <c r="DK22" s="157"/>
      <c r="DL22" s="157"/>
      <c r="DM22" s="157"/>
      <c r="DN22" s="157"/>
      <c r="DO22" s="157"/>
      <c r="DP22" s="157"/>
      <c r="DQ22" s="157"/>
      <c r="DR22" s="157"/>
      <c r="DS22" s="157"/>
      <c r="DT22" s="157"/>
      <c r="DU22" s="157"/>
      <c r="DV22" s="157"/>
      <c r="DW22" s="157"/>
      <c r="DX22" s="157"/>
      <c r="DY22" s="157"/>
      <c r="DZ22" s="157"/>
      <c r="EA22" s="157"/>
      <c r="EB22" s="157"/>
      <c r="EC22" s="157"/>
      <c r="ED22" s="157"/>
      <c r="EE22" s="157"/>
      <c r="EF22" s="157"/>
      <c r="EG22" s="157"/>
      <c r="EH22" s="157"/>
      <c r="EI22" s="157"/>
    </row>
    <row r="23" spans="1:139" s="158" customFormat="1" ht="19" thickBot="1">
      <c r="A23" s="245"/>
      <c r="B23" s="84"/>
      <c r="C23" s="246"/>
      <c r="D23" s="246"/>
      <c r="E23" s="84"/>
      <c r="F23" s="167"/>
      <c r="G23" s="84"/>
      <c r="H23" s="313"/>
      <c r="I23" s="115"/>
      <c r="J23" s="83"/>
      <c r="K23" s="83"/>
      <c r="L23" s="83"/>
      <c r="M23" s="83"/>
      <c r="N23" s="84"/>
      <c r="O23" s="84"/>
      <c r="P23" s="84" t="str">
        <f t="shared" si="5"/>
        <v/>
      </c>
      <c r="Q23" s="84" t="str">
        <f>IF($P23="","",IF($P23&lt;Database!$I$3,Database!$L$2,IF(AND($P23&gt;Database!$K$2,$P23&lt;Database!$I$4),Database!$L$3,IF(AND($P23&lt;Database!$I$5,$P23&gt;Database!$K$3),Database!$L$4,IF($P23&gt;Database!$K$4,Database!$L$5)))))</f>
        <v/>
      </c>
      <c r="R23" s="204">
        <v>0</v>
      </c>
      <c r="S23" s="312">
        <v>0</v>
      </c>
      <c r="T23" s="312">
        <f t="shared" si="1"/>
        <v>0</v>
      </c>
      <c r="U23" s="84"/>
      <c r="V23" s="85"/>
      <c r="W23" s="85"/>
      <c r="X23" s="117"/>
      <c r="Y23" s="84"/>
      <c r="Z23" s="83"/>
      <c r="AA23" s="312"/>
      <c r="AB23" s="202"/>
      <c r="AC23" s="84"/>
      <c r="AD23" s="84"/>
      <c r="AE23" s="167" t="str">
        <f t="shared" si="2"/>
        <v/>
      </c>
      <c r="AF23" s="84" t="str">
        <f>IF(AE23="","",IF($AE23&lt;Database!$I$3,Database!$L$2,IF(AND($AE23&gt;Database!$K$2,$AE23&lt;Database!$I$4),Database!$L$3,IF(AND($AE23&lt;Database!$I$5,$AE23&gt;Database!$K$3),Database!$L$4,IF($AE23&gt;Database!$K$4,Database!$L$5)))))</f>
        <v/>
      </c>
      <c r="AG23" s="203">
        <v>0</v>
      </c>
      <c r="AH23" s="312">
        <v>0</v>
      </c>
      <c r="AI23" s="312">
        <f t="shared" si="3"/>
        <v>0</v>
      </c>
      <c r="AJ23" s="84"/>
      <c r="AK23" s="87"/>
      <c r="AL23" s="113"/>
      <c r="AM23"/>
      <c r="AN23"/>
      <c r="AO23"/>
      <c r="AP23" s="157"/>
      <c r="AQ23" s="157"/>
      <c r="AR23" s="157"/>
      <c r="AS23" s="157"/>
      <c r="AT23" s="157"/>
      <c r="AU23" s="157"/>
      <c r="AV23" s="157"/>
      <c r="AW23" s="157"/>
      <c r="AX23" s="157"/>
      <c r="AY23" s="157"/>
      <c r="AZ23" s="157"/>
      <c r="BA23" s="157"/>
      <c r="BB23" s="157"/>
      <c r="BC23" s="157"/>
      <c r="BD23" s="157"/>
      <c r="BE23" s="157"/>
      <c r="BF23" s="157"/>
      <c r="BG23" s="157"/>
      <c r="BH23" s="157"/>
      <c r="BI23" s="157"/>
      <c r="BJ23" s="157"/>
      <c r="BK23" s="157"/>
      <c r="BL23" s="157"/>
      <c r="BM23" s="157"/>
      <c r="BN23" s="157"/>
      <c r="BO23" s="157"/>
      <c r="BP23" s="157"/>
      <c r="BQ23" s="157"/>
      <c r="BR23" s="157"/>
      <c r="BS23" s="157"/>
      <c r="BT23" s="157"/>
      <c r="BU23" s="157"/>
      <c r="BV23" s="157"/>
      <c r="BW23" s="157"/>
      <c r="BX23" s="157"/>
      <c r="BY23" s="157"/>
      <c r="BZ23" s="157"/>
      <c r="CA23" s="157"/>
      <c r="CB23" s="157"/>
      <c r="CC23" s="157"/>
      <c r="CD23" s="157"/>
      <c r="CE23" s="157"/>
      <c r="CF23" s="157"/>
      <c r="CG23" s="157"/>
      <c r="CH23" s="157"/>
      <c r="CI23" s="157"/>
      <c r="CJ23" s="157"/>
      <c r="CK23" s="157"/>
      <c r="CL23" s="157"/>
      <c r="CM23" s="157"/>
      <c r="CN23" s="157"/>
      <c r="CO23" s="157"/>
      <c r="CP23" s="157"/>
      <c r="CQ23" s="157"/>
      <c r="CR23" s="157"/>
      <c r="CS23" s="157"/>
      <c r="CT23" s="157"/>
      <c r="CU23" s="157"/>
      <c r="CV23" s="157"/>
      <c r="CW23" s="157"/>
      <c r="CX23" s="157"/>
      <c r="CY23" s="157"/>
      <c r="CZ23" s="157"/>
      <c r="DA23" s="157"/>
      <c r="DB23" s="157"/>
      <c r="DC23" s="157"/>
      <c r="DD23" s="157"/>
      <c r="DE23" s="157"/>
      <c r="DF23" s="157"/>
      <c r="DG23" s="157"/>
      <c r="DH23" s="157"/>
      <c r="DI23" s="157"/>
      <c r="DJ23" s="157"/>
      <c r="DK23" s="157"/>
      <c r="DL23" s="157"/>
      <c r="DM23" s="157"/>
      <c r="DN23" s="157"/>
      <c r="DO23" s="157"/>
      <c r="DP23" s="157"/>
      <c r="DQ23" s="157"/>
      <c r="DR23" s="157"/>
      <c r="DS23" s="157"/>
      <c r="DT23" s="157"/>
      <c r="DU23" s="157"/>
      <c r="DV23" s="157"/>
      <c r="DW23" s="157"/>
      <c r="DX23" s="157"/>
      <c r="DY23" s="157"/>
      <c r="DZ23" s="157"/>
      <c r="EA23" s="157"/>
      <c r="EB23" s="157"/>
      <c r="EC23" s="157"/>
      <c r="ED23" s="157"/>
      <c r="EE23" s="157"/>
      <c r="EF23" s="157"/>
      <c r="EG23" s="157"/>
      <c r="EH23" s="157"/>
      <c r="EI23" s="157"/>
    </row>
    <row r="24" spans="1:139" ht="19" thickBot="1">
      <c r="A24" s="245"/>
      <c r="B24" s="84"/>
      <c r="C24" s="246"/>
      <c r="D24" s="246"/>
      <c r="E24" s="84"/>
      <c r="F24" s="167"/>
      <c r="G24" s="84"/>
      <c r="H24" s="313"/>
      <c r="I24" s="115"/>
      <c r="J24" s="83"/>
      <c r="K24" s="83"/>
      <c r="L24" s="83"/>
      <c r="M24" s="83"/>
      <c r="N24" s="84"/>
      <c r="O24" s="84"/>
      <c r="P24" s="84" t="str">
        <f t="shared" si="5"/>
        <v/>
      </c>
      <c r="Q24" s="84" t="str">
        <f>IF($P24="","",IF($P24&lt;Database!$I$3,Database!$L$2,IF(AND($P24&gt;Database!$K$2,$P24&lt;Database!$I$4),Database!$L$3,IF(AND($P24&lt;Database!$I$5,$P24&gt;Database!$K$3),Database!$L$4,IF($P24&gt;Database!$K$4,Database!$L$5)))))</f>
        <v/>
      </c>
      <c r="R24" s="204">
        <v>0</v>
      </c>
      <c r="S24" s="312">
        <v>0</v>
      </c>
      <c r="T24" s="312">
        <f t="shared" si="1"/>
        <v>0</v>
      </c>
      <c r="U24" s="84"/>
      <c r="V24" s="85"/>
      <c r="W24" s="85"/>
      <c r="X24" s="117"/>
      <c r="Y24" s="84"/>
      <c r="Z24" s="83"/>
      <c r="AA24" s="312"/>
      <c r="AB24" s="202"/>
      <c r="AC24" s="84"/>
      <c r="AD24" s="84"/>
      <c r="AE24" s="167" t="str">
        <f t="shared" si="2"/>
        <v/>
      </c>
      <c r="AF24" s="84" t="str">
        <f>IF(AE24="","",IF($AE24&lt;Database!$I$3,Database!$L$2,IF(AND($AE24&gt;Database!$K$2,$AE24&lt;Database!$I$4),Database!$L$3,IF(AND($AE24&lt;Database!$I$5,$AE24&gt;Database!$K$3),Database!$L$4,IF($AE24&gt;Database!$K$4,Database!$L$5)))))</f>
        <v/>
      </c>
      <c r="AG24" s="203">
        <v>0</v>
      </c>
      <c r="AH24" s="312">
        <v>0</v>
      </c>
      <c r="AI24" s="312">
        <f t="shared" si="3"/>
        <v>0</v>
      </c>
      <c r="AJ24" s="84"/>
      <c r="AK24" s="87"/>
      <c r="AL24" s="113"/>
    </row>
    <row r="25" spans="1:139" ht="19" thickBot="1">
      <c r="A25" s="245"/>
      <c r="B25" s="84"/>
      <c r="C25" s="246"/>
      <c r="D25" s="246"/>
      <c r="E25" s="84"/>
      <c r="F25" s="167"/>
      <c r="G25" s="84"/>
      <c r="H25" s="313"/>
      <c r="I25" s="115"/>
      <c r="J25" s="83"/>
      <c r="K25" s="83"/>
      <c r="L25" s="83"/>
      <c r="M25" s="83"/>
      <c r="N25" s="84"/>
      <c r="O25" s="84"/>
      <c r="P25" s="84" t="str">
        <f t="shared" si="5"/>
        <v/>
      </c>
      <c r="Q25" s="84" t="str">
        <f>IF($P25="","",IF($P25&lt;Database!$I$3,Database!$L$2,IF(AND($P25&gt;Database!$K$2,$P25&lt;Database!$I$4),Database!$L$3,IF(AND($P25&lt;Database!$I$5,$P25&gt;Database!$K$3),Database!$L$4,IF($P25&gt;Database!$K$4,Database!$L$5)))))</f>
        <v/>
      </c>
      <c r="R25" s="204">
        <v>0</v>
      </c>
      <c r="S25" s="312">
        <v>0</v>
      </c>
      <c r="T25" s="312">
        <f t="shared" si="1"/>
        <v>0</v>
      </c>
      <c r="U25" s="84"/>
      <c r="V25" s="85"/>
      <c r="W25" s="85"/>
      <c r="X25" s="117"/>
      <c r="Y25" s="84"/>
      <c r="Z25" s="83"/>
      <c r="AA25" s="312"/>
      <c r="AB25" s="202"/>
      <c r="AC25" s="84"/>
      <c r="AD25" s="84"/>
      <c r="AE25" s="167" t="str">
        <f t="shared" si="2"/>
        <v/>
      </c>
      <c r="AF25" s="84" t="str">
        <f>IF(AE25="","",IF($AE25&lt;Database!$I$3,Database!$L$2,IF(AND($AE25&gt;Database!$K$2,$AE25&lt;Database!$I$4),Database!$L$3,IF(AND($AE25&lt;Database!$I$5,$AE25&gt;Database!$K$3),Database!$L$4,IF($AE25&gt;Database!$K$4,Database!$L$5)))))</f>
        <v/>
      </c>
      <c r="AG25" s="203">
        <v>0</v>
      </c>
      <c r="AH25" s="312">
        <v>0</v>
      </c>
      <c r="AI25" s="312">
        <f t="shared" si="3"/>
        <v>0</v>
      </c>
      <c r="AJ25" s="84"/>
      <c r="AK25" s="87"/>
      <c r="AL25" s="113"/>
    </row>
    <row r="26" spans="1:139" ht="19" thickBot="1">
      <c r="A26" s="245"/>
      <c r="B26" s="84"/>
      <c r="C26" s="246"/>
      <c r="D26" s="246"/>
      <c r="E26" s="84"/>
      <c r="F26" s="167"/>
      <c r="G26" s="84"/>
      <c r="H26" s="313"/>
      <c r="I26" s="115"/>
      <c r="J26" s="83"/>
      <c r="K26" s="83"/>
      <c r="L26" s="83"/>
      <c r="M26" s="83"/>
      <c r="N26" s="84"/>
      <c r="O26" s="84"/>
      <c r="P26" s="84" t="str">
        <f t="shared" si="5"/>
        <v/>
      </c>
      <c r="Q26" s="84" t="str">
        <f>IF($P26="","",IF($P26&lt;Database!$I$3,Database!$L$2,IF(AND($P26&gt;Database!$K$2,$P26&lt;Database!$I$4),Database!$L$3,IF(AND($P26&lt;Database!$I$5,$P26&gt;Database!$K$3),Database!$L$4,IF($P26&gt;Database!$K$4,Database!$L$5)))))</f>
        <v/>
      </c>
      <c r="R26" s="204">
        <v>0</v>
      </c>
      <c r="S26" s="312">
        <v>0</v>
      </c>
      <c r="T26" s="312">
        <f t="shared" si="1"/>
        <v>0</v>
      </c>
      <c r="U26" s="84"/>
      <c r="V26" s="85"/>
      <c r="W26" s="85"/>
      <c r="X26" s="117"/>
      <c r="Y26" s="84"/>
      <c r="Z26" s="83"/>
      <c r="AA26" s="312"/>
      <c r="AB26" s="202"/>
      <c r="AC26" s="84"/>
      <c r="AD26" s="84"/>
      <c r="AE26" s="167" t="str">
        <f t="shared" si="2"/>
        <v/>
      </c>
      <c r="AF26" s="84" t="str">
        <f>IF(AE26="","",IF($AE26&lt;Database!$I$3,Database!$L$2,IF(AND($AE26&gt;Database!$K$2,$AE26&lt;Database!$I$4),Database!$L$3,IF(AND($AE26&lt;Database!$I$5,$AE26&gt;Database!$K$3),Database!$L$4,IF($AE26&gt;Database!$K$4,Database!$L$5)))))</f>
        <v/>
      </c>
      <c r="AG26" s="203">
        <v>0</v>
      </c>
      <c r="AH26" s="312">
        <v>0</v>
      </c>
      <c r="AI26" s="312">
        <f t="shared" si="3"/>
        <v>0</v>
      </c>
      <c r="AJ26" s="84"/>
      <c r="AK26" s="87"/>
      <c r="AL26" s="113"/>
    </row>
    <row r="27" spans="1:139" ht="19" thickBot="1">
      <c r="A27" s="245"/>
      <c r="B27" s="84"/>
      <c r="C27" s="246"/>
      <c r="D27" s="246"/>
      <c r="E27" s="84"/>
      <c r="F27" s="167"/>
      <c r="G27" s="84"/>
      <c r="H27" s="313"/>
      <c r="I27" s="115"/>
      <c r="J27" s="83"/>
      <c r="K27" s="83"/>
      <c r="L27" s="83"/>
      <c r="M27" s="83"/>
      <c r="N27" s="84"/>
      <c r="O27" s="84"/>
      <c r="P27" s="84" t="str">
        <f t="shared" si="5"/>
        <v/>
      </c>
      <c r="Q27" s="84" t="str">
        <f>IF($P27="","",IF($P27&lt;Database!$I$3,Database!$L$2,IF(AND($P27&gt;Database!$K$2,$P27&lt;Database!$I$4),Database!$L$3,IF(AND($P27&lt;Database!$I$5,$P27&gt;Database!$K$3),Database!$L$4,IF($P27&gt;Database!$K$4,Database!$L$5)))))</f>
        <v/>
      </c>
      <c r="R27" s="204">
        <v>0</v>
      </c>
      <c r="S27" s="312">
        <v>0</v>
      </c>
      <c r="T27" s="312">
        <f t="shared" si="1"/>
        <v>0</v>
      </c>
      <c r="U27" s="84"/>
      <c r="V27" s="85"/>
      <c r="W27" s="85"/>
      <c r="X27" s="117"/>
      <c r="Y27" s="84"/>
      <c r="Z27" s="83"/>
      <c r="AA27" s="312"/>
      <c r="AB27" s="202"/>
      <c r="AC27" s="84"/>
      <c r="AD27" s="84"/>
      <c r="AE27" s="167" t="str">
        <f t="shared" si="2"/>
        <v/>
      </c>
      <c r="AF27" s="84" t="str">
        <f>IF(AE27="","",IF($AE27&lt;Database!$I$3,Database!$L$2,IF(AND($AE27&gt;Database!$K$2,$AE27&lt;Database!$I$4),Database!$L$3,IF(AND($AE27&lt;Database!$I$5,$AE27&gt;Database!$K$3),Database!$L$4,IF($AE27&gt;Database!$K$4,Database!$L$5)))))</f>
        <v/>
      </c>
      <c r="AG27" s="203">
        <v>0</v>
      </c>
      <c r="AH27" s="312">
        <v>0</v>
      </c>
      <c r="AI27" s="312">
        <f t="shared" si="3"/>
        <v>0</v>
      </c>
      <c r="AJ27" s="84"/>
      <c r="AK27" s="87"/>
      <c r="AL27" s="113"/>
    </row>
    <row r="28" spans="1:139" ht="19" thickBot="1">
      <c r="A28" s="245"/>
      <c r="B28" s="84"/>
      <c r="C28" s="246"/>
      <c r="D28" s="246"/>
      <c r="E28" s="84"/>
      <c r="F28" s="167"/>
      <c r="G28" s="84"/>
      <c r="H28" s="313"/>
      <c r="I28" s="115"/>
      <c r="J28" s="83"/>
      <c r="K28" s="83"/>
      <c r="L28" s="83"/>
      <c r="M28" s="83"/>
      <c r="N28" s="84"/>
      <c r="O28" s="84"/>
      <c r="P28" s="84" t="str">
        <f t="shared" si="5"/>
        <v/>
      </c>
      <c r="Q28" s="84" t="str">
        <f>IF($P28="","",IF($P28&lt;Database!$I$3,Database!$L$2,IF(AND($P28&gt;Database!$K$2,$P28&lt;Database!$I$4),Database!$L$3,IF(AND($P28&lt;Database!$I$5,$P28&gt;Database!$K$3),Database!$L$4,IF($P28&gt;Database!$K$4,Database!$L$5)))))</f>
        <v/>
      </c>
      <c r="R28" s="204">
        <v>0</v>
      </c>
      <c r="S28" s="312">
        <v>0</v>
      </c>
      <c r="T28" s="312">
        <f t="shared" si="1"/>
        <v>0</v>
      </c>
      <c r="U28" s="84"/>
      <c r="V28" s="85"/>
      <c r="W28" s="85"/>
      <c r="X28" s="117"/>
      <c r="Y28" s="84"/>
      <c r="Z28" s="83"/>
      <c r="AA28" s="312"/>
      <c r="AB28" s="202"/>
      <c r="AC28" s="84"/>
      <c r="AD28" s="84"/>
      <c r="AE28" s="167" t="str">
        <f t="shared" si="2"/>
        <v/>
      </c>
      <c r="AF28" s="84" t="str">
        <f>IF(AE28="","",IF($AE28&lt;Database!$I$3,Database!$L$2,IF(AND($AE28&gt;Database!$K$2,$AE28&lt;Database!$I$4),Database!$L$3,IF(AND($AE28&lt;Database!$I$5,$AE28&gt;Database!$K$3),Database!$L$4,IF($AE28&gt;Database!$K$4,Database!$L$5)))))</f>
        <v/>
      </c>
      <c r="AG28" s="203">
        <v>0</v>
      </c>
      <c r="AH28" s="312">
        <v>0</v>
      </c>
      <c r="AI28" s="312">
        <f t="shared" si="3"/>
        <v>0</v>
      </c>
      <c r="AJ28" s="84"/>
      <c r="AK28" s="87"/>
      <c r="AL28" s="113"/>
    </row>
    <row r="29" spans="1:139" ht="19" thickBot="1">
      <c r="A29" s="245"/>
      <c r="B29" s="84"/>
      <c r="C29" s="246"/>
      <c r="D29" s="246"/>
      <c r="E29" s="84"/>
      <c r="F29" s="167"/>
      <c r="G29" s="84"/>
      <c r="H29" s="313"/>
      <c r="I29" s="115"/>
      <c r="J29" s="83"/>
      <c r="K29" s="83"/>
      <c r="L29" s="83"/>
      <c r="M29" s="83"/>
      <c r="N29" s="84"/>
      <c r="O29" s="84"/>
      <c r="P29" s="84" t="str">
        <f t="shared" si="5"/>
        <v/>
      </c>
      <c r="Q29" s="84" t="str">
        <f>IF($P29="","",IF($P29&lt;Database!$I$3,Database!$L$2,IF(AND($P29&gt;Database!$K$2,$P29&lt;Database!$I$4),Database!$L$3,IF(AND($P29&lt;Database!$I$5,$P29&gt;Database!$K$3),Database!$L$4,IF($P29&gt;Database!$K$4,Database!$L$5)))))</f>
        <v/>
      </c>
      <c r="R29" s="204">
        <v>0</v>
      </c>
      <c r="S29" s="312">
        <v>0</v>
      </c>
      <c r="T29" s="312">
        <f t="shared" si="1"/>
        <v>0</v>
      </c>
      <c r="U29" s="84"/>
      <c r="V29" s="85"/>
      <c r="W29" s="85"/>
      <c r="X29" s="117"/>
      <c r="Y29" s="84"/>
      <c r="Z29" s="83"/>
      <c r="AA29" s="312"/>
      <c r="AB29" s="202"/>
      <c r="AC29" s="84"/>
      <c r="AD29" s="84"/>
      <c r="AE29" s="167" t="str">
        <f t="shared" si="2"/>
        <v/>
      </c>
      <c r="AF29" s="84" t="str">
        <f>IF(AE29="","",IF($AE29&lt;Database!$I$3,Database!$L$2,IF(AND($AE29&gt;Database!$K$2,$AE29&lt;Database!$I$4),Database!$L$3,IF(AND($AE29&lt;Database!$I$5,$AE29&gt;Database!$K$3),Database!$L$4,IF($AE29&gt;Database!$K$4,Database!$L$5)))))</f>
        <v/>
      </c>
      <c r="AG29" s="203">
        <v>0</v>
      </c>
      <c r="AH29" s="312">
        <v>0</v>
      </c>
      <c r="AI29" s="312">
        <f t="shared" si="3"/>
        <v>0</v>
      </c>
      <c r="AJ29" s="84"/>
      <c r="AK29" s="87"/>
      <c r="AL29" s="113"/>
    </row>
    <row r="30" spans="1:139" ht="19" thickBot="1">
      <c r="A30" s="245"/>
      <c r="B30" s="84"/>
      <c r="C30" s="246"/>
      <c r="D30" s="246"/>
      <c r="E30" s="84"/>
      <c r="F30" s="167"/>
      <c r="G30" s="84"/>
      <c r="H30" s="313"/>
      <c r="I30" s="115"/>
      <c r="J30" s="83"/>
      <c r="K30" s="83"/>
      <c r="L30" s="83"/>
      <c r="M30" s="83"/>
      <c r="N30" s="84"/>
      <c r="O30" s="84"/>
      <c r="P30" s="84" t="str">
        <f t="shared" si="5"/>
        <v/>
      </c>
      <c r="Q30" s="84" t="str">
        <f>IF($P30="","",IF($P30&lt;Database!$I$3,Database!$L$2,IF(AND($P30&gt;Database!$K$2,$P30&lt;Database!$I$4),Database!$L$3,IF(AND($P30&lt;Database!$I$5,$P30&gt;Database!$K$3),Database!$L$4,IF($P30&gt;Database!$K$4,Database!$L$5)))))</f>
        <v/>
      </c>
      <c r="R30" s="204">
        <v>0</v>
      </c>
      <c r="S30" s="312">
        <v>0</v>
      </c>
      <c r="T30" s="312">
        <f t="shared" si="1"/>
        <v>0</v>
      </c>
      <c r="U30" s="84"/>
      <c r="V30" s="85"/>
      <c r="W30" s="85"/>
      <c r="X30" s="117"/>
      <c r="Y30" s="84"/>
      <c r="Z30" s="83"/>
      <c r="AA30" s="312"/>
      <c r="AB30" s="202"/>
      <c r="AC30" s="84"/>
      <c r="AD30" s="84"/>
      <c r="AE30" s="167" t="str">
        <f t="shared" si="2"/>
        <v/>
      </c>
      <c r="AF30" s="84" t="str">
        <f>IF(AE30="","",IF($AE30&lt;Database!$I$3,Database!$L$2,IF(AND($AE30&gt;Database!$K$2,$AE30&lt;Database!$I$4),Database!$L$3,IF(AND($AE30&lt;Database!$I$5,$AE30&gt;Database!$K$3),Database!$L$4,IF($AE30&gt;Database!$K$4,Database!$L$5)))))</f>
        <v/>
      </c>
      <c r="AG30" s="203">
        <v>0</v>
      </c>
      <c r="AH30" s="312">
        <v>0</v>
      </c>
      <c r="AI30" s="312">
        <f t="shared" si="3"/>
        <v>0</v>
      </c>
      <c r="AJ30" s="84"/>
      <c r="AK30" s="87"/>
      <c r="AL30" s="113"/>
    </row>
    <row r="31" spans="1:139" ht="19" thickBot="1">
      <c r="A31" s="245"/>
      <c r="B31" s="84"/>
      <c r="C31" s="246"/>
      <c r="D31" s="246"/>
      <c r="E31" s="84"/>
      <c r="F31" s="167"/>
      <c r="G31" s="84"/>
      <c r="H31" s="313"/>
      <c r="I31" s="115"/>
      <c r="J31" s="83"/>
      <c r="K31" s="83"/>
      <c r="L31" s="83"/>
      <c r="M31" s="83"/>
      <c r="N31" s="84"/>
      <c r="O31" s="84"/>
      <c r="P31" s="84" t="str">
        <f t="shared" si="5"/>
        <v/>
      </c>
      <c r="Q31" s="84" t="str">
        <f>IF($P31="","",IF($P31&lt;Database!$I$3,Database!$L$2,IF(AND($P31&gt;Database!$K$2,$P31&lt;Database!$I$4),Database!$L$3,IF(AND($P31&lt;Database!$I$5,$P31&gt;Database!$K$3),Database!$L$4,IF($P31&gt;Database!$K$4,Database!$L$5)))))</f>
        <v/>
      </c>
      <c r="R31" s="204">
        <v>0</v>
      </c>
      <c r="S31" s="312">
        <v>0</v>
      </c>
      <c r="T31" s="312">
        <f t="shared" si="1"/>
        <v>0</v>
      </c>
      <c r="U31" s="84"/>
      <c r="V31" s="85"/>
      <c r="W31" s="85"/>
      <c r="X31" s="117"/>
      <c r="Y31" s="84"/>
      <c r="Z31" s="83"/>
      <c r="AA31" s="312"/>
      <c r="AB31" s="202"/>
      <c r="AC31" s="84"/>
      <c r="AD31" s="84"/>
      <c r="AE31" s="167" t="str">
        <f t="shared" si="2"/>
        <v/>
      </c>
      <c r="AF31" s="84" t="str">
        <f>IF(AE31="","",IF($AE31&lt;Database!$I$3,Database!$L$2,IF(AND($AE31&gt;Database!$K$2,$AE31&lt;Database!$I$4),Database!$L$3,IF(AND($AE31&lt;Database!$I$5,$AE31&gt;Database!$K$3),Database!$L$4,IF($AE31&gt;Database!$K$4,Database!$L$5)))))</f>
        <v/>
      </c>
      <c r="AG31" s="203">
        <v>0</v>
      </c>
      <c r="AH31" s="312">
        <v>0</v>
      </c>
      <c r="AI31" s="312">
        <f t="shared" si="3"/>
        <v>0</v>
      </c>
      <c r="AJ31" s="84"/>
      <c r="AK31" s="87"/>
      <c r="AL31" s="113"/>
    </row>
    <row r="32" spans="1:139" ht="19" thickBot="1">
      <c r="A32" s="245"/>
      <c r="B32" s="84"/>
      <c r="C32" s="246"/>
      <c r="D32" s="246"/>
      <c r="E32" s="84"/>
      <c r="F32" s="167"/>
      <c r="G32" s="84"/>
      <c r="H32" s="313"/>
      <c r="I32" s="115"/>
      <c r="J32" s="83"/>
      <c r="K32" s="83"/>
      <c r="L32" s="83"/>
      <c r="M32" s="83"/>
      <c r="N32" s="84"/>
      <c r="O32" s="84"/>
      <c r="P32" s="84" t="str">
        <f t="shared" si="5"/>
        <v/>
      </c>
      <c r="Q32" s="84" t="str">
        <f>IF($P32="","",IF($P32&lt;Database!$I$3,Database!$L$2,IF(AND($P32&gt;Database!$K$2,$P32&lt;Database!$I$4),Database!$L$3,IF(AND($P32&lt;Database!$I$5,$P32&gt;Database!$K$3),Database!$L$4,IF($P32&gt;Database!$K$4,Database!$L$5)))))</f>
        <v/>
      </c>
      <c r="R32" s="204">
        <v>0</v>
      </c>
      <c r="S32" s="312">
        <v>0</v>
      </c>
      <c r="T32" s="312">
        <f t="shared" si="1"/>
        <v>0</v>
      </c>
      <c r="U32" s="84"/>
      <c r="V32" s="85"/>
      <c r="W32" s="85"/>
      <c r="X32" s="117"/>
      <c r="Y32" s="84"/>
      <c r="Z32" s="83"/>
      <c r="AA32" s="312"/>
      <c r="AB32" s="202"/>
      <c r="AC32" s="84"/>
      <c r="AD32" s="84"/>
      <c r="AE32" s="167" t="str">
        <f t="shared" si="2"/>
        <v/>
      </c>
      <c r="AF32" s="84" t="str">
        <f>IF(AE32="","",IF($AE32&lt;Database!$I$3,Database!$L$2,IF(AND($AE32&gt;Database!$K$2,$AE32&lt;Database!$I$4),Database!$L$3,IF(AND($AE32&lt;Database!$I$5,$AE32&gt;Database!$K$3),Database!$L$4,IF($AE32&gt;Database!$K$4,Database!$L$5)))))</f>
        <v/>
      </c>
      <c r="AG32" s="203">
        <v>0</v>
      </c>
      <c r="AH32" s="312">
        <v>0</v>
      </c>
      <c r="AI32" s="312">
        <f t="shared" si="3"/>
        <v>0</v>
      </c>
      <c r="AJ32" s="84"/>
      <c r="AK32" s="87"/>
      <c r="AL32" s="113"/>
    </row>
    <row r="33" spans="1:139" ht="19" thickBot="1">
      <c r="A33" s="245"/>
      <c r="B33" s="84"/>
      <c r="C33" s="246"/>
      <c r="D33" s="246"/>
      <c r="E33" s="84"/>
      <c r="F33" s="167"/>
      <c r="G33" s="84"/>
      <c r="H33" s="313"/>
      <c r="I33" s="115"/>
      <c r="J33" s="83"/>
      <c r="K33" s="83"/>
      <c r="L33" s="83"/>
      <c r="M33" s="83"/>
      <c r="N33" s="84"/>
      <c r="O33" s="84"/>
      <c r="P33" s="84" t="str">
        <f t="shared" si="5"/>
        <v/>
      </c>
      <c r="Q33" s="84" t="str">
        <f>IF($P33="","",IF($P33&lt;Database!$I$3,Database!$L$2,IF(AND($P33&gt;Database!$K$2,$P33&lt;Database!$I$4),Database!$L$3,IF(AND($P33&lt;Database!$I$5,$P33&gt;Database!$K$3),Database!$L$4,IF($P33&gt;Database!$K$4,Database!$L$5)))))</f>
        <v/>
      </c>
      <c r="R33" s="204">
        <v>0</v>
      </c>
      <c r="S33" s="312">
        <v>0</v>
      </c>
      <c r="T33" s="312">
        <f t="shared" si="1"/>
        <v>0</v>
      </c>
      <c r="U33" s="84"/>
      <c r="V33" s="85"/>
      <c r="W33" s="85"/>
      <c r="X33" s="117"/>
      <c r="Y33" s="84"/>
      <c r="Z33" s="83"/>
      <c r="AA33" s="312"/>
      <c r="AB33" s="202"/>
      <c r="AC33" s="84"/>
      <c r="AD33" s="84"/>
      <c r="AE33" s="167" t="str">
        <f t="shared" si="2"/>
        <v/>
      </c>
      <c r="AF33" s="84" t="str">
        <f>IF(AE33="","",IF($AE33&lt;Database!$I$3,Database!$L$2,IF(AND($AE33&gt;Database!$K$2,$AE33&lt;Database!$I$4),Database!$L$3,IF(AND($AE33&lt;Database!$I$5,$AE33&gt;Database!$K$3),Database!$L$4,IF($AE33&gt;Database!$K$4,Database!$L$5)))))</f>
        <v/>
      </c>
      <c r="AG33" s="203">
        <v>0</v>
      </c>
      <c r="AH33" s="312">
        <v>0</v>
      </c>
      <c r="AI33" s="312">
        <f t="shared" si="3"/>
        <v>0</v>
      </c>
      <c r="AJ33" s="84"/>
      <c r="AK33" s="87"/>
      <c r="AL33" s="113"/>
    </row>
    <row r="34" spans="1:139" ht="19" thickBot="1">
      <c r="A34" s="245"/>
      <c r="B34" s="84"/>
      <c r="C34" s="246"/>
      <c r="D34" s="246"/>
      <c r="E34" s="84"/>
      <c r="F34" s="167"/>
      <c r="G34" s="84"/>
      <c r="H34" s="313"/>
      <c r="I34" s="115"/>
      <c r="J34" s="83"/>
      <c r="K34" s="83"/>
      <c r="L34" s="83"/>
      <c r="M34" s="83"/>
      <c r="N34" s="84"/>
      <c r="O34" s="84"/>
      <c r="P34" s="84" t="str">
        <f t="shared" ref="P34:P97" si="6">IF((N34&lt;&gt;"")*(O34&lt;&gt;""),LEFT(O34,1)*LEFT(N34,1),"")</f>
        <v/>
      </c>
      <c r="Q34" s="84" t="str">
        <f>IF($P34="","",IF($P34&lt;Database!$I$3,Database!$L$2,IF(AND($P34&gt;Database!$K$2,$P34&lt;Database!$I$4),Database!$L$3,IF(AND($P34&lt;Database!$I$5,$P34&gt;Database!$K$3),Database!$L$4,IF($P34&gt;Database!$K$4,Database!$L$5)))))</f>
        <v/>
      </c>
      <c r="R34" s="204">
        <v>0</v>
      </c>
      <c r="S34" s="312">
        <v>0</v>
      </c>
      <c r="T34" s="312">
        <f t="shared" si="1"/>
        <v>0</v>
      </c>
      <c r="U34" s="84"/>
      <c r="V34" s="85"/>
      <c r="W34" s="85"/>
      <c r="X34" s="117"/>
      <c r="Y34" s="84"/>
      <c r="Z34" s="83"/>
      <c r="AA34" s="312"/>
      <c r="AB34" s="202"/>
      <c r="AC34" s="84"/>
      <c r="AD34" s="84"/>
      <c r="AE34" s="167" t="str">
        <f t="shared" si="2"/>
        <v/>
      </c>
      <c r="AF34" s="84" t="str">
        <f>IF(AE34="","",IF($AE34&lt;Database!$I$3,Database!$L$2,IF(AND($AE34&gt;Database!$K$2,$AE34&lt;Database!$I$4),Database!$L$3,IF(AND($AE34&lt;Database!$I$5,$AE34&gt;Database!$K$3),Database!$L$4,IF($AE34&gt;Database!$K$4,Database!$L$5)))))</f>
        <v/>
      </c>
      <c r="AG34" s="203">
        <v>0</v>
      </c>
      <c r="AH34" s="312">
        <v>0</v>
      </c>
      <c r="AI34" s="312">
        <f t="shared" si="3"/>
        <v>0</v>
      </c>
      <c r="AJ34" s="84"/>
      <c r="AK34" s="87"/>
      <c r="AL34" s="113"/>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c r="BS34" s="158"/>
      <c r="BT34" s="158"/>
      <c r="BU34" s="158"/>
      <c r="BV34" s="158"/>
      <c r="BW34" s="158"/>
      <c r="BX34" s="158"/>
      <c r="BY34" s="158"/>
      <c r="BZ34" s="158"/>
      <c r="CA34" s="158"/>
      <c r="CB34" s="158"/>
      <c r="CC34" s="158"/>
      <c r="CD34" s="158"/>
      <c r="CE34" s="158"/>
      <c r="CF34" s="158"/>
      <c r="CG34" s="158"/>
      <c r="CH34" s="158"/>
      <c r="CI34" s="158"/>
      <c r="CJ34" s="158"/>
      <c r="CK34" s="158"/>
      <c r="CL34" s="158"/>
      <c r="CM34" s="158"/>
      <c r="CN34" s="158"/>
      <c r="CO34" s="158"/>
      <c r="CP34" s="158"/>
      <c r="CQ34" s="158"/>
      <c r="CR34" s="158"/>
      <c r="CS34" s="158"/>
      <c r="CT34" s="158"/>
      <c r="CU34" s="158"/>
      <c r="CV34" s="158"/>
      <c r="CW34" s="158"/>
      <c r="CX34" s="158"/>
      <c r="CY34" s="158"/>
      <c r="CZ34" s="158"/>
      <c r="DA34" s="158"/>
      <c r="DB34" s="158"/>
      <c r="DC34" s="158"/>
      <c r="DD34" s="158"/>
      <c r="DE34" s="158"/>
      <c r="DF34" s="158"/>
      <c r="DG34" s="158"/>
      <c r="DH34" s="158"/>
      <c r="DI34" s="158"/>
      <c r="DJ34" s="158"/>
      <c r="DK34" s="158"/>
      <c r="DL34" s="158"/>
      <c r="DM34" s="158"/>
      <c r="DN34" s="158"/>
      <c r="DO34" s="158"/>
      <c r="DP34" s="158"/>
      <c r="DQ34" s="158"/>
      <c r="DR34" s="158"/>
      <c r="DS34" s="158"/>
      <c r="DT34" s="158"/>
      <c r="DU34" s="158"/>
      <c r="DV34" s="158"/>
      <c r="DW34" s="158"/>
      <c r="DX34" s="158"/>
      <c r="DY34" s="158"/>
      <c r="DZ34" s="158"/>
      <c r="EA34" s="158"/>
      <c r="EB34" s="158"/>
      <c r="EC34" s="158"/>
      <c r="ED34" s="158"/>
      <c r="EE34" s="158"/>
      <c r="EF34" s="158"/>
      <c r="EG34" s="158"/>
      <c r="EH34" s="158"/>
      <c r="EI34" s="158"/>
    </row>
    <row r="35" spans="1:139" ht="19" thickBot="1">
      <c r="A35" s="245"/>
      <c r="B35" s="84"/>
      <c r="C35" s="246"/>
      <c r="D35" s="246"/>
      <c r="E35" s="84"/>
      <c r="F35" s="167"/>
      <c r="G35" s="84"/>
      <c r="H35" s="313"/>
      <c r="I35" s="115"/>
      <c r="J35" s="83"/>
      <c r="K35" s="83"/>
      <c r="L35" s="83"/>
      <c r="M35" s="83"/>
      <c r="N35" s="84"/>
      <c r="O35" s="84"/>
      <c r="P35" s="84" t="str">
        <f t="shared" si="6"/>
        <v/>
      </c>
      <c r="Q35" s="84" t="str">
        <f>IF($P35="","",IF($P35&lt;Database!$I$3,Database!$L$2,IF(AND($P35&gt;Database!$K$2,$P35&lt;Database!$I$4),Database!$L$3,IF(AND($P35&lt;Database!$I$5,$P35&gt;Database!$K$3),Database!$L$4,IF($P35&gt;Database!$K$4,Database!$L$5)))))</f>
        <v/>
      </c>
      <c r="R35" s="204">
        <v>0</v>
      </c>
      <c r="S35" s="312">
        <v>0</v>
      </c>
      <c r="T35" s="312">
        <f t="shared" si="1"/>
        <v>0</v>
      </c>
      <c r="U35" s="84"/>
      <c r="V35" s="85"/>
      <c r="W35" s="85"/>
      <c r="X35" s="117"/>
      <c r="Y35" s="84"/>
      <c r="Z35" s="83"/>
      <c r="AA35" s="312"/>
      <c r="AB35" s="202"/>
      <c r="AC35" s="84"/>
      <c r="AD35" s="84"/>
      <c r="AE35" s="167" t="str">
        <f t="shared" ref="AE35:AE98" si="7">IF((AD35&lt;&gt;"")*(AC35&lt;&gt;""),LEFT(AC35,1)*LEFT(AD35,1),"")</f>
        <v/>
      </c>
      <c r="AF35" s="84" t="str">
        <f>IF(AE35="","",IF($AE35&lt;Database!$I$3,Database!$L$2,IF(AND($AE35&gt;Database!$K$2,$AE35&lt;Database!$I$4),Database!$L$3,IF(AND($AE35&lt;Database!$I$5,$AE35&gt;Database!$K$3),Database!$L$4,IF($AE35&gt;Database!$K$4,Database!$L$5)))))</f>
        <v/>
      </c>
      <c r="AG35" s="203">
        <v>0</v>
      </c>
      <c r="AH35" s="312">
        <v>0</v>
      </c>
      <c r="AI35" s="312">
        <f t="shared" si="3"/>
        <v>0</v>
      </c>
      <c r="AJ35" s="84"/>
      <c r="AK35" s="87"/>
      <c r="AL35" s="113"/>
    </row>
    <row r="36" spans="1:139" ht="19" thickBot="1">
      <c r="A36" s="245"/>
      <c r="B36" s="84"/>
      <c r="C36" s="246"/>
      <c r="D36" s="246"/>
      <c r="E36" s="84"/>
      <c r="F36" s="167"/>
      <c r="G36" s="84"/>
      <c r="H36" s="313"/>
      <c r="I36" s="115"/>
      <c r="J36" s="83"/>
      <c r="K36" s="83"/>
      <c r="L36" s="83"/>
      <c r="M36" s="83"/>
      <c r="N36" s="84"/>
      <c r="O36" s="84"/>
      <c r="P36" s="84" t="str">
        <f t="shared" si="6"/>
        <v/>
      </c>
      <c r="Q36" s="84" t="str">
        <f>IF($P36="","",IF($P36&lt;Database!$I$3,Database!$L$2,IF(AND($P36&gt;Database!$K$2,$P36&lt;Database!$I$4),Database!$L$3,IF(AND($P36&lt;Database!$I$5,$P36&gt;Database!$K$3),Database!$L$4,IF($P36&gt;Database!$K$4,Database!$L$5)))))</f>
        <v/>
      </c>
      <c r="R36" s="204">
        <v>0</v>
      </c>
      <c r="S36" s="312">
        <v>0</v>
      </c>
      <c r="T36" s="312">
        <f t="shared" ref="T36:T99" si="8">R36*S36</f>
        <v>0</v>
      </c>
      <c r="U36" s="84"/>
      <c r="V36" s="85"/>
      <c r="W36" s="85"/>
      <c r="X36" s="117"/>
      <c r="Y36" s="84"/>
      <c r="Z36" s="83"/>
      <c r="AA36" s="312"/>
      <c r="AB36" s="202"/>
      <c r="AC36" s="84"/>
      <c r="AD36" s="84"/>
      <c r="AE36" s="167" t="str">
        <f t="shared" si="7"/>
        <v/>
      </c>
      <c r="AF36" s="84" t="str">
        <f>IF(AE36="","",IF($AE36&lt;Database!$I$3,Database!$L$2,IF(AND($AE36&gt;Database!$K$2,$AE36&lt;Database!$I$4),Database!$L$3,IF(AND($AE36&lt;Database!$I$5,$AE36&gt;Database!$K$3),Database!$L$4,IF($AE36&gt;Database!$K$4,Database!$L$5)))))</f>
        <v/>
      </c>
      <c r="AG36" s="203">
        <v>0</v>
      </c>
      <c r="AH36" s="312">
        <v>0</v>
      </c>
      <c r="AI36" s="312">
        <f t="shared" ref="AI36:AI99" si="9">AG36*AH36</f>
        <v>0</v>
      </c>
      <c r="AJ36" s="84"/>
      <c r="AK36" s="87"/>
      <c r="AL36" s="113"/>
    </row>
    <row r="37" spans="1:139" ht="19" thickBot="1">
      <c r="A37" s="245"/>
      <c r="B37" s="84"/>
      <c r="C37" s="246"/>
      <c r="D37" s="246"/>
      <c r="E37" s="84"/>
      <c r="F37" s="167"/>
      <c r="G37" s="84"/>
      <c r="H37" s="313"/>
      <c r="I37" s="115"/>
      <c r="J37" s="83"/>
      <c r="K37" s="83"/>
      <c r="L37" s="83"/>
      <c r="M37" s="83"/>
      <c r="N37" s="84"/>
      <c r="O37" s="84"/>
      <c r="P37" s="84" t="str">
        <f t="shared" si="6"/>
        <v/>
      </c>
      <c r="Q37" s="84" t="str">
        <f>IF($P37="","",IF($P37&lt;Database!$I$3,Database!$L$2,IF(AND($P37&gt;Database!$K$2,$P37&lt;Database!$I$4),Database!$L$3,IF(AND($P37&lt;Database!$I$5,$P37&gt;Database!$K$3),Database!$L$4,IF($P37&gt;Database!$K$4,Database!$L$5)))))</f>
        <v/>
      </c>
      <c r="R37" s="204">
        <v>0</v>
      </c>
      <c r="S37" s="312">
        <v>0</v>
      </c>
      <c r="T37" s="312">
        <f t="shared" si="8"/>
        <v>0</v>
      </c>
      <c r="U37" s="84"/>
      <c r="V37" s="85"/>
      <c r="W37" s="85"/>
      <c r="X37" s="117"/>
      <c r="Y37" s="84"/>
      <c r="Z37" s="83"/>
      <c r="AA37" s="312"/>
      <c r="AB37" s="202"/>
      <c r="AC37" s="84"/>
      <c r="AD37" s="84"/>
      <c r="AE37" s="167" t="str">
        <f t="shared" si="7"/>
        <v/>
      </c>
      <c r="AF37" s="84" t="str">
        <f>IF(AE37="","",IF($AE37&lt;Database!$I$3,Database!$L$2,IF(AND($AE37&gt;Database!$K$2,$AE37&lt;Database!$I$4),Database!$L$3,IF(AND($AE37&lt;Database!$I$5,$AE37&gt;Database!$K$3),Database!$L$4,IF($AE37&gt;Database!$K$4,Database!$L$5)))))</f>
        <v/>
      </c>
      <c r="AG37" s="203">
        <v>0</v>
      </c>
      <c r="AH37" s="312">
        <v>0</v>
      </c>
      <c r="AI37" s="312">
        <f t="shared" si="9"/>
        <v>0</v>
      </c>
      <c r="AJ37" s="84"/>
      <c r="AK37" s="87"/>
      <c r="AL37" s="113"/>
    </row>
    <row r="38" spans="1:139" ht="19" thickBot="1">
      <c r="A38" s="245"/>
      <c r="B38" s="84"/>
      <c r="C38" s="246"/>
      <c r="D38" s="246"/>
      <c r="E38" s="84"/>
      <c r="F38" s="167"/>
      <c r="G38" s="84"/>
      <c r="H38" s="313"/>
      <c r="I38" s="115"/>
      <c r="J38" s="83"/>
      <c r="K38" s="83"/>
      <c r="L38" s="83"/>
      <c r="M38" s="83"/>
      <c r="N38" s="84"/>
      <c r="O38" s="84"/>
      <c r="P38" s="84" t="str">
        <f t="shared" si="6"/>
        <v/>
      </c>
      <c r="Q38" s="84" t="str">
        <f>IF($P38="","",IF($P38&lt;Database!$I$3,Database!$L$2,IF(AND($P38&gt;Database!$K$2,$P38&lt;Database!$I$4),Database!$L$3,IF(AND($P38&lt;Database!$I$5,$P38&gt;Database!$K$3),Database!$L$4,IF($P38&gt;Database!$K$4,Database!$L$5)))))</f>
        <v/>
      </c>
      <c r="R38" s="204">
        <v>0</v>
      </c>
      <c r="S38" s="312">
        <v>0</v>
      </c>
      <c r="T38" s="312">
        <f t="shared" si="8"/>
        <v>0</v>
      </c>
      <c r="U38" s="84"/>
      <c r="V38" s="85"/>
      <c r="W38" s="85"/>
      <c r="X38" s="117"/>
      <c r="Y38" s="84"/>
      <c r="Z38" s="83"/>
      <c r="AA38" s="312"/>
      <c r="AB38" s="202"/>
      <c r="AC38" s="84"/>
      <c r="AD38" s="84"/>
      <c r="AE38" s="167" t="str">
        <f t="shared" si="7"/>
        <v/>
      </c>
      <c r="AF38" s="84" t="str">
        <f>IF(AE38="","",IF($AE38&lt;Database!$I$3,Database!$L$2,IF(AND($AE38&gt;Database!$K$2,$AE38&lt;Database!$I$4),Database!$L$3,IF(AND($AE38&lt;Database!$I$5,$AE38&gt;Database!$K$3),Database!$L$4,IF($AE38&gt;Database!$K$4,Database!$L$5)))))</f>
        <v/>
      </c>
      <c r="AG38" s="203">
        <v>0</v>
      </c>
      <c r="AH38" s="312">
        <v>0</v>
      </c>
      <c r="AI38" s="312">
        <f t="shared" si="9"/>
        <v>0</v>
      </c>
      <c r="AJ38" s="84"/>
      <c r="AK38" s="87"/>
      <c r="AL38" s="113"/>
    </row>
    <row r="39" spans="1:139" ht="19" thickBot="1">
      <c r="A39" s="245"/>
      <c r="B39" s="84"/>
      <c r="C39" s="246"/>
      <c r="D39" s="246"/>
      <c r="E39" s="84"/>
      <c r="F39" s="167"/>
      <c r="G39" s="84"/>
      <c r="H39" s="313"/>
      <c r="I39" s="115"/>
      <c r="J39" s="83"/>
      <c r="K39" s="83"/>
      <c r="L39" s="83"/>
      <c r="M39" s="83"/>
      <c r="N39" s="84"/>
      <c r="O39" s="84"/>
      <c r="P39" s="84" t="str">
        <f t="shared" si="6"/>
        <v/>
      </c>
      <c r="Q39" s="84" t="str">
        <f>IF($P39="","",IF($P39&lt;Database!$I$3,Database!$L$2,IF(AND($P39&gt;Database!$K$2,$P39&lt;Database!$I$4),Database!$L$3,IF(AND($P39&lt;Database!$I$5,$P39&gt;Database!$K$3),Database!$L$4,IF($P39&gt;Database!$K$4,Database!$L$5)))))</f>
        <v/>
      </c>
      <c r="R39" s="204">
        <v>0</v>
      </c>
      <c r="S39" s="312">
        <v>0</v>
      </c>
      <c r="T39" s="312">
        <f t="shared" si="8"/>
        <v>0</v>
      </c>
      <c r="U39" s="84"/>
      <c r="V39" s="85"/>
      <c r="W39" s="85"/>
      <c r="X39" s="117"/>
      <c r="Y39" s="84"/>
      <c r="Z39" s="83"/>
      <c r="AA39" s="312"/>
      <c r="AB39" s="202"/>
      <c r="AC39" s="84"/>
      <c r="AD39" s="84"/>
      <c r="AE39" s="167" t="str">
        <f t="shared" si="7"/>
        <v/>
      </c>
      <c r="AF39" s="84" t="str">
        <f>IF(AE39="","",IF($AE39&lt;Database!$I$3,Database!$L$2,IF(AND($AE39&gt;Database!$K$2,$AE39&lt;Database!$I$4),Database!$L$3,IF(AND($AE39&lt;Database!$I$5,$AE39&gt;Database!$K$3),Database!$L$4,IF($AE39&gt;Database!$K$4,Database!$L$5)))))</f>
        <v/>
      </c>
      <c r="AG39" s="203">
        <v>0</v>
      </c>
      <c r="AH39" s="312">
        <v>0</v>
      </c>
      <c r="AI39" s="312">
        <f t="shared" si="9"/>
        <v>0</v>
      </c>
      <c r="AJ39" s="84"/>
      <c r="AK39" s="87"/>
      <c r="AL39" s="113"/>
    </row>
    <row r="40" spans="1:139" ht="19" thickBot="1">
      <c r="A40" s="245"/>
      <c r="B40" s="84"/>
      <c r="C40" s="246"/>
      <c r="D40" s="246"/>
      <c r="E40" s="84"/>
      <c r="F40" s="167"/>
      <c r="G40" s="84"/>
      <c r="H40" s="313"/>
      <c r="I40" s="115"/>
      <c r="J40" s="83"/>
      <c r="K40" s="83"/>
      <c r="L40" s="83"/>
      <c r="M40" s="83"/>
      <c r="N40" s="84"/>
      <c r="O40" s="84"/>
      <c r="P40" s="84" t="str">
        <f t="shared" si="6"/>
        <v/>
      </c>
      <c r="Q40" s="84" t="str">
        <f>IF($P40="","",IF($P40&lt;Database!$I$3,Database!$L$2,IF(AND($P40&gt;Database!$K$2,$P40&lt;Database!$I$4),Database!$L$3,IF(AND($P40&lt;Database!$I$5,$P40&gt;Database!$K$3),Database!$L$4,IF($P40&gt;Database!$K$4,Database!$L$5)))))</f>
        <v/>
      </c>
      <c r="R40" s="204">
        <v>0</v>
      </c>
      <c r="S40" s="312">
        <v>0</v>
      </c>
      <c r="T40" s="312">
        <f t="shared" si="8"/>
        <v>0</v>
      </c>
      <c r="U40" s="84"/>
      <c r="V40" s="85"/>
      <c r="W40" s="85"/>
      <c r="X40" s="117"/>
      <c r="Y40" s="84"/>
      <c r="Z40" s="83"/>
      <c r="AA40" s="312"/>
      <c r="AB40" s="202"/>
      <c r="AC40" s="84"/>
      <c r="AD40" s="84"/>
      <c r="AE40" s="167" t="str">
        <f t="shared" si="7"/>
        <v/>
      </c>
      <c r="AF40" s="84" t="str">
        <f>IF(AE40="","",IF($AE40&lt;Database!$I$3,Database!$L$2,IF(AND($AE40&gt;Database!$K$2,$AE40&lt;Database!$I$4),Database!$L$3,IF(AND($AE40&lt;Database!$I$5,$AE40&gt;Database!$K$3),Database!$L$4,IF($AE40&gt;Database!$K$4,Database!$L$5)))))</f>
        <v/>
      </c>
      <c r="AG40" s="203">
        <v>0</v>
      </c>
      <c r="AH40" s="312">
        <v>0</v>
      </c>
      <c r="AI40" s="312">
        <f t="shared" si="9"/>
        <v>0</v>
      </c>
      <c r="AJ40" s="84"/>
      <c r="AK40" s="87"/>
      <c r="AL40" s="113"/>
    </row>
    <row r="41" spans="1:139" ht="19" thickBot="1">
      <c r="A41" s="245"/>
      <c r="B41" s="84"/>
      <c r="C41" s="246"/>
      <c r="D41" s="246"/>
      <c r="E41" s="84"/>
      <c r="F41" s="167"/>
      <c r="G41" s="84"/>
      <c r="H41" s="313"/>
      <c r="I41" s="115"/>
      <c r="J41" s="83"/>
      <c r="K41" s="83"/>
      <c r="L41" s="83"/>
      <c r="M41" s="83"/>
      <c r="N41" s="84"/>
      <c r="O41" s="84"/>
      <c r="P41" s="84" t="str">
        <f t="shared" si="6"/>
        <v/>
      </c>
      <c r="Q41" s="84" t="str">
        <f>IF($P41="","",IF($P41&lt;Database!$I$3,Database!$L$2,IF(AND($P41&gt;Database!$K$2,$P41&lt;Database!$I$4),Database!$L$3,IF(AND($P41&lt;Database!$I$5,$P41&gt;Database!$K$3),Database!$L$4,IF($P41&gt;Database!$K$4,Database!$L$5)))))</f>
        <v/>
      </c>
      <c r="R41" s="204">
        <v>0</v>
      </c>
      <c r="S41" s="312">
        <v>0</v>
      </c>
      <c r="T41" s="312">
        <f t="shared" si="8"/>
        <v>0</v>
      </c>
      <c r="U41" s="84"/>
      <c r="V41" s="85"/>
      <c r="W41" s="85"/>
      <c r="X41" s="117"/>
      <c r="Y41" s="84"/>
      <c r="Z41" s="83"/>
      <c r="AA41" s="312"/>
      <c r="AB41" s="202"/>
      <c r="AC41" s="84"/>
      <c r="AD41" s="84"/>
      <c r="AE41" s="167" t="str">
        <f t="shared" si="7"/>
        <v/>
      </c>
      <c r="AF41" s="84" t="str">
        <f>IF(AE41="","",IF($AE41&lt;Database!$I$3,Database!$L$2,IF(AND($AE41&gt;Database!$K$2,$AE41&lt;Database!$I$4),Database!$L$3,IF(AND($AE41&lt;Database!$I$5,$AE41&gt;Database!$K$3),Database!$L$4,IF($AE41&gt;Database!$K$4,Database!$L$5)))))</f>
        <v/>
      </c>
      <c r="AG41" s="203">
        <v>0</v>
      </c>
      <c r="AH41" s="312">
        <v>0</v>
      </c>
      <c r="AI41" s="312">
        <f t="shared" si="9"/>
        <v>0</v>
      </c>
      <c r="AJ41" s="84"/>
      <c r="AK41" s="87"/>
      <c r="AL41" s="113"/>
    </row>
    <row r="42" spans="1:139" ht="19" thickBot="1">
      <c r="A42" s="245"/>
      <c r="B42" s="84"/>
      <c r="C42" s="246"/>
      <c r="D42" s="246"/>
      <c r="E42" s="84"/>
      <c r="F42" s="167"/>
      <c r="G42" s="84"/>
      <c r="H42" s="313"/>
      <c r="I42" s="115"/>
      <c r="J42" s="83"/>
      <c r="K42" s="83"/>
      <c r="L42" s="83"/>
      <c r="M42" s="83"/>
      <c r="N42" s="84"/>
      <c r="O42" s="84"/>
      <c r="P42" s="84" t="str">
        <f t="shared" si="6"/>
        <v/>
      </c>
      <c r="Q42" s="84" t="str">
        <f>IF($P42="","",IF($P42&lt;Database!$I$3,Database!$L$2,IF(AND($P42&gt;Database!$K$2,$P42&lt;Database!$I$4),Database!$L$3,IF(AND($P42&lt;Database!$I$5,$P42&gt;Database!$K$3),Database!$L$4,IF($P42&gt;Database!$K$4,Database!$L$5)))))</f>
        <v/>
      </c>
      <c r="R42" s="204">
        <v>0</v>
      </c>
      <c r="S42" s="312">
        <v>0</v>
      </c>
      <c r="T42" s="312">
        <f t="shared" si="8"/>
        <v>0</v>
      </c>
      <c r="U42" s="84"/>
      <c r="V42" s="85"/>
      <c r="W42" s="85"/>
      <c r="X42" s="117"/>
      <c r="Y42" s="84"/>
      <c r="Z42" s="83"/>
      <c r="AA42" s="312"/>
      <c r="AB42" s="202"/>
      <c r="AC42" s="84"/>
      <c r="AD42" s="84"/>
      <c r="AE42" s="167" t="str">
        <f t="shared" si="7"/>
        <v/>
      </c>
      <c r="AF42" s="84" t="str">
        <f>IF(AE42="","",IF($AE42&lt;Database!$I$3,Database!$L$2,IF(AND($AE42&gt;Database!$K$2,$AE42&lt;Database!$I$4),Database!$L$3,IF(AND($AE42&lt;Database!$I$5,$AE42&gt;Database!$K$3),Database!$L$4,IF($AE42&gt;Database!$K$4,Database!$L$5)))))</f>
        <v/>
      </c>
      <c r="AG42" s="203">
        <v>0</v>
      </c>
      <c r="AH42" s="312">
        <v>0</v>
      </c>
      <c r="AI42" s="312">
        <f t="shared" si="9"/>
        <v>0</v>
      </c>
      <c r="AJ42" s="84"/>
      <c r="AK42" s="87"/>
      <c r="AL42" s="113"/>
    </row>
    <row r="43" spans="1:139" ht="19" thickBot="1">
      <c r="A43" s="245"/>
      <c r="B43" s="84"/>
      <c r="C43" s="246"/>
      <c r="D43" s="246"/>
      <c r="E43" s="84"/>
      <c r="F43" s="167"/>
      <c r="G43" s="84"/>
      <c r="H43" s="313"/>
      <c r="I43" s="115"/>
      <c r="J43" s="83"/>
      <c r="K43" s="83"/>
      <c r="L43" s="83"/>
      <c r="M43" s="83"/>
      <c r="N43" s="84"/>
      <c r="O43" s="84"/>
      <c r="P43" s="84" t="str">
        <f t="shared" si="6"/>
        <v/>
      </c>
      <c r="Q43" s="84" t="str">
        <f>IF($P43="","",IF($P43&lt;Database!$I$3,Database!$L$2,IF(AND($P43&gt;Database!$K$2,$P43&lt;Database!$I$4),Database!$L$3,IF(AND($P43&lt;Database!$I$5,$P43&gt;Database!$K$3),Database!$L$4,IF($P43&gt;Database!$K$4,Database!$L$5)))))</f>
        <v/>
      </c>
      <c r="R43" s="204">
        <v>0</v>
      </c>
      <c r="S43" s="312">
        <v>0</v>
      </c>
      <c r="T43" s="312">
        <f t="shared" si="8"/>
        <v>0</v>
      </c>
      <c r="U43" s="84"/>
      <c r="V43" s="85"/>
      <c r="W43" s="85"/>
      <c r="X43" s="117"/>
      <c r="Y43" s="84"/>
      <c r="Z43" s="83"/>
      <c r="AA43" s="312"/>
      <c r="AB43" s="202"/>
      <c r="AC43" s="84"/>
      <c r="AD43" s="84"/>
      <c r="AE43" s="167" t="str">
        <f t="shared" si="7"/>
        <v/>
      </c>
      <c r="AF43" s="84" t="str">
        <f>IF(AE43="","",IF($AE43&lt;Database!$I$3,Database!$L$2,IF(AND($AE43&gt;Database!$K$2,$AE43&lt;Database!$I$4),Database!$L$3,IF(AND($AE43&lt;Database!$I$5,$AE43&gt;Database!$K$3),Database!$L$4,IF($AE43&gt;Database!$K$4,Database!$L$5)))))</f>
        <v/>
      </c>
      <c r="AG43" s="203">
        <v>0</v>
      </c>
      <c r="AH43" s="312">
        <v>0</v>
      </c>
      <c r="AI43" s="312">
        <f t="shared" si="9"/>
        <v>0</v>
      </c>
      <c r="AJ43" s="84"/>
      <c r="AK43" s="87"/>
      <c r="AL43" s="113"/>
    </row>
    <row r="44" spans="1:139" ht="19" thickBot="1">
      <c r="A44" s="245"/>
      <c r="B44" s="84"/>
      <c r="C44" s="246"/>
      <c r="D44" s="246"/>
      <c r="E44" s="84"/>
      <c r="F44" s="167"/>
      <c r="G44" s="84"/>
      <c r="H44" s="313"/>
      <c r="I44" s="115"/>
      <c r="J44" s="83"/>
      <c r="K44" s="83"/>
      <c r="L44" s="83"/>
      <c r="M44" s="83"/>
      <c r="N44" s="84"/>
      <c r="O44" s="84"/>
      <c r="P44" s="84" t="str">
        <f t="shared" si="6"/>
        <v/>
      </c>
      <c r="Q44" s="84" t="str">
        <f>IF($P44="","",IF($P44&lt;Database!$I$3,Database!$L$2,IF(AND($P44&gt;Database!$K$2,$P44&lt;Database!$I$4),Database!$L$3,IF(AND($P44&lt;Database!$I$5,$P44&gt;Database!$K$3),Database!$L$4,IF($P44&gt;Database!$K$4,Database!$L$5)))))</f>
        <v/>
      </c>
      <c r="R44" s="204">
        <v>0</v>
      </c>
      <c r="S44" s="312">
        <v>0</v>
      </c>
      <c r="T44" s="312">
        <f t="shared" si="8"/>
        <v>0</v>
      </c>
      <c r="U44" s="84"/>
      <c r="V44" s="85"/>
      <c r="W44" s="85"/>
      <c r="X44" s="117"/>
      <c r="Y44" s="84"/>
      <c r="Z44" s="83"/>
      <c r="AA44" s="312"/>
      <c r="AB44" s="202"/>
      <c r="AC44" s="84"/>
      <c r="AD44" s="84"/>
      <c r="AE44" s="167" t="str">
        <f t="shared" si="7"/>
        <v/>
      </c>
      <c r="AF44" s="84" t="str">
        <f>IF(AE44="","",IF($AE44&lt;Database!$I$3,Database!$L$2,IF(AND($AE44&gt;Database!$K$2,$AE44&lt;Database!$I$4),Database!$L$3,IF(AND($AE44&lt;Database!$I$5,$AE44&gt;Database!$K$3),Database!$L$4,IF($AE44&gt;Database!$K$4,Database!$L$5)))))</f>
        <v/>
      </c>
      <c r="AG44" s="203">
        <v>0</v>
      </c>
      <c r="AH44" s="312">
        <v>0</v>
      </c>
      <c r="AI44" s="312">
        <f t="shared" si="9"/>
        <v>0</v>
      </c>
      <c r="AJ44" s="84"/>
      <c r="AK44" s="87"/>
      <c r="AL44" s="113"/>
    </row>
    <row r="45" spans="1:139" ht="19" thickBot="1">
      <c r="A45" s="245"/>
      <c r="B45" s="84"/>
      <c r="C45" s="246"/>
      <c r="D45" s="246"/>
      <c r="E45" s="84"/>
      <c r="F45" s="167"/>
      <c r="G45" s="84"/>
      <c r="H45" s="313"/>
      <c r="I45" s="115"/>
      <c r="J45" s="83"/>
      <c r="K45" s="83"/>
      <c r="L45" s="83"/>
      <c r="M45" s="83"/>
      <c r="N45" s="84"/>
      <c r="O45" s="84"/>
      <c r="P45" s="84" t="str">
        <f t="shared" si="6"/>
        <v/>
      </c>
      <c r="Q45" s="84" t="str">
        <f>IF($P45="","",IF($P45&lt;Database!$I$3,Database!$L$2,IF(AND($P45&gt;Database!$K$2,$P45&lt;Database!$I$4),Database!$L$3,IF(AND($P45&lt;Database!$I$5,$P45&gt;Database!$K$3),Database!$L$4,IF($P45&gt;Database!$K$4,Database!$L$5)))))</f>
        <v/>
      </c>
      <c r="R45" s="204">
        <v>0</v>
      </c>
      <c r="S45" s="312">
        <v>0</v>
      </c>
      <c r="T45" s="312">
        <f t="shared" si="8"/>
        <v>0</v>
      </c>
      <c r="U45" s="84"/>
      <c r="V45" s="85"/>
      <c r="W45" s="85"/>
      <c r="X45" s="117"/>
      <c r="Y45" s="84"/>
      <c r="Z45" s="83"/>
      <c r="AA45" s="312"/>
      <c r="AB45" s="202"/>
      <c r="AC45" s="84"/>
      <c r="AD45" s="84"/>
      <c r="AE45" s="167" t="str">
        <f t="shared" si="7"/>
        <v/>
      </c>
      <c r="AF45" s="84" t="str">
        <f>IF(AE45="","",IF($AE45&lt;Database!$I$3,Database!$L$2,IF(AND($AE45&gt;Database!$K$2,$AE45&lt;Database!$I$4),Database!$L$3,IF(AND($AE45&lt;Database!$I$5,$AE45&gt;Database!$K$3),Database!$L$4,IF($AE45&gt;Database!$K$4,Database!$L$5)))))</f>
        <v/>
      </c>
      <c r="AG45" s="203">
        <v>0</v>
      </c>
      <c r="AH45" s="312">
        <v>0</v>
      </c>
      <c r="AI45" s="312">
        <f t="shared" si="9"/>
        <v>0</v>
      </c>
      <c r="AJ45" s="84"/>
      <c r="AK45" s="87"/>
      <c r="AL45" s="113"/>
    </row>
    <row r="46" spans="1:139" ht="19" thickBot="1">
      <c r="A46" s="245"/>
      <c r="B46" s="84"/>
      <c r="C46" s="246"/>
      <c r="D46" s="246"/>
      <c r="E46" s="84"/>
      <c r="F46" s="167"/>
      <c r="G46" s="84"/>
      <c r="H46" s="313"/>
      <c r="I46" s="115"/>
      <c r="J46" s="83"/>
      <c r="K46" s="83"/>
      <c r="L46" s="83"/>
      <c r="M46" s="83"/>
      <c r="N46" s="84"/>
      <c r="O46" s="84"/>
      <c r="P46" s="84" t="str">
        <f t="shared" si="6"/>
        <v/>
      </c>
      <c r="Q46" s="84" t="str">
        <f>IF($P46="","",IF($P46&lt;Database!$I$3,Database!$L$2,IF(AND($P46&gt;Database!$K$2,$P46&lt;Database!$I$4),Database!$L$3,IF(AND($P46&lt;Database!$I$5,$P46&gt;Database!$K$3),Database!$L$4,IF($P46&gt;Database!$K$4,Database!$L$5)))))</f>
        <v/>
      </c>
      <c r="R46" s="204">
        <v>0</v>
      </c>
      <c r="S46" s="312">
        <v>0</v>
      </c>
      <c r="T46" s="312">
        <f t="shared" si="8"/>
        <v>0</v>
      </c>
      <c r="U46" s="84"/>
      <c r="V46" s="85"/>
      <c r="W46" s="85"/>
      <c r="X46" s="117"/>
      <c r="Y46" s="84"/>
      <c r="Z46" s="83"/>
      <c r="AA46" s="312"/>
      <c r="AB46" s="202"/>
      <c r="AC46" s="84"/>
      <c r="AD46" s="84"/>
      <c r="AE46" s="167" t="str">
        <f t="shared" si="7"/>
        <v/>
      </c>
      <c r="AF46" s="84" t="str">
        <f>IF(AE46="","",IF($AE46&lt;Database!$I$3,Database!$L$2,IF(AND($AE46&gt;Database!$K$2,$AE46&lt;Database!$I$4),Database!$L$3,IF(AND($AE46&lt;Database!$I$5,$AE46&gt;Database!$K$3),Database!$L$4,IF($AE46&gt;Database!$K$4,Database!$L$5)))))</f>
        <v/>
      </c>
      <c r="AG46" s="203">
        <v>0</v>
      </c>
      <c r="AH46" s="312">
        <v>0</v>
      </c>
      <c r="AI46" s="312">
        <f t="shared" si="9"/>
        <v>0</v>
      </c>
      <c r="AJ46" s="84"/>
      <c r="AK46" s="87"/>
      <c r="AL46" s="113"/>
    </row>
    <row r="47" spans="1:139" ht="19" thickBot="1">
      <c r="A47" s="245"/>
      <c r="B47" s="84"/>
      <c r="C47" s="246"/>
      <c r="D47" s="246"/>
      <c r="E47" s="84"/>
      <c r="F47" s="167"/>
      <c r="G47" s="84"/>
      <c r="H47" s="313"/>
      <c r="I47" s="115"/>
      <c r="J47" s="83"/>
      <c r="K47" s="83"/>
      <c r="L47" s="83"/>
      <c r="M47" s="83"/>
      <c r="N47" s="84"/>
      <c r="O47" s="84"/>
      <c r="P47" s="84" t="str">
        <f t="shared" si="6"/>
        <v/>
      </c>
      <c r="Q47" s="84" t="str">
        <f>IF($P47="","",IF($P47&lt;Database!$I$3,Database!$L$2,IF(AND($P47&gt;Database!$K$2,$P47&lt;Database!$I$4),Database!$L$3,IF(AND($P47&lt;Database!$I$5,$P47&gt;Database!$K$3),Database!$L$4,IF($P47&gt;Database!$K$4,Database!$L$5)))))</f>
        <v/>
      </c>
      <c r="R47" s="204">
        <v>0</v>
      </c>
      <c r="S47" s="312">
        <v>0</v>
      </c>
      <c r="T47" s="312">
        <f t="shared" si="8"/>
        <v>0</v>
      </c>
      <c r="U47" s="84"/>
      <c r="V47" s="85"/>
      <c r="W47" s="85"/>
      <c r="X47" s="117"/>
      <c r="Y47" s="84"/>
      <c r="Z47" s="83"/>
      <c r="AA47" s="312"/>
      <c r="AB47" s="202"/>
      <c r="AC47" s="84"/>
      <c r="AD47" s="84"/>
      <c r="AE47" s="167" t="str">
        <f t="shared" si="7"/>
        <v/>
      </c>
      <c r="AF47" s="84" t="str">
        <f>IF(AE47="","",IF($AE47&lt;Database!$I$3,Database!$L$2,IF(AND($AE47&gt;Database!$K$2,$AE47&lt;Database!$I$4),Database!$L$3,IF(AND($AE47&lt;Database!$I$5,$AE47&gt;Database!$K$3),Database!$L$4,IF($AE47&gt;Database!$K$4,Database!$L$5)))))</f>
        <v/>
      </c>
      <c r="AG47" s="203">
        <v>0</v>
      </c>
      <c r="AH47" s="312">
        <v>0</v>
      </c>
      <c r="AI47" s="312">
        <f t="shared" si="9"/>
        <v>0</v>
      </c>
      <c r="AJ47" s="84"/>
      <c r="AK47" s="87"/>
      <c r="AL47" s="113"/>
    </row>
    <row r="48" spans="1:139" ht="19" thickBot="1">
      <c r="A48" s="245"/>
      <c r="B48" s="84"/>
      <c r="C48" s="246"/>
      <c r="D48" s="246"/>
      <c r="E48" s="84"/>
      <c r="F48" s="167"/>
      <c r="G48" s="84"/>
      <c r="H48" s="313"/>
      <c r="I48" s="115"/>
      <c r="J48" s="83"/>
      <c r="K48" s="83"/>
      <c r="L48" s="83"/>
      <c r="M48" s="83"/>
      <c r="N48" s="84"/>
      <c r="O48" s="84"/>
      <c r="P48" s="84" t="str">
        <f t="shared" si="6"/>
        <v/>
      </c>
      <c r="Q48" s="84" t="str">
        <f>IF($P48="","",IF($P48&lt;Database!$I$3,Database!$L$2,IF(AND($P48&gt;Database!$K$2,$P48&lt;Database!$I$4),Database!$L$3,IF(AND($P48&lt;Database!$I$5,$P48&gt;Database!$K$3),Database!$L$4,IF($P48&gt;Database!$K$4,Database!$L$5)))))</f>
        <v/>
      </c>
      <c r="R48" s="204">
        <v>0</v>
      </c>
      <c r="S48" s="312">
        <v>0</v>
      </c>
      <c r="T48" s="312">
        <f t="shared" si="8"/>
        <v>0</v>
      </c>
      <c r="U48" s="84"/>
      <c r="V48" s="85"/>
      <c r="W48" s="85"/>
      <c r="X48" s="117"/>
      <c r="Y48" s="84"/>
      <c r="Z48" s="83"/>
      <c r="AA48" s="312"/>
      <c r="AB48" s="202"/>
      <c r="AC48" s="84"/>
      <c r="AD48" s="84"/>
      <c r="AE48" s="167" t="str">
        <f t="shared" si="7"/>
        <v/>
      </c>
      <c r="AF48" s="84" t="str">
        <f>IF(AE48="","",IF($AE48&lt;Database!$I$3,Database!$L$2,IF(AND($AE48&gt;Database!$K$2,$AE48&lt;Database!$I$4),Database!$L$3,IF(AND($AE48&lt;Database!$I$5,$AE48&gt;Database!$K$3),Database!$L$4,IF($AE48&gt;Database!$K$4,Database!$L$5)))))</f>
        <v/>
      </c>
      <c r="AG48" s="203">
        <v>0</v>
      </c>
      <c r="AH48" s="312">
        <v>0</v>
      </c>
      <c r="AI48" s="312">
        <f t="shared" si="9"/>
        <v>0</v>
      </c>
      <c r="AJ48" s="84"/>
      <c r="AK48" s="87"/>
      <c r="AL48" s="113"/>
    </row>
    <row r="49" spans="1:38" ht="19" thickBot="1">
      <c r="A49" s="245"/>
      <c r="B49" s="84"/>
      <c r="C49" s="246"/>
      <c r="D49" s="246"/>
      <c r="E49" s="84"/>
      <c r="F49" s="167"/>
      <c r="G49" s="84"/>
      <c r="H49" s="313"/>
      <c r="I49" s="115"/>
      <c r="J49" s="83"/>
      <c r="K49" s="83"/>
      <c r="L49" s="83"/>
      <c r="M49" s="83"/>
      <c r="N49" s="84"/>
      <c r="O49" s="84"/>
      <c r="P49" s="84" t="str">
        <f t="shared" si="6"/>
        <v/>
      </c>
      <c r="Q49" s="84" t="str">
        <f>IF($P49="","",IF($P49&lt;Database!$I$3,Database!$L$2,IF(AND($P49&gt;Database!$K$2,$P49&lt;Database!$I$4),Database!$L$3,IF(AND($P49&lt;Database!$I$5,$P49&gt;Database!$K$3),Database!$L$4,IF($P49&gt;Database!$K$4,Database!$L$5)))))</f>
        <v/>
      </c>
      <c r="R49" s="204">
        <v>0</v>
      </c>
      <c r="S49" s="312">
        <v>0</v>
      </c>
      <c r="T49" s="312">
        <f t="shared" si="8"/>
        <v>0</v>
      </c>
      <c r="U49" s="84"/>
      <c r="V49" s="85"/>
      <c r="W49" s="85"/>
      <c r="X49" s="117"/>
      <c r="Y49" s="84"/>
      <c r="Z49" s="83"/>
      <c r="AA49" s="312"/>
      <c r="AB49" s="202"/>
      <c r="AC49" s="84"/>
      <c r="AD49" s="84"/>
      <c r="AE49" s="167" t="str">
        <f t="shared" si="7"/>
        <v/>
      </c>
      <c r="AF49" s="84" t="str">
        <f>IF(AE49="","",IF($AE49&lt;Database!$I$3,Database!$L$2,IF(AND($AE49&gt;Database!$K$2,$AE49&lt;Database!$I$4),Database!$L$3,IF(AND($AE49&lt;Database!$I$5,$AE49&gt;Database!$K$3),Database!$L$4,IF($AE49&gt;Database!$K$4,Database!$L$5)))))</f>
        <v/>
      </c>
      <c r="AG49" s="203">
        <v>0</v>
      </c>
      <c r="AH49" s="312">
        <v>0</v>
      </c>
      <c r="AI49" s="312">
        <f t="shared" si="9"/>
        <v>0</v>
      </c>
      <c r="AJ49" s="84"/>
      <c r="AK49" s="87"/>
      <c r="AL49" s="113"/>
    </row>
    <row r="50" spans="1:38" ht="19" thickBot="1">
      <c r="A50" s="245"/>
      <c r="B50" s="84"/>
      <c r="C50" s="246"/>
      <c r="D50" s="246"/>
      <c r="E50" s="84"/>
      <c r="F50" s="167"/>
      <c r="G50" s="84"/>
      <c r="H50" s="313"/>
      <c r="I50" s="115"/>
      <c r="J50" s="83"/>
      <c r="K50" s="83"/>
      <c r="L50" s="83"/>
      <c r="M50" s="83"/>
      <c r="N50" s="84"/>
      <c r="O50" s="84"/>
      <c r="P50" s="84" t="str">
        <f t="shared" si="6"/>
        <v/>
      </c>
      <c r="Q50" s="84" t="str">
        <f>IF($P50="","",IF($P50&lt;Database!$I$3,Database!$L$2,IF(AND($P50&gt;Database!$K$2,$P50&lt;Database!$I$4),Database!$L$3,IF(AND($P50&lt;Database!$I$5,$P50&gt;Database!$K$3),Database!$L$4,IF($P50&gt;Database!$K$4,Database!$L$5)))))</f>
        <v/>
      </c>
      <c r="R50" s="204">
        <v>0</v>
      </c>
      <c r="S50" s="312">
        <v>0</v>
      </c>
      <c r="T50" s="312">
        <f t="shared" si="8"/>
        <v>0</v>
      </c>
      <c r="U50" s="84"/>
      <c r="V50" s="85"/>
      <c r="W50" s="85"/>
      <c r="X50" s="117"/>
      <c r="Y50" s="84"/>
      <c r="Z50" s="83"/>
      <c r="AA50" s="312"/>
      <c r="AB50" s="202"/>
      <c r="AC50" s="84"/>
      <c r="AD50" s="84"/>
      <c r="AE50" s="167" t="str">
        <f t="shared" si="7"/>
        <v/>
      </c>
      <c r="AF50" s="84" t="str">
        <f>IF(AE50="","",IF($AE50&lt;Database!$I$3,Database!$L$2,IF(AND($AE50&gt;Database!$K$2,$AE50&lt;Database!$I$4),Database!$L$3,IF(AND($AE50&lt;Database!$I$5,$AE50&gt;Database!$K$3),Database!$L$4,IF($AE50&gt;Database!$K$4,Database!$L$5)))))</f>
        <v/>
      </c>
      <c r="AG50" s="203">
        <v>0</v>
      </c>
      <c r="AH50" s="312">
        <v>0</v>
      </c>
      <c r="AI50" s="312">
        <f t="shared" si="9"/>
        <v>0</v>
      </c>
      <c r="AJ50" s="84"/>
      <c r="AK50" s="87"/>
      <c r="AL50" s="113"/>
    </row>
    <row r="51" spans="1:38" ht="19" thickBot="1">
      <c r="A51" s="245"/>
      <c r="B51" s="84"/>
      <c r="C51" s="246"/>
      <c r="D51" s="246"/>
      <c r="E51" s="84"/>
      <c r="F51" s="167"/>
      <c r="G51" s="84"/>
      <c r="H51" s="313"/>
      <c r="I51" s="115"/>
      <c r="J51" s="83"/>
      <c r="K51" s="83"/>
      <c r="L51" s="83"/>
      <c r="M51" s="83"/>
      <c r="N51" s="84"/>
      <c r="O51" s="84"/>
      <c r="P51" s="84" t="str">
        <f t="shared" si="6"/>
        <v/>
      </c>
      <c r="Q51" s="84" t="str">
        <f>IF($P51="","",IF($P51&lt;Database!$I$3,Database!$L$2,IF(AND($P51&gt;Database!$K$2,$P51&lt;Database!$I$4),Database!$L$3,IF(AND($P51&lt;Database!$I$5,$P51&gt;Database!$K$3),Database!$L$4,IF($P51&gt;Database!$K$4,Database!$L$5)))))</f>
        <v/>
      </c>
      <c r="R51" s="204">
        <v>0</v>
      </c>
      <c r="S51" s="312">
        <v>0</v>
      </c>
      <c r="T51" s="312">
        <f t="shared" si="8"/>
        <v>0</v>
      </c>
      <c r="U51" s="84"/>
      <c r="V51" s="85"/>
      <c r="W51" s="85"/>
      <c r="X51" s="117"/>
      <c r="Y51" s="84"/>
      <c r="Z51" s="83"/>
      <c r="AA51" s="312"/>
      <c r="AB51" s="202"/>
      <c r="AC51" s="84"/>
      <c r="AD51" s="84"/>
      <c r="AE51" s="167" t="str">
        <f t="shared" si="7"/>
        <v/>
      </c>
      <c r="AF51" s="84" t="str">
        <f>IF(AE51="","",IF($AE51&lt;Database!$I$3,Database!$L$2,IF(AND($AE51&gt;Database!$K$2,$AE51&lt;Database!$I$4),Database!$L$3,IF(AND($AE51&lt;Database!$I$5,$AE51&gt;Database!$K$3),Database!$L$4,IF($AE51&gt;Database!$K$4,Database!$L$5)))))</f>
        <v/>
      </c>
      <c r="AG51" s="203">
        <v>0</v>
      </c>
      <c r="AH51" s="312">
        <v>0</v>
      </c>
      <c r="AI51" s="312">
        <f t="shared" si="9"/>
        <v>0</v>
      </c>
      <c r="AJ51" s="84"/>
      <c r="AK51" s="87"/>
      <c r="AL51" s="113"/>
    </row>
    <row r="52" spans="1:38" ht="19" thickBot="1">
      <c r="A52" s="245"/>
      <c r="B52" s="84"/>
      <c r="C52" s="246"/>
      <c r="D52" s="246"/>
      <c r="E52" s="84"/>
      <c r="F52" s="167"/>
      <c r="G52" s="84"/>
      <c r="H52" s="313"/>
      <c r="I52" s="115"/>
      <c r="J52" s="83"/>
      <c r="K52" s="83"/>
      <c r="L52" s="83"/>
      <c r="M52" s="83"/>
      <c r="N52" s="84"/>
      <c r="O52" s="84"/>
      <c r="P52" s="84" t="str">
        <f t="shared" si="6"/>
        <v/>
      </c>
      <c r="Q52" s="84" t="str">
        <f>IF($P52="","",IF($P52&lt;Database!$I$3,Database!$L$2,IF(AND($P52&gt;Database!$K$2,$P52&lt;Database!$I$4),Database!$L$3,IF(AND($P52&lt;Database!$I$5,$P52&gt;Database!$K$3),Database!$L$4,IF($P52&gt;Database!$K$4,Database!$L$5)))))</f>
        <v/>
      </c>
      <c r="R52" s="204">
        <v>0</v>
      </c>
      <c r="S52" s="312">
        <v>0</v>
      </c>
      <c r="T52" s="312">
        <f t="shared" si="8"/>
        <v>0</v>
      </c>
      <c r="U52" s="84"/>
      <c r="V52" s="85"/>
      <c r="W52" s="85"/>
      <c r="X52" s="117"/>
      <c r="Y52" s="84"/>
      <c r="Z52" s="83"/>
      <c r="AA52" s="312"/>
      <c r="AB52" s="202"/>
      <c r="AC52" s="84"/>
      <c r="AD52" s="84"/>
      <c r="AE52" s="167" t="str">
        <f t="shared" si="7"/>
        <v/>
      </c>
      <c r="AF52" s="84" t="str">
        <f>IF(AE52="","",IF($AE52&lt;Database!$I$3,Database!$L$2,IF(AND($AE52&gt;Database!$K$2,$AE52&lt;Database!$I$4),Database!$L$3,IF(AND($AE52&lt;Database!$I$5,$AE52&gt;Database!$K$3),Database!$L$4,IF($AE52&gt;Database!$K$4,Database!$L$5)))))</f>
        <v/>
      </c>
      <c r="AG52" s="203">
        <v>0</v>
      </c>
      <c r="AH52" s="312">
        <v>0</v>
      </c>
      <c r="AI52" s="312">
        <f t="shared" si="9"/>
        <v>0</v>
      </c>
      <c r="AJ52" s="84"/>
      <c r="AK52" s="87"/>
      <c r="AL52" s="113"/>
    </row>
    <row r="53" spans="1:38" ht="19" thickBot="1">
      <c r="A53" s="245"/>
      <c r="B53" s="84"/>
      <c r="C53" s="246"/>
      <c r="D53" s="246"/>
      <c r="E53" s="84"/>
      <c r="F53" s="167"/>
      <c r="G53" s="84"/>
      <c r="H53" s="313"/>
      <c r="I53" s="115"/>
      <c r="J53" s="83"/>
      <c r="K53" s="83"/>
      <c r="L53" s="83"/>
      <c r="M53" s="83"/>
      <c r="N53" s="84"/>
      <c r="O53" s="84"/>
      <c r="P53" s="84" t="str">
        <f t="shared" si="6"/>
        <v/>
      </c>
      <c r="Q53" s="84" t="str">
        <f>IF($P53="","",IF($P53&lt;Database!$I$3,Database!$L$2,IF(AND($P53&gt;Database!$K$2,$P53&lt;Database!$I$4),Database!$L$3,IF(AND($P53&lt;Database!$I$5,$P53&gt;Database!$K$3),Database!$L$4,IF($P53&gt;Database!$K$4,Database!$L$5)))))</f>
        <v/>
      </c>
      <c r="R53" s="204">
        <v>0</v>
      </c>
      <c r="S53" s="312">
        <v>0</v>
      </c>
      <c r="T53" s="312">
        <f t="shared" si="8"/>
        <v>0</v>
      </c>
      <c r="U53" s="84"/>
      <c r="V53" s="85"/>
      <c r="W53" s="85"/>
      <c r="X53" s="117"/>
      <c r="Y53" s="84"/>
      <c r="Z53" s="83"/>
      <c r="AA53" s="312"/>
      <c r="AB53" s="202"/>
      <c r="AC53" s="84"/>
      <c r="AD53" s="84"/>
      <c r="AE53" s="167" t="str">
        <f t="shared" si="7"/>
        <v/>
      </c>
      <c r="AF53" s="84" t="str">
        <f>IF(AE53="","",IF($AE53&lt;Database!$I$3,Database!$L$2,IF(AND($AE53&gt;Database!$K$2,$AE53&lt;Database!$I$4),Database!$L$3,IF(AND($AE53&lt;Database!$I$5,$AE53&gt;Database!$K$3),Database!$L$4,IF($AE53&gt;Database!$K$4,Database!$L$5)))))</f>
        <v/>
      </c>
      <c r="AG53" s="203">
        <v>0</v>
      </c>
      <c r="AH53" s="312">
        <v>0</v>
      </c>
      <c r="AI53" s="312">
        <f t="shared" si="9"/>
        <v>0</v>
      </c>
      <c r="AJ53" s="84"/>
      <c r="AK53" s="87"/>
      <c r="AL53" s="113"/>
    </row>
    <row r="54" spans="1:38" ht="19" thickBot="1">
      <c r="A54" s="245"/>
      <c r="B54" s="84"/>
      <c r="C54" s="246"/>
      <c r="D54" s="246"/>
      <c r="E54" s="84"/>
      <c r="F54" s="167"/>
      <c r="G54" s="84"/>
      <c r="H54" s="313"/>
      <c r="I54" s="115"/>
      <c r="J54" s="83"/>
      <c r="K54" s="83"/>
      <c r="L54" s="83"/>
      <c r="M54" s="83"/>
      <c r="N54" s="84"/>
      <c r="O54" s="84"/>
      <c r="P54" s="84" t="str">
        <f t="shared" si="6"/>
        <v/>
      </c>
      <c r="Q54" s="84" t="str">
        <f>IF($P54="","",IF($P54&lt;Database!$I$3,Database!$L$2,IF(AND($P54&gt;Database!$K$2,$P54&lt;Database!$I$4),Database!$L$3,IF(AND($P54&lt;Database!$I$5,$P54&gt;Database!$K$3),Database!$L$4,IF($P54&gt;Database!$K$4,Database!$L$5)))))</f>
        <v/>
      </c>
      <c r="R54" s="204">
        <v>0</v>
      </c>
      <c r="S54" s="312">
        <v>0</v>
      </c>
      <c r="T54" s="312">
        <f t="shared" si="8"/>
        <v>0</v>
      </c>
      <c r="U54" s="84"/>
      <c r="V54" s="85"/>
      <c r="W54" s="85"/>
      <c r="X54" s="117"/>
      <c r="Y54" s="84"/>
      <c r="Z54" s="83"/>
      <c r="AA54" s="312"/>
      <c r="AB54" s="202"/>
      <c r="AC54" s="84"/>
      <c r="AD54" s="84"/>
      <c r="AE54" s="167" t="str">
        <f t="shared" si="7"/>
        <v/>
      </c>
      <c r="AF54" s="84" t="str">
        <f>IF(AE54="","",IF($AE54&lt;Database!$I$3,Database!$L$2,IF(AND($AE54&gt;Database!$K$2,$AE54&lt;Database!$I$4),Database!$L$3,IF(AND($AE54&lt;Database!$I$5,$AE54&gt;Database!$K$3),Database!$L$4,IF($AE54&gt;Database!$K$4,Database!$L$5)))))</f>
        <v/>
      </c>
      <c r="AG54" s="203">
        <v>0</v>
      </c>
      <c r="AH54" s="312">
        <v>0</v>
      </c>
      <c r="AI54" s="312">
        <f t="shared" si="9"/>
        <v>0</v>
      </c>
      <c r="AJ54" s="84"/>
      <c r="AK54" s="87"/>
      <c r="AL54" s="113"/>
    </row>
    <row r="55" spans="1:38" ht="19" thickBot="1">
      <c r="A55" s="245"/>
      <c r="B55" s="84"/>
      <c r="C55" s="246"/>
      <c r="D55" s="246"/>
      <c r="E55" s="84"/>
      <c r="F55" s="167"/>
      <c r="G55" s="84"/>
      <c r="H55" s="313"/>
      <c r="I55" s="115"/>
      <c r="J55" s="83"/>
      <c r="K55" s="83"/>
      <c r="L55" s="83"/>
      <c r="M55" s="83"/>
      <c r="N55" s="84"/>
      <c r="O55" s="84"/>
      <c r="P55" s="84" t="str">
        <f t="shared" si="6"/>
        <v/>
      </c>
      <c r="Q55" s="84" t="str">
        <f>IF($P55="","",IF($P55&lt;Database!$I$3,Database!$L$2,IF(AND($P55&gt;Database!$K$2,$P55&lt;Database!$I$4),Database!$L$3,IF(AND($P55&lt;Database!$I$5,$P55&gt;Database!$K$3),Database!$L$4,IF($P55&gt;Database!$K$4,Database!$L$5)))))</f>
        <v/>
      </c>
      <c r="R55" s="204">
        <v>0</v>
      </c>
      <c r="S55" s="312">
        <v>0</v>
      </c>
      <c r="T55" s="312">
        <f t="shared" si="8"/>
        <v>0</v>
      </c>
      <c r="U55" s="84"/>
      <c r="V55" s="85"/>
      <c r="W55" s="85"/>
      <c r="X55" s="117"/>
      <c r="Y55" s="84"/>
      <c r="Z55" s="83"/>
      <c r="AA55" s="312"/>
      <c r="AB55" s="202"/>
      <c r="AC55" s="84"/>
      <c r="AD55" s="84"/>
      <c r="AE55" s="167" t="str">
        <f t="shared" si="7"/>
        <v/>
      </c>
      <c r="AF55" s="84" t="str">
        <f>IF(AE55="","",IF($AE55&lt;Database!$I$3,Database!$L$2,IF(AND($AE55&gt;Database!$K$2,$AE55&lt;Database!$I$4),Database!$L$3,IF(AND($AE55&lt;Database!$I$5,$AE55&gt;Database!$K$3),Database!$L$4,IF($AE55&gt;Database!$K$4,Database!$L$5)))))</f>
        <v/>
      </c>
      <c r="AG55" s="203">
        <v>0</v>
      </c>
      <c r="AH55" s="312">
        <v>0</v>
      </c>
      <c r="AI55" s="312">
        <f t="shared" si="9"/>
        <v>0</v>
      </c>
      <c r="AJ55" s="84"/>
      <c r="AK55" s="87"/>
      <c r="AL55" s="113"/>
    </row>
    <row r="56" spans="1:38" ht="19" thickBot="1">
      <c r="A56" s="245"/>
      <c r="B56" s="84"/>
      <c r="C56" s="246"/>
      <c r="D56" s="246"/>
      <c r="E56" s="84"/>
      <c r="F56" s="167"/>
      <c r="G56" s="84"/>
      <c r="H56" s="313"/>
      <c r="I56" s="115"/>
      <c r="J56" s="83"/>
      <c r="K56" s="83"/>
      <c r="L56" s="83"/>
      <c r="M56" s="83"/>
      <c r="N56" s="84"/>
      <c r="O56" s="84"/>
      <c r="P56" s="84" t="str">
        <f t="shared" si="6"/>
        <v/>
      </c>
      <c r="Q56" s="84" t="str">
        <f>IF($P56="","",IF($P56&lt;Database!$I$3,Database!$L$2,IF(AND($P56&gt;Database!$K$2,$P56&lt;Database!$I$4),Database!$L$3,IF(AND($P56&lt;Database!$I$5,$P56&gt;Database!$K$3),Database!$L$4,IF($P56&gt;Database!$K$4,Database!$L$5)))))</f>
        <v/>
      </c>
      <c r="R56" s="204">
        <v>0</v>
      </c>
      <c r="S56" s="312">
        <v>0</v>
      </c>
      <c r="T56" s="312">
        <f t="shared" si="8"/>
        <v>0</v>
      </c>
      <c r="U56" s="84"/>
      <c r="V56" s="85"/>
      <c r="W56" s="85"/>
      <c r="X56" s="117"/>
      <c r="Y56" s="84"/>
      <c r="Z56" s="83"/>
      <c r="AA56" s="312"/>
      <c r="AB56" s="202"/>
      <c r="AC56" s="84"/>
      <c r="AD56" s="84"/>
      <c r="AE56" s="167" t="str">
        <f t="shared" si="7"/>
        <v/>
      </c>
      <c r="AF56" s="84" t="str">
        <f>IF(AE56="","",IF($AE56&lt;Database!$I$3,Database!$L$2,IF(AND($AE56&gt;Database!$K$2,$AE56&lt;Database!$I$4),Database!$L$3,IF(AND($AE56&lt;Database!$I$5,$AE56&gt;Database!$K$3),Database!$L$4,IF($AE56&gt;Database!$K$4,Database!$L$5)))))</f>
        <v/>
      </c>
      <c r="AG56" s="203">
        <v>0</v>
      </c>
      <c r="AH56" s="312">
        <v>0</v>
      </c>
      <c r="AI56" s="312">
        <f t="shared" si="9"/>
        <v>0</v>
      </c>
      <c r="AJ56" s="84"/>
      <c r="AK56" s="87"/>
      <c r="AL56" s="113"/>
    </row>
    <row r="57" spans="1:38" ht="19" thickBot="1">
      <c r="A57" s="245"/>
      <c r="B57" s="84"/>
      <c r="C57" s="246"/>
      <c r="D57" s="246"/>
      <c r="E57" s="84"/>
      <c r="F57" s="167"/>
      <c r="G57" s="84"/>
      <c r="H57" s="313"/>
      <c r="I57" s="115"/>
      <c r="J57" s="83"/>
      <c r="K57" s="83"/>
      <c r="L57" s="83"/>
      <c r="M57" s="83"/>
      <c r="N57" s="84"/>
      <c r="O57" s="84"/>
      <c r="P57" s="84" t="str">
        <f t="shared" si="6"/>
        <v/>
      </c>
      <c r="Q57" s="84" t="str">
        <f>IF($P57="","",IF($P57&lt;Database!$I$3,Database!$L$2,IF(AND($P57&gt;Database!$K$2,$P57&lt;Database!$I$4),Database!$L$3,IF(AND($P57&lt;Database!$I$5,$P57&gt;Database!$K$3),Database!$L$4,IF($P57&gt;Database!$K$4,Database!$L$5)))))</f>
        <v/>
      </c>
      <c r="R57" s="204">
        <v>0</v>
      </c>
      <c r="S57" s="312">
        <v>0</v>
      </c>
      <c r="T57" s="312">
        <f t="shared" si="8"/>
        <v>0</v>
      </c>
      <c r="U57" s="84"/>
      <c r="V57" s="85"/>
      <c r="W57" s="85"/>
      <c r="X57" s="117"/>
      <c r="Y57" s="84"/>
      <c r="Z57" s="83"/>
      <c r="AA57" s="312"/>
      <c r="AB57" s="202"/>
      <c r="AC57" s="84"/>
      <c r="AD57" s="84"/>
      <c r="AE57" s="167" t="str">
        <f t="shared" si="7"/>
        <v/>
      </c>
      <c r="AF57" s="84" t="str">
        <f>IF(AE57="","",IF($AE57&lt;Database!$I$3,Database!$L$2,IF(AND($AE57&gt;Database!$K$2,$AE57&lt;Database!$I$4),Database!$L$3,IF(AND($AE57&lt;Database!$I$5,$AE57&gt;Database!$K$3),Database!$L$4,IF($AE57&gt;Database!$K$4,Database!$L$5)))))</f>
        <v/>
      </c>
      <c r="AG57" s="203">
        <v>0</v>
      </c>
      <c r="AH57" s="312">
        <v>0</v>
      </c>
      <c r="AI57" s="312">
        <f t="shared" si="9"/>
        <v>0</v>
      </c>
      <c r="AJ57" s="84"/>
      <c r="AK57" s="87"/>
      <c r="AL57" s="113"/>
    </row>
    <row r="58" spans="1:38" ht="19" thickBot="1">
      <c r="A58" s="245"/>
      <c r="B58" s="84"/>
      <c r="C58" s="246"/>
      <c r="D58" s="246"/>
      <c r="E58" s="84"/>
      <c r="F58" s="167"/>
      <c r="G58" s="84"/>
      <c r="H58" s="313"/>
      <c r="I58" s="115"/>
      <c r="J58" s="83"/>
      <c r="K58" s="83"/>
      <c r="L58" s="83"/>
      <c r="M58" s="83"/>
      <c r="N58" s="84"/>
      <c r="O58" s="84"/>
      <c r="P58" s="84" t="str">
        <f t="shared" si="6"/>
        <v/>
      </c>
      <c r="Q58" s="84" t="str">
        <f>IF($P58="","",IF($P58&lt;Database!$I$3,Database!$L$2,IF(AND($P58&gt;Database!$K$2,$P58&lt;Database!$I$4),Database!$L$3,IF(AND($P58&lt;Database!$I$5,$P58&gt;Database!$K$3),Database!$L$4,IF($P58&gt;Database!$K$4,Database!$L$5)))))</f>
        <v/>
      </c>
      <c r="R58" s="204">
        <v>0</v>
      </c>
      <c r="S58" s="312">
        <v>0</v>
      </c>
      <c r="T58" s="312">
        <f t="shared" si="8"/>
        <v>0</v>
      </c>
      <c r="U58" s="84"/>
      <c r="V58" s="85"/>
      <c r="W58" s="85"/>
      <c r="X58" s="117"/>
      <c r="Y58" s="84"/>
      <c r="Z58" s="83"/>
      <c r="AA58" s="312"/>
      <c r="AB58" s="202"/>
      <c r="AC58" s="84"/>
      <c r="AD58" s="84"/>
      <c r="AE58" s="167" t="str">
        <f t="shared" si="7"/>
        <v/>
      </c>
      <c r="AF58" s="84" t="str">
        <f>IF(AE58="","",IF($AE58&lt;Database!$I$3,Database!$L$2,IF(AND($AE58&gt;Database!$K$2,$AE58&lt;Database!$I$4),Database!$L$3,IF(AND($AE58&lt;Database!$I$5,$AE58&gt;Database!$K$3),Database!$L$4,IF($AE58&gt;Database!$K$4,Database!$L$5)))))</f>
        <v/>
      </c>
      <c r="AG58" s="203">
        <v>0</v>
      </c>
      <c r="AH58" s="312">
        <v>0</v>
      </c>
      <c r="AI58" s="312">
        <f t="shared" si="9"/>
        <v>0</v>
      </c>
      <c r="AJ58" s="84"/>
      <c r="AK58" s="87"/>
      <c r="AL58" s="113"/>
    </row>
    <row r="59" spans="1:38" ht="19" thickBot="1">
      <c r="A59" s="245"/>
      <c r="B59" s="84"/>
      <c r="C59" s="246"/>
      <c r="D59" s="246"/>
      <c r="E59" s="84"/>
      <c r="F59" s="167"/>
      <c r="G59" s="84"/>
      <c r="H59" s="313"/>
      <c r="I59" s="115"/>
      <c r="J59" s="83"/>
      <c r="K59" s="83"/>
      <c r="L59" s="83"/>
      <c r="M59" s="83"/>
      <c r="N59" s="84"/>
      <c r="O59" s="84"/>
      <c r="P59" s="84" t="str">
        <f t="shared" si="6"/>
        <v/>
      </c>
      <c r="Q59" s="84" t="str">
        <f>IF($P59="","",IF($P59&lt;Database!$I$3,Database!$L$2,IF(AND($P59&gt;Database!$K$2,$P59&lt;Database!$I$4),Database!$L$3,IF(AND($P59&lt;Database!$I$5,$P59&gt;Database!$K$3),Database!$L$4,IF($P59&gt;Database!$K$4,Database!$L$5)))))</f>
        <v/>
      </c>
      <c r="R59" s="204">
        <v>0</v>
      </c>
      <c r="S59" s="312">
        <v>0</v>
      </c>
      <c r="T59" s="312">
        <f t="shared" si="8"/>
        <v>0</v>
      </c>
      <c r="U59" s="84"/>
      <c r="V59" s="85"/>
      <c r="W59" s="85"/>
      <c r="X59" s="117"/>
      <c r="Y59" s="84"/>
      <c r="Z59" s="83"/>
      <c r="AA59" s="312"/>
      <c r="AB59" s="202"/>
      <c r="AC59" s="84"/>
      <c r="AD59" s="84"/>
      <c r="AE59" s="167" t="str">
        <f t="shared" si="7"/>
        <v/>
      </c>
      <c r="AF59" s="84" t="str">
        <f>IF(AE59="","",IF($AE59&lt;Database!$I$3,Database!$L$2,IF(AND($AE59&gt;Database!$K$2,$AE59&lt;Database!$I$4),Database!$L$3,IF(AND($AE59&lt;Database!$I$5,$AE59&gt;Database!$K$3),Database!$L$4,IF($AE59&gt;Database!$K$4,Database!$L$5)))))</f>
        <v/>
      </c>
      <c r="AG59" s="203">
        <v>0</v>
      </c>
      <c r="AH59" s="312">
        <v>0</v>
      </c>
      <c r="AI59" s="312">
        <f t="shared" si="9"/>
        <v>0</v>
      </c>
      <c r="AJ59" s="84"/>
      <c r="AK59" s="87"/>
      <c r="AL59" s="113"/>
    </row>
    <row r="60" spans="1:38" ht="19" thickBot="1">
      <c r="A60" s="245"/>
      <c r="B60" s="84"/>
      <c r="C60" s="246"/>
      <c r="D60" s="246"/>
      <c r="E60" s="84"/>
      <c r="F60" s="167"/>
      <c r="G60" s="84"/>
      <c r="H60" s="313"/>
      <c r="I60" s="115"/>
      <c r="J60" s="83"/>
      <c r="K60" s="83"/>
      <c r="L60" s="83"/>
      <c r="M60" s="83"/>
      <c r="N60" s="84"/>
      <c r="O60" s="84"/>
      <c r="P60" s="84" t="str">
        <f t="shared" si="6"/>
        <v/>
      </c>
      <c r="Q60" s="84" t="str">
        <f>IF($P60="","",IF($P60&lt;Database!$I$3,Database!$L$2,IF(AND($P60&gt;Database!$K$2,$P60&lt;Database!$I$4),Database!$L$3,IF(AND($P60&lt;Database!$I$5,$P60&gt;Database!$K$3),Database!$L$4,IF($P60&gt;Database!$K$4,Database!$L$5)))))</f>
        <v/>
      </c>
      <c r="R60" s="204">
        <v>0</v>
      </c>
      <c r="S60" s="312">
        <v>0</v>
      </c>
      <c r="T60" s="312">
        <f t="shared" si="8"/>
        <v>0</v>
      </c>
      <c r="U60" s="84"/>
      <c r="V60" s="85"/>
      <c r="W60" s="85"/>
      <c r="X60" s="117"/>
      <c r="Y60" s="84"/>
      <c r="Z60" s="83"/>
      <c r="AA60" s="312"/>
      <c r="AB60" s="202"/>
      <c r="AC60" s="84"/>
      <c r="AD60" s="84"/>
      <c r="AE60" s="167" t="str">
        <f t="shared" si="7"/>
        <v/>
      </c>
      <c r="AF60" s="84" t="str">
        <f>IF(AE60="","",IF($AE60&lt;Database!$I$3,Database!$L$2,IF(AND($AE60&gt;Database!$K$2,$AE60&lt;Database!$I$4),Database!$L$3,IF(AND($AE60&lt;Database!$I$5,$AE60&gt;Database!$K$3),Database!$L$4,IF($AE60&gt;Database!$K$4,Database!$L$5)))))</f>
        <v/>
      </c>
      <c r="AG60" s="203">
        <v>0</v>
      </c>
      <c r="AH60" s="312">
        <v>0</v>
      </c>
      <c r="AI60" s="312">
        <f t="shared" si="9"/>
        <v>0</v>
      </c>
      <c r="AJ60" s="84"/>
      <c r="AK60" s="87"/>
      <c r="AL60" s="113"/>
    </row>
    <row r="61" spans="1:38" ht="19" thickBot="1">
      <c r="A61" s="245"/>
      <c r="B61" s="84"/>
      <c r="C61" s="246"/>
      <c r="D61" s="246"/>
      <c r="E61" s="84"/>
      <c r="F61" s="167"/>
      <c r="G61" s="84"/>
      <c r="H61" s="313"/>
      <c r="I61" s="115"/>
      <c r="J61" s="83"/>
      <c r="K61" s="83"/>
      <c r="L61" s="83"/>
      <c r="M61" s="83"/>
      <c r="N61" s="84"/>
      <c r="O61" s="84"/>
      <c r="P61" s="84" t="str">
        <f t="shared" si="6"/>
        <v/>
      </c>
      <c r="Q61" s="84" t="str">
        <f>IF($P61="","",IF($P61&lt;Database!$I$3,Database!$L$2,IF(AND($P61&gt;Database!$K$2,$P61&lt;Database!$I$4),Database!$L$3,IF(AND($P61&lt;Database!$I$5,$P61&gt;Database!$K$3),Database!$L$4,IF($P61&gt;Database!$K$4,Database!$L$5)))))</f>
        <v/>
      </c>
      <c r="R61" s="204">
        <v>0</v>
      </c>
      <c r="S61" s="312">
        <v>0</v>
      </c>
      <c r="T61" s="312">
        <f t="shared" si="8"/>
        <v>0</v>
      </c>
      <c r="U61" s="84"/>
      <c r="V61" s="85"/>
      <c r="W61" s="85"/>
      <c r="X61" s="117"/>
      <c r="Y61" s="84"/>
      <c r="Z61" s="83"/>
      <c r="AA61" s="312"/>
      <c r="AB61" s="202"/>
      <c r="AC61" s="84"/>
      <c r="AD61" s="84"/>
      <c r="AE61" s="167" t="str">
        <f t="shared" si="7"/>
        <v/>
      </c>
      <c r="AF61" s="84" t="str">
        <f>IF(AE61="","",IF($AE61&lt;Database!$I$3,Database!$L$2,IF(AND($AE61&gt;Database!$K$2,$AE61&lt;Database!$I$4),Database!$L$3,IF(AND($AE61&lt;Database!$I$5,$AE61&gt;Database!$K$3),Database!$L$4,IF($AE61&gt;Database!$K$4,Database!$L$5)))))</f>
        <v/>
      </c>
      <c r="AG61" s="203">
        <v>0</v>
      </c>
      <c r="AH61" s="312">
        <v>0</v>
      </c>
      <c r="AI61" s="312">
        <f t="shared" si="9"/>
        <v>0</v>
      </c>
      <c r="AJ61" s="84"/>
      <c r="AK61" s="87"/>
      <c r="AL61" s="113"/>
    </row>
    <row r="62" spans="1:38" ht="19" thickBot="1">
      <c r="A62" s="245"/>
      <c r="B62" s="84"/>
      <c r="C62" s="246"/>
      <c r="D62" s="246"/>
      <c r="E62" s="84"/>
      <c r="F62" s="167"/>
      <c r="G62" s="84"/>
      <c r="H62" s="313"/>
      <c r="I62" s="115"/>
      <c r="J62" s="83"/>
      <c r="K62" s="83"/>
      <c r="L62" s="83"/>
      <c r="M62" s="83"/>
      <c r="N62" s="84"/>
      <c r="O62" s="84"/>
      <c r="P62" s="84" t="str">
        <f t="shared" si="6"/>
        <v/>
      </c>
      <c r="Q62" s="84" t="str">
        <f>IF($P62="","",IF($P62&lt;Database!$I$3,Database!$L$2,IF(AND($P62&gt;Database!$K$2,$P62&lt;Database!$I$4),Database!$L$3,IF(AND($P62&lt;Database!$I$5,$P62&gt;Database!$K$3),Database!$L$4,IF($P62&gt;Database!$K$4,Database!$L$5)))))</f>
        <v/>
      </c>
      <c r="R62" s="204">
        <v>0</v>
      </c>
      <c r="S62" s="312">
        <v>0</v>
      </c>
      <c r="T62" s="312">
        <f t="shared" si="8"/>
        <v>0</v>
      </c>
      <c r="U62" s="84"/>
      <c r="V62" s="85"/>
      <c r="W62" s="85"/>
      <c r="X62" s="117"/>
      <c r="Y62" s="84"/>
      <c r="Z62" s="83"/>
      <c r="AA62" s="312"/>
      <c r="AB62" s="202"/>
      <c r="AC62" s="84"/>
      <c r="AD62" s="84"/>
      <c r="AE62" s="167" t="str">
        <f t="shared" si="7"/>
        <v/>
      </c>
      <c r="AF62" s="84" t="str">
        <f>IF(AE62="","",IF($AE62&lt;Database!$I$3,Database!$L$2,IF(AND($AE62&gt;Database!$K$2,$AE62&lt;Database!$I$4),Database!$L$3,IF(AND($AE62&lt;Database!$I$5,$AE62&gt;Database!$K$3),Database!$L$4,IF($AE62&gt;Database!$K$4,Database!$L$5)))))</f>
        <v/>
      </c>
      <c r="AG62" s="203">
        <v>0</v>
      </c>
      <c r="AH62" s="312">
        <v>0</v>
      </c>
      <c r="AI62" s="312">
        <f t="shared" si="9"/>
        <v>0</v>
      </c>
      <c r="AJ62" s="84"/>
      <c r="AK62" s="87"/>
      <c r="AL62" s="113"/>
    </row>
    <row r="63" spans="1:38" ht="19" thickBot="1">
      <c r="A63" s="245"/>
      <c r="B63" s="84"/>
      <c r="C63" s="246"/>
      <c r="D63" s="246"/>
      <c r="E63" s="84"/>
      <c r="F63" s="167"/>
      <c r="G63" s="84"/>
      <c r="H63" s="313"/>
      <c r="I63" s="115"/>
      <c r="J63" s="83"/>
      <c r="K63" s="83"/>
      <c r="L63" s="83"/>
      <c r="M63" s="83"/>
      <c r="N63" s="84"/>
      <c r="O63" s="84"/>
      <c r="P63" s="84" t="str">
        <f t="shared" si="6"/>
        <v/>
      </c>
      <c r="Q63" s="84" t="str">
        <f>IF($P63="","",IF($P63&lt;Database!$I$3,Database!$L$2,IF(AND($P63&gt;Database!$K$2,$P63&lt;Database!$I$4),Database!$L$3,IF(AND($P63&lt;Database!$I$5,$P63&gt;Database!$K$3),Database!$L$4,IF($P63&gt;Database!$K$4,Database!$L$5)))))</f>
        <v/>
      </c>
      <c r="R63" s="204">
        <v>0</v>
      </c>
      <c r="S63" s="312">
        <v>0</v>
      </c>
      <c r="T63" s="312">
        <f t="shared" si="8"/>
        <v>0</v>
      </c>
      <c r="U63" s="84"/>
      <c r="V63" s="85"/>
      <c r="W63" s="85"/>
      <c r="X63" s="117"/>
      <c r="Y63" s="84"/>
      <c r="Z63" s="83"/>
      <c r="AA63" s="312"/>
      <c r="AB63" s="202"/>
      <c r="AC63" s="84"/>
      <c r="AD63" s="84"/>
      <c r="AE63" s="167" t="str">
        <f t="shared" si="7"/>
        <v/>
      </c>
      <c r="AF63" s="84" t="str">
        <f>IF(AE63="","",IF($AE63&lt;Database!$I$3,Database!$L$2,IF(AND($AE63&gt;Database!$K$2,$AE63&lt;Database!$I$4),Database!$L$3,IF(AND($AE63&lt;Database!$I$5,$AE63&gt;Database!$K$3),Database!$L$4,IF($AE63&gt;Database!$K$4,Database!$L$5)))))</f>
        <v/>
      </c>
      <c r="AG63" s="203">
        <v>0</v>
      </c>
      <c r="AH63" s="312">
        <v>0</v>
      </c>
      <c r="AI63" s="312">
        <f t="shared" si="9"/>
        <v>0</v>
      </c>
      <c r="AJ63" s="84"/>
      <c r="AK63" s="87"/>
      <c r="AL63" s="113"/>
    </row>
    <row r="64" spans="1:38" ht="19" thickBot="1">
      <c r="A64" s="245"/>
      <c r="B64" s="84"/>
      <c r="C64" s="246"/>
      <c r="D64" s="246"/>
      <c r="E64" s="84"/>
      <c r="F64" s="167"/>
      <c r="G64" s="84"/>
      <c r="H64" s="313"/>
      <c r="I64" s="115"/>
      <c r="J64" s="83"/>
      <c r="K64" s="83"/>
      <c r="L64" s="83"/>
      <c r="M64" s="83"/>
      <c r="N64" s="84"/>
      <c r="O64" s="84"/>
      <c r="P64" s="84" t="str">
        <f t="shared" si="6"/>
        <v/>
      </c>
      <c r="Q64" s="84" t="str">
        <f>IF($P64="","",IF($P64&lt;Database!$I$3,Database!$L$2,IF(AND($P64&gt;Database!$K$2,$P64&lt;Database!$I$4),Database!$L$3,IF(AND($P64&lt;Database!$I$5,$P64&gt;Database!$K$3),Database!$L$4,IF($P64&gt;Database!$K$4,Database!$L$5)))))</f>
        <v/>
      </c>
      <c r="R64" s="204">
        <v>0</v>
      </c>
      <c r="S64" s="312">
        <v>0</v>
      </c>
      <c r="T64" s="312">
        <f t="shared" si="8"/>
        <v>0</v>
      </c>
      <c r="U64" s="84"/>
      <c r="V64" s="85"/>
      <c r="W64" s="85"/>
      <c r="X64" s="117"/>
      <c r="Y64" s="84"/>
      <c r="Z64" s="83"/>
      <c r="AA64" s="312"/>
      <c r="AB64" s="202"/>
      <c r="AC64" s="84"/>
      <c r="AD64" s="84"/>
      <c r="AE64" s="167" t="str">
        <f t="shared" si="7"/>
        <v/>
      </c>
      <c r="AF64" s="84" t="str">
        <f>IF(AE64="","",IF($AE64&lt;Database!$I$3,Database!$L$2,IF(AND($AE64&gt;Database!$K$2,$AE64&lt;Database!$I$4),Database!$L$3,IF(AND($AE64&lt;Database!$I$5,$AE64&gt;Database!$K$3),Database!$L$4,IF($AE64&gt;Database!$K$4,Database!$L$5)))))</f>
        <v/>
      </c>
      <c r="AG64" s="203">
        <v>0</v>
      </c>
      <c r="AH64" s="312">
        <v>0</v>
      </c>
      <c r="AI64" s="312">
        <f t="shared" si="9"/>
        <v>0</v>
      </c>
      <c r="AJ64" s="84"/>
      <c r="AK64" s="87"/>
      <c r="AL64" s="113"/>
    </row>
    <row r="65" spans="1:38" ht="19" thickBot="1">
      <c r="A65" s="245"/>
      <c r="B65" s="84"/>
      <c r="C65" s="246"/>
      <c r="D65" s="246"/>
      <c r="E65" s="84"/>
      <c r="F65" s="167"/>
      <c r="G65" s="84"/>
      <c r="H65" s="313"/>
      <c r="I65" s="115"/>
      <c r="J65" s="83"/>
      <c r="K65" s="83"/>
      <c r="L65" s="83"/>
      <c r="M65" s="83"/>
      <c r="N65" s="84"/>
      <c r="O65" s="84"/>
      <c r="P65" s="84" t="str">
        <f t="shared" si="6"/>
        <v/>
      </c>
      <c r="Q65" s="84" t="str">
        <f>IF($P65="","",IF($P65&lt;Database!$I$3,Database!$L$2,IF(AND($P65&gt;Database!$K$2,$P65&lt;Database!$I$4),Database!$L$3,IF(AND($P65&lt;Database!$I$5,$P65&gt;Database!$K$3),Database!$L$4,IF($P65&gt;Database!$K$4,Database!$L$5)))))</f>
        <v/>
      </c>
      <c r="R65" s="204">
        <v>0</v>
      </c>
      <c r="S65" s="312">
        <v>0</v>
      </c>
      <c r="T65" s="312">
        <f t="shared" si="8"/>
        <v>0</v>
      </c>
      <c r="U65" s="84"/>
      <c r="V65" s="85"/>
      <c r="W65" s="85"/>
      <c r="X65" s="117"/>
      <c r="Y65" s="84"/>
      <c r="Z65" s="83"/>
      <c r="AA65" s="312"/>
      <c r="AB65" s="202"/>
      <c r="AC65" s="84"/>
      <c r="AD65" s="84"/>
      <c r="AE65" s="167" t="str">
        <f t="shared" si="7"/>
        <v/>
      </c>
      <c r="AF65" s="84" t="str">
        <f>IF(AE65="","",IF($AE65&lt;Database!$I$3,Database!$L$2,IF(AND($AE65&gt;Database!$K$2,$AE65&lt;Database!$I$4),Database!$L$3,IF(AND($AE65&lt;Database!$I$5,$AE65&gt;Database!$K$3),Database!$L$4,IF($AE65&gt;Database!$K$4,Database!$L$5)))))</f>
        <v/>
      </c>
      <c r="AG65" s="203">
        <v>0</v>
      </c>
      <c r="AH65" s="312">
        <v>0</v>
      </c>
      <c r="AI65" s="312">
        <f t="shared" si="9"/>
        <v>0</v>
      </c>
      <c r="AJ65" s="84"/>
      <c r="AK65" s="87"/>
      <c r="AL65" s="113"/>
    </row>
    <row r="66" spans="1:38" ht="19" thickBot="1">
      <c r="A66" s="245"/>
      <c r="B66" s="84"/>
      <c r="C66" s="246"/>
      <c r="D66" s="246"/>
      <c r="E66" s="84"/>
      <c r="F66" s="167"/>
      <c r="G66" s="84"/>
      <c r="H66" s="313"/>
      <c r="I66" s="115"/>
      <c r="J66" s="83"/>
      <c r="K66" s="83"/>
      <c r="L66" s="83"/>
      <c r="M66" s="83"/>
      <c r="N66" s="84"/>
      <c r="O66" s="84"/>
      <c r="P66" s="84" t="str">
        <f t="shared" si="6"/>
        <v/>
      </c>
      <c r="Q66" s="84" t="str">
        <f>IF($P66="","",IF($P66&lt;Database!$I$3,Database!$L$2,IF(AND($P66&gt;Database!$K$2,$P66&lt;Database!$I$4),Database!$L$3,IF(AND($P66&lt;Database!$I$5,$P66&gt;Database!$K$3),Database!$L$4,IF($P66&gt;Database!$K$4,Database!$L$5)))))</f>
        <v/>
      </c>
      <c r="R66" s="204">
        <v>0</v>
      </c>
      <c r="S66" s="312">
        <v>0</v>
      </c>
      <c r="T66" s="312">
        <f t="shared" si="8"/>
        <v>0</v>
      </c>
      <c r="U66" s="84"/>
      <c r="V66" s="85"/>
      <c r="W66" s="85"/>
      <c r="X66" s="117"/>
      <c r="Y66" s="84"/>
      <c r="Z66" s="83"/>
      <c r="AA66" s="312"/>
      <c r="AB66" s="202"/>
      <c r="AC66" s="84"/>
      <c r="AD66" s="84"/>
      <c r="AE66" s="167" t="str">
        <f t="shared" si="7"/>
        <v/>
      </c>
      <c r="AF66" s="84" t="str">
        <f>IF(AE66="","",IF($AE66&lt;Database!$I$3,Database!$L$2,IF(AND($AE66&gt;Database!$K$2,$AE66&lt;Database!$I$4),Database!$L$3,IF(AND($AE66&lt;Database!$I$5,$AE66&gt;Database!$K$3),Database!$L$4,IF($AE66&gt;Database!$K$4,Database!$L$5)))))</f>
        <v/>
      </c>
      <c r="AG66" s="203">
        <v>0</v>
      </c>
      <c r="AH66" s="312">
        <v>0</v>
      </c>
      <c r="AI66" s="312">
        <f t="shared" si="9"/>
        <v>0</v>
      </c>
      <c r="AJ66" s="84"/>
      <c r="AK66" s="87"/>
      <c r="AL66" s="113"/>
    </row>
    <row r="67" spans="1:38" ht="19" thickBot="1">
      <c r="A67" s="245"/>
      <c r="B67" s="84"/>
      <c r="C67" s="246"/>
      <c r="D67" s="246"/>
      <c r="E67" s="84"/>
      <c r="F67" s="167"/>
      <c r="G67" s="84"/>
      <c r="H67" s="313"/>
      <c r="I67" s="115"/>
      <c r="J67" s="83"/>
      <c r="K67" s="83"/>
      <c r="L67" s="83"/>
      <c r="M67" s="83"/>
      <c r="N67" s="84"/>
      <c r="O67" s="84"/>
      <c r="P67" s="84" t="str">
        <f t="shared" si="6"/>
        <v/>
      </c>
      <c r="Q67" s="84" t="str">
        <f>IF($P67="","",IF($P67&lt;Database!$I$3,Database!$L$2,IF(AND($P67&gt;Database!$K$2,$P67&lt;Database!$I$4),Database!$L$3,IF(AND($P67&lt;Database!$I$5,$P67&gt;Database!$K$3),Database!$L$4,IF($P67&gt;Database!$K$4,Database!$L$5)))))</f>
        <v/>
      </c>
      <c r="R67" s="204">
        <v>0</v>
      </c>
      <c r="S67" s="312">
        <v>0</v>
      </c>
      <c r="T67" s="312">
        <f t="shared" si="8"/>
        <v>0</v>
      </c>
      <c r="U67" s="84"/>
      <c r="V67" s="85"/>
      <c r="W67" s="85"/>
      <c r="X67" s="117"/>
      <c r="Y67" s="84"/>
      <c r="Z67" s="83"/>
      <c r="AA67" s="312"/>
      <c r="AB67" s="202"/>
      <c r="AC67" s="84"/>
      <c r="AD67" s="84"/>
      <c r="AE67" s="167" t="str">
        <f t="shared" si="7"/>
        <v/>
      </c>
      <c r="AF67" s="84" t="str">
        <f>IF(AE67="","",IF($AE67&lt;Database!$I$3,Database!$L$2,IF(AND($AE67&gt;Database!$K$2,$AE67&lt;Database!$I$4),Database!$L$3,IF(AND($AE67&lt;Database!$I$5,$AE67&gt;Database!$K$3),Database!$L$4,IF($AE67&gt;Database!$K$4,Database!$L$5)))))</f>
        <v/>
      </c>
      <c r="AG67" s="203">
        <v>0</v>
      </c>
      <c r="AH67" s="312">
        <v>0</v>
      </c>
      <c r="AI67" s="312">
        <f t="shared" si="9"/>
        <v>0</v>
      </c>
      <c r="AJ67" s="84"/>
      <c r="AK67" s="87"/>
      <c r="AL67" s="113"/>
    </row>
    <row r="68" spans="1:38" ht="19" thickBot="1">
      <c r="A68" s="245"/>
      <c r="B68" s="84"/>
      <c r="C68" s="246"/>
      <c r="D68" s="246"/>
      <c r="E68" s="84"/>
      <c r="F68" s="167"/>
      <c r="G68" s="84"/>
      <c r="H68" s="313"/>
      <c r="I68" s="115"/>
      <c r="J68" s="83"/>
      <c r="K68" s="83"/>
      <c r="L68" s="83"/>
      <c r="M68" s="83"/>
      <c r="N68" s="84"/>
      <c r="O68" s="84"/>
      <c r="P68" s="84" t="str">
        <f t="shared" si="6"/>
        <v/>
      </c>
      <c r="Q68" s="84" t="str">
        <f>IF($P68="","",IF($P68&lt;Database!$I$3,Database!$L$2,IF(AND($P68&gt;Database!$K$2,$P68&lt;Database!$I$4),Database!$L$3,IF(AND($P68&lt;Database!$I$5,$P68&gt;Database!$K$3),Database!$L$4,IF($P68&gt;Database!$K$4,Database!$L$5)))))</f>
        <v/>
      </c>
      <c r="R68" s="204">
        <v>0</v>
      </c>
      <c r="S68" s="312">
        <v>0</v>
      </c>
      <c r="T68" s="312">
        <f t="shared" si="8"/>
        <v>0</v>
      </c>
      <c r="U68" s="84"/>
      <c r="V68" s="85"/>
      <c r="W68" s="85"/>
      <c r="X68" s="117"/>
      <c r="Y68" s="84"/>
      <c r="Z68" s="83"/>
      <c r="AA68" s="312"/>
      <c r="AB68" s="202"/>
      <c r="AC68" s="84"/>
      <c r="AD68" s="84"/>
      <c r="AE68" s="167" t="str">
        <f t="shared" si="7"/>
        <v/>
      </c>
      <c r="AF68" s="84" t="str">
        <f>IF(AE68="","",IF($AE68&lt;Database!$I$3,Database!$L$2,IF(AND($AE68&gt;Database!$K$2,$AE68&lt;Database!$I$4),Database!$L$3,IF(AND($AE68&lt;Database!$I$5,$AE68&gt;Database!$K$3),Database!$L$4,IF($AE68&gt;Database!$K$4,Database!$L$5)))))</f>
        <v/>
      </c>
      <c r="AG68" s="203">
        <v>0</v>
      </c>
      <c r="AH68" s="312">
        <v>0</v>
      </c>
      <c r="AI68" s="312">
        <f t="shared" si="9"/>
        <v>0</v>
      </c>
      <c r="AJ68" s="84"/>
      <c r="AK68" s="87"/>
      <c r="AL68" s="113"/>
    </row>
    <row r="69" spans="1:38" ht="19" thickBot="1">
      <c r="A69" s="245"/>
      <c r="B69" s="84"/>
      <c r="C69" s="246"/>
      <c r="D69" s="246"/>
      <c r="E69" s="84"/>
      <c r="F69" s="167"/>
      <c r="G69" s="84"/>
      <c r="H69" s="313"/>
      <c r="I69" s="115"/>
      <c r="J69" s="83"/>
      <c r="K69" s="83"/>
      <c r="L69" s="83"/>
      <c r="M69" s="83"/>
      <c r="N69" s="84"/>
      <c r="O69" s="84"/>
      <c r="P69" s="84" t="str">
        <f t="shared" si="6"/>
        <v/>
      </c>
      <c r="Q69" s="84" t="str">
        <f>IF($P69="","",IF($P69&lt;Database!$I$3,Database!$L$2,IF(AND($P69&gt;Database!$K$2,$P69&lt;Database!$I$4),Database!$L$3,IF(AND($P69&lt;Database!$I$5,$P69&gt;Database!$K$3),Database!$L$4,IF($P69&gt;Database!$K$4,Database!$L$5)))))</f>
        <v/>
      </c>
      <c r="R69" s="204">
        <v>0</v>
      </c>
      <c r="S69" s="312">
        <v>0</v>
      </c>
      <c r="T69" s="312">
        <f t="shared" si="8"/>
        <v>0</v>
      </c>
      <c r="U69" s="84"/>
      <c r="V69" s="85"/>
      <c r="W69" s="85"/>
      <c r="X69" s="117"/>
      <c r="Y69" s="84"/>
      <c r="Z69" s="83"/>
      <c r="AA69" s="312"/>
      <c r="AB69" s="202"/>
      <c r="AC69" s="84"/>
      <c r="AD69" s="84"/>
      <c r="AE69" s="167" t="str">
        <f t="shared" si="7"/>
        <v/>
      </c>
      <c r="AF69" s="84" t="str">
        <f>IF(AE69="","",IF($AE69&lt;Database!$I$3,Database!$L$2,IF(AND($AE69&gt;Database!$K$2,$AE69&lt;Database!$I$4),Database!$L$3,IF(AND($AE69&lt;Database!$I$5,$AE69&gt;Database!$K$3),Database!$L$4,IF($AE69&gt;Database!$K$4,Database!$L$5)))))</f>
        <v/>
      </c>
      <c r="AG69" s="203">
        <v>0</v>
      </c>
      <c r="AH69" s="312">
        <v>0</v>
      </c>
      <c r="AI69" s="312">
        <f t="shared" si="9"/>
        <v>0</v>
      </c>
      <c r="AJ69" s="84"/>
      <c r="AK69" s="87"/>
      <c r="AL69" s="113"/>
    </row>
    <row r="70" spans="1:38" ht="19" thickBot="1">
      <c r="A70" s="245"/>
      <c r="B70" s="84"/>
      <c r="C70" s="246"/>
      <c r="D70" s="246"/>
      <c r="E70" s="84"/>
      <c r="F70" s="167"/>
      <c r="G70" s="84"/>
      <c r="H70" s="313"/>
      <c r="I70" s="115"/>
      <c r="J70" s="83"/>
      <c r="K70" s="83"/>
      <c r="L70" s="83"/>
      <c r="M70" s="83"/>
      <c r="N70" s="84"/>
      <c r="O70" s="84"/>
      <c r="P70" s="84" t="str">
        <f t="shared" si="6"/>
        <v/>
      </c>
      <c r="Q70" s="84" t="str">
        <f>IF($P70="","",IF($P70&lt;Database!$I$3,Database!$L$2,IF(AND($P70&gt;Database!$K$2,$P70&lt;Database!$I$4),Database!$L$3,IF(AND($P70&lt;Database!$I$5,$P70&gt;Database!$K$3),Database!$L$4,IF($P70&gt;Database!$K$4,Database!$L$5)))))</f>
        <v/>
      </c>
      <c r="R70" s="204">
        <v>0</v>
      </c>
      <c r="S70" s="312">
        <v>0</v>
      </c>
      <c r="T70" s="312">
        <f t="shared" si="8"/>
        <v>0</v>
      </c>
      <c r="U70" s="84"/>
      <c r="V70" s="85"/>
      <c r="W70" s="85"/>
      <c r="X70" s="117"/>
      <c r="Y70" s="84"/>
      <c r="Z70" s="83"/>
      <c r="AA70" s="312"/>
      <c r="AB70" s="202"/>
      <c r="AC70" s="84"/>
      <c r="AD70" s="84"/>
      <c r="AE70" s="167" t="str">
        <f t="shared" si="7"/>
        <v/>
      </c>
      <c r="AF70" s="84" t="str">
        <f>IF(AE70="","",IF($AE70&lt;Database!$I$3,Database!$L$2,IF(AND($AE70&gt;Database!$K$2,$AE70&lt;Database!$I$4),Database!$L$3,IF(AND($AE70&lt;Database!$I$5,$AE70&gt;Database!$K$3),Database!$L$4,IF($AE70&gt;Database!$K$4,Database!$L$5)))))</f>
        <v/>
      </c>
      <c r="AG70" s="203">
        <v>0</v>
      </c>
      <c r="AH70" s="312">
        <v>0</v>
      </c>
      <c r="AI70" s="312">
        <f t="shared" si="9"/>
        <v>0</v>
      </c>
      <c r="AJ70" s="84"/>
      <c r="AK70" s="87"/>
      <c r="AL70" s="113"/>
    </row>
    <row r="71" spans="1:38" ht="19" thickBot="1">
      <c r="A71" s="245"/>
      <c r="B71" s="84"/>
      <c r="C71" s="246"/>
      <c r="D71" s="246"/>
      <c r="E71" s="84"/>
      <c r="F71" s="167"/>
      <c r="G71" s="84"/>
      <c r="H71" s="313"/>
      <c r="I71" s="115"/>
      <c r="J71" s="83"/>
      <c r="K71" s="83"/>
      <c r="L71" s="83"/>
      <c r="M71" s="83"/>
      <c r="N71" s="84"/>
      <c r="O71" s="84"/>
      <c r="P71" s="84" t="str">
        <f t="shared" si="6"/>
        <v/>
      </c>
      <c r="Q71" s="84" t="str">
        <f>IF($P71="","",IF($P71&lt;Database!$I$3,Database!$L$2,IF(AND($P71&gt;Database!$K$2,$P71&lt;Database!$I$4),Database!$L$3,IF(AND($P71&lt;Database!$I$5,$P71&gt;Database!$K$3),Database!$L$4,IF($P71&gt;Database!$K$4,Database!$L$5)))))</f>
        <v/>
      </c>
      <c r="R71" s="204">
        <v>0</v>
      </c>
      <c r="S71" s="312">
        <v>0</v>
      </c>
      <c r="T71" s="312">
        <f t="shared" si="8"/>
        <v>0</v>
      </c>
      <c r="U71" s="84"/>
      <c r="V71" s="85"/>
      <c r="W71" s="85"/>
      <c r="X71" s="117"/>
      <c r="Y71" s="84"/>
      <c r="Z71" s="83"/>
      <c r="AA71" s="312"/>
      <c r="AB71" s="202"/>
      <c r="AC71" s="84"/>
      <c r="AD71" s="84"/>
      <c r="AE71" s="167" t="str">
        <f t="shared" si="7"/>
        <v/>
      </c>
      <c r="AF71" s="84" t="str">
        <f>IF(AE71="","",IF($AE71&lt;Database!$I$3,Database!$L$2,IF(AND($AE71&gt;Database!$K$2,$AE71&lt;Database!$I$4),Database!$L$3,IF(AND($AE71&lt;Database!$I$5,$AE71&gt;Database!$K$3),Database!$L$4,IF($AE71&gt;Database!$K$4,Database!$L$5)))))</f>
        <v/>
      </c>
      <c r="AG71" s="203">
        <v>0</v>
      </c>
      <c r="AH71" s="312">
        <v>0</v>
      </c>
      <c r="AI71" s="312">
        <f t="shared" si="9"/>
        <v>0</v>
      </c>
      <c r="AJ71" s="84"/>
      <c r="AK71" s="87"/>
      <c r="AL71" s="113"/>
    </row>
    <row r="72" spans="1:38" ht="19" thickBot="1">
      <c r="A72" s="245"/>
      <c r="B72" s="84"/>
      <c r="C72" s="246"/>
      <c r="D72" s="246"/>
      <c r="E72" s="84"/>
      <c r="F72" s="167"/>
      <c r="G72" s="84"/>
      <c r="H72" s="313"/>
      <c r="I72" s="115"/>
      <c r="J72" s="83"/>
      <c r="K72" s="83"/>
      <c r="L72" s="83"/>
      <c r="M72" s="83"/>
      <c r="N72" s="84"/>
      <c r="O72" s="84"/>
      <c r="P72" s="84" t="str">
        <f t="shared" si="6"/>
        <v/>
      </c>
      <c r="Q72" s="84" t="str">
        <f>IF($P72="","",IF($P72&lt;Database!$I$3,Database!$L$2,IF(AND($P72&gt;Database!$K$2,$P72&lt;Database!$I$4),Database!$L$3,IF(AND($P72&lt;Database!$I$5,$P72&gt;Database!$K$3),Database!$L$4,IF($P72&gt;Database!$K$4,Database!$L$5)))))</f>
        <v/>
      </c>
      <c r="R72" s="204">
        <v>0</v>
      </c>
      <c r="S72" s="312">
        <v>0</v>
      </c>
      <c r="T72" s="312">
        <f t="shared" si="8"/>
        <v>0</v>
      </c>
      <c r="U72" s="84"/>
      <c r="V72" s="85"/>
      <c r="W72" s="85"/>
      <c r="X72" s="117"/>
      <c r="Y72" s="84"/>
      <c r="Z72" s="83"/>
      <c r="AA72" s="312"/>
      <c r="AB72" s="202"/>
      <c r="AC72" s="84"/>
      <c r="AD72" s="84"/>
      <c r="AE72" s="167" t="str">
        <f t="shared" si="7"/>
        <v/>
      </c>
      <c r="AF72" s="84" t="str">
        <f>IF(AE72="","",IF($AE72&lt;Database!$I$3,Database!$L$2,IF(AND($AE72&gt;Database!$K$2,$AE72&lt;Database!$I$4),Database!$L$3,IF(AND($AE72&lt;Database!$I$5,$AE72&gt;Database!$K$3),Database!$L$4,IF($AE72&gt;Database!$K$4,Database!$L$5)))))</f>
        <v/>
      </c>
      <c r="AG72" s="203">
        <v>0</v>
      </c>
      <c r="AH72" s="312">
        <v>0</v>
      </c>
      <c r="AI72" s="312">
        <f t="shared" si="9"/>
        <v>0</v>
      </c>
      <c r="AJ72" s="84"/>
      <c r="AK72" s="87"/>
      <c r="AL72" s="113"/>
    </row>
    <row r="73" spans="1:38" ht="19" thickBot="1">
      <c r="A73" s="245"/>
      <c r="B73" s="84"/>
      <c r="C73" s="246"/>
      <c r="D73" s="246"/>
      <c r="E73" s="84"/>
      <c r="F73" s="167"/>
      <c r="G73" s="84"/>
      <c r="H73" s="313"/>
      <c r="I73" s="115"/>
      <c r="J73" s="83"/>
      <c r="K73" s="83"/>
      <c r="L73" s="83"/>
      <c r="M73" s="83"/>
      <c r="N73" s="84"/>
      <c r="O73" s="84"/>
      <c r="P73" s="84" t="str">
        <f t="shared" si="6"/>
        <v/>
      </c>
      <c r="Q73" s="84" t="str">
        <f>IF($P73="","",IF($P73&lt;Database!$I$3,Database!$L$2,IF(AND($P73&gt;Database!$K$2,$P73&lt;Database!$I$4),Database!$L$3,IF(AND($P73&lt;Database!$I$5,$P73&gt;Database!$K$3),Database!$L$4,IF($P73&gt;Database!$K$4,Database!$L$5)))))</f>
        <v/>
      </c>
      <c r="R73" s="204">
        <v>0</v>
      </c>
      <c r="S73" s="312">
        <v>0</v>
      </c>
      <c r="T73" s="312">
        <f t="shared" si="8"/>
        <v>0</v>
      </c>
      <c r="U73" s="84"/>
      <c r="V73" s="85"/>
      <c r="W73" s="85"/>
      <c r="X73" s="117"/>
      <c r="Y73" s="84"/>
      <c r="Z73" s="83"/>
      <c r="AA73" s="312"/>
      <c r="AB73" s="202"/>
      <c r="AC73" s="84"/>
      <c r="AD73" s="84"/>
      <c r="AE73" s="167" t="str">
        <f t="shared" si="7"/>
        <v/>
      </c>
      <c r="AF73" s="84" t="str">
        <f>IF(AE73="","",IF($AE73&lt;Database!$I$3,Database!$L$2,IF(AND($AE73&gt;Database!$K$2,$AE73&lt;Database!$I$4),Database!$L$3,IF(AND($AE73&lt;Database!$I$5,$AE73&gt;Database!$K$3),Database!$L$4,IF($AE73&gt;Database!$K$4,Database!$L$5)))))</f>
        <v/>
      </c>
      <c r="AG73" s="203">
        <v>0</v>
      </c>
      <c r="AH73" s="312">
        <v>0</v>
      </c>
      <c r="AI73" s="312">
        <f t="shared" si="9"/>
        <v>0</v>
      </c>
      <c r="AJ73" s="84"/>
      <c r="AK73" s="87"/>
      <c r="AL73" s="113"/>
    </row>
    <row r="74" spans="1:38" ht="19" thickBot="1">
      <c r="A74" s="245"/>
      <c r="B74" s="84"/>
      <c r="C74" s="246"/>
      <c r="D74" s="246"/>
      <c r="E74" s="84"/>
      <c r="F74" s="167"/>
      <c r="G74" s="84"/>
      <c r="H74" s="313"/>
      <c r="I74" s="115"/>
      <c r="J74" s="83"/>
      <c r="K74" s="83"/>
      <c r="L74" s="83"/>
      <c r="M74" s="83"/>
      <c r="N74" s="84"/>
      <c r="O74" s="84"/>
      <c r="P74" s="84" t="str">
        <f t="shared" si="6"/>
        <v/>
      </c>
      <c r="Q74" s="84" t="str">
        <f>IF($P74="","",IF($P74&lt;Database!$I$3,Database!$L$2,IF(AND($P74&gt;Database!$K$2,$P74&lt;Database!$I$4),Database!$L$3,IF(AND($P74&lt;Database!$I$5,$P74&gt;Database!$K$3),Database!$L$4,IF($P74&gt;Database!$K$4,Database!$L$5)))))</f>
        <v/>
      </c>
      <c r="R74" s="204">
        <v>0</v>
      </c>
      <c r="S74" s="312">
        <v>0</v>
      </c>
      <c r="T74" s="312">
        <f t="shared" si="8"/>
        <v>0</v>
      </c>
      <c r="U74" s="84"/>
      <c r="V74" s="85"/>
      <c r="W74" s="85"/>
      <c r="X74" s="117"/>
      <c r="Y74" s="84"/>
      <c r="Z74" s="83"/>
      <c r="AA74" s="312"/>
      <c r="AB74" s="202"/>
      <c r="AC74" s="84"/>
      <c r="AD74" s="84"/>
      <c r="AE74" s="167" t="str">
        <f t="shared" si="7"/>
        <v/>
      </c>
      <c r="AF74" s="84" t="str">
        <f>IF(AE74="","",IF($AE74&lt;Database!$I$3,Database!$L$2,IF(AND($AE74&gt;Database!$K$2,$AE74&lt;Database!$I$4),Database!$L$3,IF(AND($AE74&lt;Database!$I$5,$AE74&gt;Database!$K$3),Database!$L$4,IF($AE74&gt;Database!$K$4,Database!$L$5)))))</f>
        <v/>
      </c>
      <c r="AG74" s="203">
        <v>0</v>
      </c>
      <c r="AH74" s="312">
        <v>0</v>
      </c>
      <c r="AI74" s="312">
        <f t="shared" si="9"/>
        <v>0</v>
      </c>
      <c r="AJ74" s="84"/>
      <c r="AK74" s="87"/>
      <c r="AL74" s="113"/>
    </row>
    <row r="75" spans="1:38" ht="19" thickBot="1">
      <c r="A75" s="245"/>
      <c r="B75" s="84"/>
      <c r="C75" s="246"/>
      <c r="D75" s="246"/>
      <c r="E75" s="84"/>
      <c r="F75" s="167"/>
      <c r="G75" s="84"/>
      <c r="H75" s="313"/>
      <c r="I75" s="115"/>
      <c r="J75" s="83"/>
      <c r="K75" s="83"/>
      <c r="L75" s="83"/>
      <c r="M75" s="83"/>
      <c r="N75" s="84"/>
      <c r="O75" s="84"/>
      <c r="P75" s="84" t="str">
        <f t="shared" si="6"/>
        <v/>
      </c>
      <c r="Q75" s="84" t="str">
        <f>IF($P75="","",IF($P75&lt;Database!$I$3,Database!$L$2,IF(AND($P75&gt;Database!$K$2,$P75&lt;Database!$I$4),Database!$L$3,IF(AND($P75&lt;Database!$I$5,$P75&gt;Database!$K$3),Database!$L$4,IF($P75&gt;Database!$K$4,Database!$L$5)))))</f>
        <v/>
      </c>
      <c r="R75" s="204">
        <v>0</v>
      </c>
      <c r="S75" s="312">
        <v>0</v>
      </c>
      <c r="T75" s="312">
        <f t="shared" si="8"/>
        <v>0</v>
      </c>
      <c r="U75" s="84"/>
      <c r="V75" s="85"/>
      <c r="W75" s="85"/>
      <c r="X75" s="117"/>
      <c r="Y75" s="84"/>
      <c r="Z75" s="83"/>
      <c r="AA75" s="312"/>
      <c r="AB75" s="202"/>
      <c r="AC75" s="84"/>
      <c r="AD75" s="84"/>
      <c r="AE75" s="167" t="str">
        <f t="shared" si="7"/>
        <v/>
      </c>
      <c r="AF75" s="84" t="str">
        <f>IF(AE75="","",IF($AE75&lt;Database!$I$3,Database!$L$2,IF(AND($AE75&gt;Database!$K$2,$AE75&lt;Database!$I$4),Database!$L$3,IF(AND($AE75&lt;Database!$I$5,$AE75&gt;Database!$K$3),Database!$L$4,IF($AE75&gt;Database!$K$4,Database!$L$5)))))</f>
        <v/>
      </c>
      <c r="AG75" s="203">
        <v>0</v>
      </c>
      <c r="AH75" s="312">
        <v>0</v>
      </c>
      <c r="AI75" s="312">
        <f t="shared" si="9"/>
        <v>0</v>
      </c>
      <c r="AJ75" s="84"/>
      <c r="AK75" s="87"/>
      <c r="AL75" s="113"/>
    </row>
    <row r="76" spans="1:38" ht="19" thickBot="1">
      <c r="A76" s="245"/>
      <c r="B76" s="84"/>
      <c r="C76" s="246"/>
      <c r="D76" s="246"/>
      <c r="E76" s="84"/>
      <c r="F76" s="167"/>
      <c r="G76" s="84"/>
      <c r="H76" s="313"/>
      <c r="I76" s="115"/>
      <c r="J76" s="83"/>
      <c r="K76" s="83"/>
      <c r="L76" s="83"/>
      <c r="M76" s="83"/>
      <c r="N76" s="84"/>
      <c r="O76" s="84"/>
      <c r="P76" s="84" t="str">
        <f t="shared" si="6"/>
        <v/>
      </c>
      <c r="Q76" s="84" t="str">
        <f>IF($P76="","",IF($P76&lt;Database!$I$3,Database!$L$2,IF(AND($P76&gt;Database!$K$2,$P76&lt;Database!$I$4),Database!$L$3,IF(AND($P76&lt;Database!$I$5,$P76&gt;Database!$K$3),Database!$L$4,IF($P76&gt;Database!$K$4,Database!$L$5)))))</f>
        <v/>
      </c>
      <c r="R76" s="204">
        <v>0</v>
      </c>
      <c r="S76" s="312">
        <v>0</v>
      </c>
      <c r="T76" s="312">
        <f t="shared" si="8"/>
        <v>0</v>
      </c>
      <c r="U76" s="84"/>
      <c r="V76" s="85"/>
      <c r="W76" s="85"/>
      <c r="X76" s="117"/>
      <c r="Y76" s="84"/>
      <c r="Z76" s="83"/>
      <c r="AA76" s="312"/>
      <c r="AB76" s="202"/>
      <c r="AC76" s="84"/>
      <c r="AD76" s="84"/>
      <c r="AE76" s="167" t="str">
        <f t="shared" si="7"/>
        <v/>
      </c>
      <c r="AF76" s="84" t="str">
        <f>IF(AE76="","",IF($AE76&lt;Database!$I$3,Database!$L$2,IF(AND($AE76&gt;Database!$K$2,$AE76&lt;Database!$I$4),Database!$L$3,IF(AND($AE76&lt;Database!$I$5,$AE76&gt;Database!$K$3),Database!$L$4,IF($AE76&gt;Database!$K$4,Database!$L$5)))))</f>
        <v/>
      </c>
      <c r="AG76" s="203">
        <v>0</v>
      </c>
      <c r="AH76" s="312">
        <v>0</v>
      </c>
      <c r="AI76" s="312">
        <f t="shared" si="9"/>
        <v>0</v>
      </c>
      <c r="AJ76" s="84"/>
      <c r="AK76" s="87"/>
      <c r="AL76" s="113"/>
    </row>
    <row r="77" spans="1:38" ht="19" thickBot="1">
      <c r="A77" s="245"/>
      <c r="B77" s="84"/>
      <c r="C77" s="246"/>
      <c r="D77" s="246"/>
      <c r="E77" s="84"/>
      <c r="F77" s="167"/>
      <c r="G77" s="84"/>
      <c r="H77" s="313"/>
      <c r="I77" s="115"/>
      <c r="J77" s="83"/>
      <c r="K77" s="83"/>
      <c r="L77" s="83"/>
      <c r="M77" s="83"/>
      <c r="N77" s="84"/>
      <c r="O77" s="84"/>
      <c r="P77" s="84" t="str">
        <f t="shared" si="6"/>
        <v/>
      </c>
      <c r="Q77" s="84" t="str">
        <f>IF($P77="","",IF($P77&lt;Database!$I$3,Database!$L$2,IF(AND($P77&gt;Database!$K$2,$P77&lt;Database!$I$4),Database!$L$3,IF(AND($P77&lt;Database!$I$5,$P77&gt;Database!$K$3),Database!$L$4,IF($P77&gt;Database!$K$4,Database!$L$5)))))</f>
        <v/>
      </c>
      <c r="R77" s="204">
        <v>0</v>
      </c>
      <c r="S77" s="312">
        <v>0</v>
      </c>
      <c r="T77" s="312">
        <f t="shared" si="8"/>
        <v>0</v>
      </c>
      <c r="U77" s="84"/>
      <c r="V77" s="85"/>
      <c r="W77" s="85"/>
      <c r="X77" s="117"/>
      <c r="Y77" s="84"/>
      <c r="Z77" s="83"/>
      <c r="AA77" s="312"/>
      <c r="AB77" s="202"/>
      <c r="AC77" s="84"/>
      <c r="AD77" s="84"/>
      <c r="AE77" s="167" t="str">
        <f t="shared" si="7"/>
        <v/>
      </c>
      <c r="AF77" s="84" t="str">
        <f>IF(AE77="","",IF($AE77&lt;Database!$I$3,Database!$L$2,IF(AND($AE77&gt;Database!$K$2,$AE77&lt;Database!$I$4),Database!$L$3,IF(AND($AE77&lt;Database!$I$5,$AE77&gt;Database!$K$3),Database!$L$4,IF($AE77&gt;Database!$K$4,Database!$L$5)))))</f>
        <v/>
      </c>
      <c r="AG77" s="203">
        <v>0</v>
      </c>
      <c r="AH77" s="312">
        <v>0</v>
      </c>
      <c r="AI77" s="312">
        <f t="shared" si="9"/>
        <v>0</v>
      </c>
      <c r="AJ77" s="84"/>
      <c r="AK77" s="87"/>
      <c r="AL77" s="113"/>
    </row>
    <row r="78" spans="1:38" ht="19" thickBot="1">
      <c r="A78" s="245"/>
      <c r="B78" s="84"/>
      <c r="C78" s="246"/>
      <c r="D78" s="246"/>
      <c r="E78" s="84"/>
      <c r="F78" s="167"/>
      <c r="G78" s="84"/>
      <c r="H78" s="313"/>
      <c r="I78" s="115"/>
      <c r="J78" s="83"/>
      <c r="K78" s="83"/>
      <c r="L78" s="83"/>
      <c r="M78" s="83"/>
      <c r="N78" s="84"/>
      <c r="O78" s="84"/>
      <c r="P78" s="84" t="str">
        <f t="shared" si="6"/>
        <v/>
      </c>
      <c r="Q78" s="84" t="str">
        <f>IF($P78="","",IF($P78&lt;Database!$I$3,Database!$L$2,IF(AND($P78&gt;Database!$K$2,$P78&lt;Database!$I$4),Database!$L$3,IF(AND($P78&lt;Database!$I$5,$P78&gt;Database!$K$3),Database!$L$4,IF($P78&gt;Database!$K$4,Database!$L$5)))))</f>
        <v/>
      </c>
      <c r="R78" s="204">
        <v>0</v>
      </c>
      <c r="S78" s="312">
        <v>0</v>
      </c>
      <c r="T78" s="312">
        <f t="shared" si="8"/>
        <v>0</v>
      </c>
      <c r="U78" s="84"/>
      <c r="V78" s="85"/>
      <c r="W78" s="85"/>
      <c r="X78" s="117"/>
      <c r="Y78" s="84"/>
      <c r="Z78" s="83"/>
      <c r="AA78" s="312"/>
      <c r="AB78" s="202"/>
      <c r="AC78" s="84"/>
      <c r="AD78" s="84"/>
      <c r="AE78" s="167" t="str">
        <f t="shared" si="7"/>
        <v/>
      </c>
      <c r="AF78" s="84" t="str">
        <f>IF(AE78="","",IF($AE78&lt;Database!$I$3,Database!$L$2,IF(AND($AE78&gt;Database!$K$2,$AE78&lt;Database!$I$4),Database!$L$3,IF(AND($AE78&lt;Database!$I$5,$AE78&gt;Database!$K$3),Database!$L$4,IF($AE78&gt;Database!$K$4,Database!$L$5)))))</f>
        <v/>
      </c>
      <c r="AG78" s="203">
        <v>0</v>
      </c>
      <c r="AH78" s="312">
        <v>0</v>
      </c>
      <c r="AI78" s="312">
        <f t="shared" si="9"/>
        <v>0</v>
      </c>
      <c r="AJ78" s="84"/>
      <c r="AK78" s="87"/>
      <c r="AL78" s="113"/>
    </row>
    <row r="79" spans="1:38" ht="19" thickBot="1">
      <c r="A79" s="245"/>
      <c r="B79" s="84"/>
      <c r="C79" s="246"/>
      <c r="D79" s="246"/>
      <c r="E79" s="84"/>
      <c r="F79" s="167"/>
      <c r="G79" s="84"/>
      <c r="H79" s="313"/>
      <c r="I79" s="115"/>
      <c r="J79" s="83"/>
      <c r="K79" s="83"/>
      <c r="L79" s="83"/>
      <c r="M79" s="83"/>
      <c r="N79" s="84"/>
      <c r="O79" s="84"/>
      <c r="P79" s="84" t="str">
        <f t="shared" si="6"/>
        <v/>
      </c>
      <c r="Q79" s="84" t="str">
        <f>IF($P79="","",IF($P79&lt;Database!$I$3,Database!$L$2,IF(AND($P79&gt;Database!$K$2,$P79&lt;Database!$I$4),Database!$L$3,IF(AND($P79&lt;Database!$I$5,$P79&gt;Database!$K$3),Database!$L$4,IF($P79&gt;Database!$K$4,Database!$L$5)))))</f>
        <v/>
      </c>
      <c r="R79" s="204">
        <v>0</v>
      </c>
      <c r="S79" s="312">
        <v>0</v>
      </c>
      <c r="T79" s="312">
        <f t="shared" si="8"/>
        <v>0</v>
      </c>
      <c r="U79" s="84"/>
      <c r="V79" s="85"/>
      <c r="W79" s="85"/>
      <c r="X79" s="117"/>
      <c r="Y79" s="84"/>
      <c r="Z79" s="83"/>
      <c r="AA79" s="312"/>
      <c r="AB79" s="202"/>
      <c r="AC79" s="84"/>
      <c r="AD79" s="84"/>
      <c r="AE79" s="167" t="str">
        <f t="shared" si="7"/>
        <v/>
      </c>
      <c r="AF79" s="84" t="str">
        <f>IF(AE79="","",IF($AE79&lt;Database!$I$3,Database!$L$2,IF(AND($AE79&gt;Database!$K$2,$AE79&lt;Database!$I$4),Database!$L$3,IF(AND($AE79&lt;Database!$I$5,$AE79&gt;Database!$K$3),Database!$L$4,IF($AE79&gt;Database!$K$4,Database!$L$5)))))</f>
        <v/>
      </c>
      <c r="AG79" s="203">
        <v>0</v>
      </c>
      <c r="AH79" s="312">
        <v>0</v>
      </c>
      <c r="AI79" s="312">
        <f t="shared" si="9"/>
        <v>0</v>
      </c>
      <c r="AJ79" s="84"/>
      <c r="AK79" s="87"/>
      <c r="AL79" s="113"/>
    </row>
    <row r="80" spans="1:38" ht="19" thickBot="1">
      <c r="A80" s="245"/>
      <c r="B80" s="84"/>
      <c r="C80" s="246"/>
      <c r="D80" s="246"/>
      <c r="E80" s="84"/>
      <c r="F80" s="167"/>
      <c r="G80" s="84"/>
      <c r="H80" s="313"/>
      <c r="I80" s="115"/>
      <c r="J80" s="83"/>
      <c r="K80" s="83"/>
      <c r="L80" s="83"/>
      <c r="M80" s="83"/>
      <c r="N80" s="84"/>
      <c r="O80" s="84"/>
      <c r="P80" s="84" t="str">
        <f t="shared" si="6"/>
        <v/>
      </c>
      <c r="Q80" s="84" t="str">
        <f>IF($P80="","",IF($P80&lt;Database!$I$3,Database!$L$2,IF(AND($P80&gt;Database!$K$2,$P80&lt;Database!$I$4),Database!$L$3,IF(AND($P80&lt;Database!$I$5,$P80&gt;Database!$K$3),Database!$L$4,IF($P80&gt;Database!$K$4,Database!$L$5)))))</f>
        <v/>
      </c>
      <c r="R80" s="204">
        <v>0</v>
      </c>
      <c r="S80" s="312">
        <v>0</v>
      </c>
      <c r="T80" s="312">
        <f t="shared" si="8"/>
        <v>0</v>
      </c>
      <c r="U80" s="84"/>
      <c r="V80" s="85"/>
      <c r="W80" s="85"/>
      <c r="X80" s="117"/>
      <c r="Y80" s="84"/>
      <c r="Z80" s="83"/>
      <c r="AA80" s="312"/>
      <c r="AB80" s="202"/>
      <c r="AC80" s="84"/>
      <c r="AD80" s="84"/>
      <c r="AE80" s="167" t="str">
        <f t="shared" si="7"/>
        <v/>
      </c>
      <c r="AF80" s="84" t="str">
        <f>IF(AE80="","",IF($AE80&lt;Database!$I$3,Database!$L$2,IF(AND($AE80&gt;Database!$K$2,$AE80&lt;Database!$I$4),Database!$L$3,IF(AND($AE80&lt;Database!$I$5,$AE80&gt;Database!$K$3),Database!$L$4,IF($AE80&gt;Database!$K$4,Database!$L$5)))))</f>
        <v/>
      </c>
      <c r="AG80" s="203">
        <v>0</v>
      </c>
      <c r="AH80" s="312">
        <v>0</v>
      </c>
      <c r="AI80" s="312">
        <f t="shared" si="9"/>
        <v>0</v>
      </c>
      <c r="AJ80" s="84"/>
      <c r="AK80" s="87"/>
      <c r="AL80" s="113"/>
    </row>
    <row r="81" spans="1:38" ht="19" thickBot="1">
      <c r="A81" s="245"/>
      <c r="B81" s="84"/>
      <c r="C81" s="246"/>
      <c r="D81" s="246"/>
      <c r="E81" s="84"/>
      <c r="F81" s="167"/>
      <c r="G81" s="84"/>
      <c r="H81" s="313"/>
      <c r="I81" s="115"/>
      <c r="J81" s="83"/>
      <c r="K81" s="83"/>
      <c r="L81" s="83"/>
      <c r="M81" s="83"/>
      <c r="N81" s="84"/>
      <c r="O81" s="84"/>
      <c r="P81" s="84" t="str">
        <f t="shared" si="6"/>
        <v/>
      </c>
      <c r="Q81" s="84" t="str">
        <f>IF($P81="","",IF($P81&lt;Database!$I$3,Database!$L$2,IF(AND($P81&gt;Database!$K$2,$P81&lt;Database!$I$4),Database!$L$3,IF(AND($P81&lt;Database!$I$5,$P81&gt;Database!$K$3),Database!$L$4,IF($P81&gt;Database!$K$4,Database!$L$5)))))</f>
        <v/>
      </c>
      <c r="R81" s="204">
        <v>0</v>
      </c>
      <c r="S81" s="312">
        <v>0</v>
      </c>
      <c r="T81" s="312">
        <f t="shared" si="8"/>
        <v>0</v>
      </c>
      <c r="U81" s="84"/>
      <c r="V81" s="85"/>
      <c r="W81" s="85"/>
      <c r="X81" s="117"/>
      <c r="Y81" s="84"/>
      <c r="Z81" s="83"/>
      <c r="AA81" s="312"/>
      <c r="AB81" s="202"/>
      <c r="AC81" s="84"/>
      <c r="AD81" s="84"/>
      <c r="AE81" s="167" t="str">
        <f t="shared" si="7"/>
        <v/>
      </c>
      <c r="AF81" s="84" t="str">
        <f>IF(AE81="","",IF($AE81&lt;Database!$I$3,Database!$L$2,IF(AND($AE81&gt;Database!$K$2,$AE81&lt;Database!$I$4),Database!$L$3,IF(AND($AE81&lt;Database!$I$5,$AE81&gt;Database!$K$3),Database!$L$4,IF($AE81&gt;Database!$K$4,Database!$L$5)))))</f>
        <v/>
      </c>
      <c r="AG81" s="203">
        <v>0</v>
      </c>
      <c r="AH81" s="312">
        <v>0</v>
      </c>
      <c r="AI81" s="312">
        <f t="shared" si="9"/>
        <v>0</v>
      </c>
      <c r="AJ81" s="84"/>
      <c r="AK81" s="87"/>
      <c r="AL81" s="113"/>
    </row>
    <row r="82" spans="1:38" ht="19" thickBot="1">
      <c r="A82" s="245"/>
      <c r="B82" s="84"/>
      <c r="C82" s="246"/>
      <c r="D82" s="246"/>
      <c r="E82" s="84"/>
      <c r="F82" s="167"/>
      <c r="G82" s="84"/>
      <c r="H82" s="313"/>
      <c r="I82" s="115"/>
      <c r="J82" s="83"/>
      <c r="K82" s="83"/>
      <c r="L82" s="83"/>
      <c r="M82" s="83"/>
      <c r="N82" s="84"/>
      <c r="O82" s="84"/>
      <c r="P82" s="84" t="str">
        <f t="shared" si="6"/>
        <v/>
      </c>
      <c r="Q82" s="84" t="str">
        <f>IF($P82="","",IF($P82&lt;Database!$I$3,Database!$L$2,IF(AND($P82&gt;Database!$K$2,$P82&lt;Database!$I$4),Database!$L$3,IF(AND($P82&lt;Database!$I$5,$P82&gt;Database!$K$3),Database!$L$4,IF($P82&gt;Database!$K$4,Database!$L$5)))))</f>
        <v/>
      </c>
      <c r="R82" s="204">
        <v>0</v>
      </c>
      <c r="S82" s="312">
        <v>0</v>
      </c>
      <c r="T82" s="312">
        <f t="shared" si="8"/>
        <v>0</v>
      </c>
      <c r="U82" s="84"/>
      <c r="V82" s="85"/>
      <c r="W82" s="85"/>
      <c r="X82" s="117"/>
      <c r="Y82" s="84"/>
      <c r="Z82" s="83"/>
      <c r="AA82" s="312"/>
      <c r="AB82" s="202"/>
      <c r="AC82" s="84"/>
      <c r="AD82" s="84"/>
      <c r="AE82" s="167" t="str">
        <f t="shared" si="7"/>
        <v/>
      </c>
      <c r="AF82" s="84" t="str">
        <f>IF(AE82="","",IF($AE82&lt;Database!$I$3,Database!$L$2,IF(AND($AE82&gt;Database!$K$2,$AE82&lt;Database!$I$4),Database!$L$3,IF(AND($AE82&lt;Database!$I$5,$AE82&gt;Database!$K$3),Database!$L$4,IF($AE82&gt;Database!$K$4,Database!$L$5)))))</f>
        <v/>
      </c>
      <c r="AG82" s="203">
        <v>0</v>
      </c>
      <c r="AH82" s="312">
        <v>0</v>
      </c>
      <c r="AI82" s="312">
        <f t="shared" si="9"/>
        <v>0</v>
      </c>
      <c r="AJ82" s="84"/>
      <c r="AK82" s="87"/>
      <c r="AL82" s="113"/>
    </row>
    <row r="83" spans="1:38" ht="19" thickBot="1">
      <c r="A83" s="245"/>
      <c r="B83" s="84"/>
      <c r="C83" s="246"/>
      <c r="D83" s="246"/>
      <c r="E83" s="84"/>
      <c r="F83" s="167"/>
      <c r="G83" s="84"/>
      <c r="H83" s="313"/>
      <c r="I83" s="115"/>
      <c r="J83" s="83"/>
      <c r="K83" s="83"/>
      <c r="L83" s="83"/>
      <c r="M83" s="83"/>
      <c r="N83" s="84"/>
      <c r="O83" s="84"/>
      <c r="P83" s="84" t="str">
        <f t="shared" si="6"/>
        <v/>
      </c>
      <c r="Q83" s="84" t="str">
        <f>IF($P83="","",IF($P83&lt;Database!$I$3,Database!$L$2,IF(AND($P83&gt;Database!$K$2,$P83&lt;Database!$I$4),Database!$L$3,IF(AND($P83&lt;Database!$I$5,$P83&gt;Database!$K$3),Database!$L$4,IF($P83&gt;Database!$K$4,Database!$L$5)))))</f>
        <v/>
      </c>
      <c r="R83" s="204">
        <v>0</v>
      </c>
      <c r="S83" s="312">
        <v>0</v>
      </c>
      <c r="T83" s="312">
        <f t="shared" si="8"/>
        <v>0</v>
      </c>
      <c r="U83" s="84"/>
      <c r="V83" s="85"/>
      <c r="W83" s="85"/>
      <c r="X83" s="117"/>
      <c r="Y83" s="84"/>
      <c r="Z83" s="83"/>
      <c r="AA83" s="312"/>
      <c r="AB83" s="202"/>
      <c r="AC83" s="84"/>
      <c r="AD83" s="84"/>
      <c r="AE83" s="167" t="str">
        <f t="shared" si="7"/>
        <v/>
      </c>
      <c r="AF83" s="84" t="str">
        <f>IF(AE83="","",IF($AE83&lt;Database!$I$3,Database!$L$2,IF(AND($AE83&gt;Database!$K$2,$AE83&lt;Database!$I$4),Database!$L$3,IF(AND($AE83&lt;Database!$I$5,$AE83&gt;Database!$K$3),Database!$L$4,IF($AE83&gt;Database!$K$4,Database!$L$5)))))</f>
        <v/>
      </c>
      <c r="AG83" s="203">
        <v>0</v>
      </c>
      <c r="AH83" s="312">
        <v>0</v>
      </c>
      <c r="AI83" s="312">
        <f t="shared" si="9"/>
        <v>0</v>
      </c>
      <c r="AJ83" s="84"/>
      <c r="AK83" s="87"/>
      <c r="AL83" s="113"/>
    </row>
    <row r="84" spans="1:38" ht="19" thickBot="1">
      <c r="A84" s="245"/>
      <c r="B84" s="84"/>
      <c r="C84" s="246"/>
      <c r="D84" s="246"/>
      <c r="E84" s="84"/>
      <c r="F84" s="167"/>
      <c r="G84" s="84"/>
      <c r="H84" s="313"/>
      <c r="I84" s="115"/>
      <c r="J84" s="83"/>
      <c r="K84" s="83"/>
      <c r="L84" s="83"/>
      <c r="M84" s="83"/>
      <c r="N84" s="84"/>
      <c r="O84" s="84"/>
      <c r="P84" s="84" t="str">
        <f t="shared" si="6"/>
        <v/>
      </c>
      <c r="Q84" s="84" t="str">
        <f>IF($P84="","",IF($P84&lt;Database!$I$3,Database!$L$2,IF(AND($P84&gt;Database!$K$2,$P84&lt;Database!$I$4),Database!$L$3,IF(AND($P84&lt;Database!$I$5,$P84&gt;Database!$K$3),Database!$L$4,IF($P84&gt;Database!$K$4,Database!$L$5)))))</f>
        <v/>
      </c>
      <c r="R84" s="204">
        <v>0</v>
      </c>
      <c r="S84" s="312">
        <v>0</v>
      </c>
      <c r="T84" s="312">
        <f t="shared" si="8"/>
        <v>0</v>
      </c>
      <c r="U84" s="84"/>
      <c r="V84" s="85"/>
      <c r="W84" s="85"/>
      <c r="X84" s="117"/>
      <c r="Y84" s="84"/>
      <c r="Z84" s="83"/>
      <c r="AA84" s="312"/>
      <c r="AB84" s="202"/>
      <c r="AC84" s="84"/>
      <c r="AD84" s="84"/>
      <c r="AE84" s="167" t="str">
        <f t="shared" si="7"/>
        <v/>
      </c>
      <c r="AF84" s="84" t="str">
        <f>IF(AE84="","",IF($AE84&lt;Database!$I$3,Database!$L$2,IF(AND($AE84&gt;Database!$K$2,$AE84&lt;Database!$I$4),Database!$L$3,IF(AND($AE84&lt;Database!$I$5,$AE84&gt;Database!$K$3),Database!$L$4,IF($AE84&gt;Database!$K$4,Database!$L$5)))))</f>
        <v/>
      </c>
      <c r="AG84" s="203">
        <v>0</v>
      </c>
      <c r="AH84" s="312">
        <v>0</v>
      </c>
      <c r="AI84" s="312">
        <f t="shared" si="9"/>
        <v>0</v>
      </c>
      <c r="AJ84" s="84"/>
      <c r="AK84" s="87"/>
      <c r="AL84" s="113"/>
    </row>
    <row r="85" spans="1:38" ht="19" thickBot="1">
      <c r="A85" s="245"/>
      <c r="B85" s="84"/>
      <c r="C85" s="246"/>
      <c r="D85" s="246"/>
      <c r="E85" s="84"/>
      <c r="F85" s="167"/>
      <c r="G85" s="84"/>
      <c r="H85" s="313"/>
      <c r="I85" s="115"/>
      <c r="J85" s="83"/>
      <c r="K85" s="83"/>
      <c r="L85" s="83"/>
      <c r="M85" s="83"/>
      <c r="N85" s="84"/>
      <c r="O85" s="84"/>
      <c r="P85" s="84" t="str">
        <f t="shared" si="6"/>
        <v/>
      </c>
      <c r="Q85" s="84" t="str">
        <f>IF($P85="","",IF($P85&lt;Database!$I$3,Database!$L$2,IF(AND($P85&gt;Database!$K$2,$P85&lt;Database!$I$4),Database!$L$3,IF(AND($P85&lt;Database!$I$5,$P85&gt;Database!$K$3),Database!$L$4,IF($P85&gt;Database!$K$4,Database!$L$5)))))</f>
        <v/>
      </c>
      <c r="R85" s="204">
        <v>0</v>
      </c>
      <c r="S85" s="312">
        <v>0</v>
      </c>
      <c r="T85" s="312">
        <f t="shared" si="8"/>
        <v>0</v>
      </c>
      <c r="U85" s="84"/>
      <c r="V85" s="85"/>
      <c r="W85" s="85"/>
      <c r="X85" s="117"/>
      <c r="Y85" s="84"/>
      <c r="Z85" s="83"/>
      <c r="AA85" s="312"/>
      <c r="AB85" s="202"/>
      <c r="AC85" s="84"/>
      <c r="AD85" s="84"/>
      <c r="AE85" s="167" t="str">
        <f t="shared" si="7"/>
        <v/>
      </c>
      <c r="AF85" s="84" t="str">
        <f>IF(AE85="","",IF($AE85&lt;Database!$I$3,Database!$L$2,IF(AND($AE85&gt;Database!$K$2,$AE85&lt;Database!$I$4),Database!$L$3,IF(AND($AE85&lt;Database!$I$5,$AE85&gt;Database!$K$3),Database!$L$4,IF($AE85&gt;Database!$K$4,Database!$L$5)))))</f>
        <v/>
      </c>
      <c r="AG85" s="203">
        <v>0</v>
      </c>
      <c r="AH85" s="312">
        <v>0</v>
      </c>
      <c r="AI85" s="312">
        <f t="shared" si="9"/>
        <v>0</v>
      </c>
      <c r="AJ85" s="84"/>
      <c r="AK85" s="87"/>
      <c r="AL85" s="113"/>
    </row>
    <row r="86" spans="1:38" ht="19" thickBot="1">
      <c r="A86" s="245"/>
      <c r="B86" s="84"/>
      <c r="C86" s="246"/>
      <c r="D86" s="246"/>
      <c r="E86" s="84"/>
      <c r="F86" s="167"/>
      <c r="G86" s="84"/>
      <c r="H86" s="313"/>
      <c r="I86" s="115"/>
      <c r="J86" s="83"/>
      <c r="K86" s="83"/>
      <c r="L86" s="83"/>
      <c r="M86" s="83"/>
      <c r="N86" s="84"/>
      <c r="O86" s="84"/>
      <c r="P86" s="84" t="str">
        <f t="shared" si="6"/>
        <v/>
      </c>
      <c r="Q86" s="84" t="str">
        <f>IF($P86="","",IF($P86&lt;Database!$I$3,Database!$L$2,IF(AND($P86&gt;Database!$K$2,$P86&lt;Database!$I$4),Database!$L$3,IF(AND($P86&lt;Database!$I$5,$P86&gt;Database!$K$3),Database!$L$4,IF($P86&gt;Database!$K$4,Database!$L$5)))))</f>
        <v/>
      </c>
      <c r="R86" s="204">
        <v>0</v>
      </c>
      <c r="S86" s="312">
        <v>0</v>
      </c>
      <c r="T86" s="312">
        <f t="shared" si="8"/>
        <v>0</v>
      </c>
      <c r="U86" s="84"/>
      <c r="V86" s="85"/>
      <c r="W86" s="85"/>
      <c r="X86" s="117"/>
      <c r="Y86" s="84"/>
      <c r="Z86" s="83"/>
      <c r="AA86" s="312"/>
      <c r="AB86" s="202"/>
      <c r="AC86" s="84"/>
      <c r="AD86" s="84"/>
      <c r="AE86" s="167" t="str">
        <f t="shared" si="7"/>
        <v/>
      </c>
      <c r="AF86" s="84" t="str">
        <f>IF(AE86="","",IF($AE86&lt;Database!$I$3,Database!$L$2,IF(AND($AE86&gt;Database!$K$2,$AE86&lt;Database!$I$4),Database!$L$3,IF(AND($AE86&lt;Database!$I$5,$AE86&gt;Database!$K$3),Database!$L$4,IF($AE86&gt;Database!$K$4,Database!$L$5)))))</f>
        <v/>
      </c>
      <c r="AG86" s="203">
        <v>0</v>
      </c>
      <c r="AH86" s="312">
        <v>0</v>
      </c>
      <c r="AI86" s="312">
        <f t="shared" si="9"/>
        <v>0</v>
      </c>
      <c r="AJ86" s="84"/>
      <c r="AK86" s="87"/>
      <c r="AL86" s="113"/>
    </row>
    <row r="87" spans="1:38" ht="19" thickBot="1">
      <c r="A87" s="245"/>
      <c r="B87" s="84"/>
      <c r="C87" s="246"/>
      <c r="D87" s="246"/>
      <c r="E87" s="84"/>
      <c r="F87" s="167"/>
      <c r="G87" s="84"/>
      <c r="H87" s="313"/>
      <c r="I87" s="115"/>
      <c r="J87" s="83"/>
      <c r="K87" s="83"/>
      <c r="L87" s="83"/>
      <c r="M87" s="83"/>
      <c r="N87" s="84"/>
      <c r="O87" s="84"/>
      <c r="P87" s="84" t="str">
        <f t="shared" si="6"/>
        <v/>
      </c>
      <c r="Q87" s="84" t="str">
        <f>IF($P87="","",IF($P87&lt;Database!$I$3,Database!$L$2,IF(AND($P87&gt;Database!$K$2,$P87&lt;Database!$I$4),Database!$L$3,IF(AND($P87&lt;Database!$I$5,$P87&gt;Database!$K$3),Database!$L$4,IF($P87&gt;Database!$K$4,Database!$L$5)))))</f>
        <v/>
      </c>
      <c r="R87" s="204">
        <v>0</v>
      </c>
      <c r="S87" s="312">
        <v>0</v>
      </c>
      <c r="T87" s="312">
        <f t="shared" si="8"/>
        <v>0</v>
      </c>
      <c r="U87" s="84"/>
      <c r="V87" s="85"/>
      <c r="W87" s="85"/>
      <c r="X87" s="117"/>
      <c r="Y87" s="84"/>
      <c r="Z87" s="83"/>
      <c r="AA87" s="312"/>
      <c r="AB87" s="202"/>
      <c r="AC87" s="84"/>
      <c r="AD87" s="84"/>
      <c r="AE87" s="167" t="str">
        <f t="shared" si="7"/>
        <v/>
      </c>
      <c r="AF87" s="84" t="str">
        <f>IF(AE87="","",IF($AE87&lt;Database!$I$3,Database!$L$2,IF(AND($AE87&gt;Database!$K$2,$AE87&lt;Database!$I$4),Database!$L$3,IF(AND($AE87&lt;Database!$I$5,$AE87&gt;Database!$K$3),Database!$L$4,IF($AE87&gt;Database!$K$4,Database!$L$5)))))</f>
        <v/>
      </c>
      <c r="AG87" s="203">
        <v>0</v>
      </c>
      <c r="AH87" s="312">
        <v>0</v>
      </c>
      <c r="AI87" s="312">
        <f t="shared" si="9"/>
        <v>0</v>
      </c>
      <c r="AJ87" s="84"/>
      <c r="AK87" s="87"/>
      <c r="AL87" s="113"/>
    </row>
    <row r="88" spans="1:38" ht="19" thickBot="1">
      <c r="A88" s="245"/>
      <c r="B88" s="84"/>
      <c r="C88" s="246"/>
      <c r="D88" s="246"/>
      <c r="E88" s="84"/>
      <c r="F88" s="167"/>
      <c r="G88" s="84"/>
      <c r="H88" s="313"/>
      <c r="I88" s="115"/>
      <c r="J88" s="83"/>
      <c r="K88" s="83"/>
      <c r="L88" s="83"/>
      <c r="M88" s="83"/>
      <c r="N88" s="84"/>
      <c r="O88" s="84"/>
      <c r="P88" s="84" t="str">
        <f t="shared" si="6"/>
        <v/>
      </c>
      <c r="Q88" s="84" t="str">
        <f>IF($P88="","",IF($P88&lt;Database!$I$3,Database!$L$2,IF(AND($P88&gt;Database!$K$2,$P88&lt;Database!$I$4),Database!$L$3,IF(AND($P88&lt;Database!$I$5,$P88&gt;Database!$K$3),Database!$L$4,IF($P88&gt;Database!$K$4,Database!$L$5)))))</f>
        <v/>
      </c>
      <c r="R88" s="204">
        <v>0</v>
      </c>
      <c r="S88" s="312">
        <v>0</v>
      </c>
      <c r="T88" s="312">
        <f t="shared" si="8"/>
        <v>0</v>
      </c>
      <c r="U88" s="84"/>
      <c r="V88" s="85"/>
      <c r="W88" s="85"/>
      <c r="X88" s="117"/>
      <c r="Y88" s="84"/>
      <c r="Z88" s="83"/>
      <c r="AA88" s="312"/>
      <c r="AB88" s="202"/>
      <c r="AC88" s="84"/>
      <c r="AD88" s="84"/>
      <c r="AE88" s="167" t="str">
        <f t="shared" si="7"/>
        <v/>
      </c>
      <c r="AF88" s="84" t="str">
        <f>IF(AE88="","",IF($AE88&lt;Database!$I$3,Database!$L$2,IF(AND($AE88&gt;Database!$K$2,$AE88&lt;Database!$I$4),Database!$L$3,IF(AND($AE88&lt;Database!$I$5,$AE88&gt;Database!$K$3),Database!$L$4,IF($AE88&gt;Database!$K$4,Database!$L$5)))))</f>
        <v/>
      </c>
      <c r="AG88" s="203">
        <v>0</v>
      </c>
      <c r="AH88" s="312">
        <v>0</v>
      </c>
      <c r="AI88" s="312">
        <f t="shared" si="9"/>
        <v>0</v>
      </c>
      <c r="AJ88" s="84"/>
      <c r="AK88" s="87"/>
      <c r="AL88" s="113"/>
    </row>
    <row r="89" spans="1:38" ht="19" thickBot="1">
      <c r="A89" s="245"/>
      <c r="B89" s="84"/>
      <c r="C89" s="246"/>
      <c r="D89" s="246"/>
      <c r="E89" s="84"/>
      <c r="F89" s="167"/>
      <c r="G89" s="84"/>
      <c r="H89" s="313"/>
      <c r="I89" s="115"/>
      <c r="J89" s="83"/>
      <c r="K89" s="83"/>
      <c r="L89" s="83"/>
      <c r="M89" s="83"/>
      <c r="N89" s="84"/>
      <c r="O89" s="84"/>
      <c r="P89" s="84" t="str">
        <f t="shared" si="6"/>
        <v/>
      </c>
      <c r="Q89" s="84" t="str">
        <f>IF($P89="","",IF($P89&lt;Database!$I$3,Database!$L$2,IF(AND($P89&gt;Database!$K$2,$P89&lt;Database!$I$4),Database!$L$3,IF(AND($P89&lt;Database!$I$5,$P89&gt;Database!$K$3),Database!$L$4,IF($P89&gt;Database!$K$4,Database!$L$5)))))</f>
        <v/>
      </c>
      <c r="R89" s="204">
        <v>0</v>
      </c>
      <c r="S89" s="312">
        <v>0</v>
      </c>
      <c r="T89" s="312">
        <f t="shared" si="8"/>
        <v>0</v>
      </c>
      <c r="U89" s="84"/>
      <c r="V89" s="85"/>
      <c r="W89" s="85"/>
      <c r="X89" s="117"/>
      <c r="Y89" s="84"/>
      <c r="Z89" s="83"/>
      <c r="AA89" s="312"/>
      <c r="AB89" s="202"/>
      <c r="AC89" s="84"/>
      <c r="AD89" s="84"/>
      <c r="AE89" s="167" t="str">
        <f t="shared" si="7"/>
        <v/>
      </c>
      <c r="AF89" s="84" t="str">
        <f>IF(AE89="","",IF($AE89&lt;Database!$I$3,Database!$L$2,IF(AND($AE89&gt;Database!$K$2,$AE89&lt;Database!$I$4),Database!$L$3,IF(AND($AE89&lt;Database!$I$5,$AE89&gt;Database!$K$3),Database!$L$4,IF($AE89&gt;Database!$K$4,Database!$L$5)))))</f>
        <v/>
      </c>
      <c r="AG89" s="203">
        <v>0</v>
      </c>
      <c r="AH89" s="312">
        <v>0</v>
      </c>
      <c r="AI89" s="312">
        <f t="shared" si="9"/>
        <v>0</v>
      </c>
      <c r="AJ89" s="84"/>
      <c r="AK89" s="87"/>
      <c r="AL89" s="113"/>
    </row>
    <row r="90" spans="1:38" ht="19" thickBot="1">
      <c r="A90" s="245"/>
      <c r="B90" s="84"/>
      <c r="C90" s="246"/>
      <c r="D90" s="246"/>
      <c r="E90" s="84"/>
      <c r="F90" s="167"/>
      <c r="G90" s="84"/>
      <c r="H90" s="313"/>
      <c r="I90" s="115"/>
      <c r="J90" s="83"/>
      <c r="K90" s="83"/>
      <c r="L90" s="83"/>
      <c r="M90" s="83"/>
      <c r="N90" s="84"/>
      <c r="O90" s="84"/>
      <c r="P90" s="84" t="str">
        <f t="shared" si="6"/>
        <v/>
      </c>
      <c r="Q90" s="84" t="str">
        <f>IF($P90="","",IF($P90&lt;Database!$I$3,Database!$L$2,IF(AND($P90&gt;Database!$K$2,$P90&lt;Database!$I$4),Database!$L$3,IF(AND($P90&lt;Database!$I$5,$P90&gt;Database!$K$3),Database!$L$4,IF($P90&gt;Database!$K$4,Database!$L$5)))))</f>
        <v/>
      </c>
      <c r="R90" s="204">
        <v>0</v>
      </c>
      <c r="S90" s="312">
        <v>0</v>
      </c>
      <c r="T90" s="312">
        <f t="shared" si="8"/>
        <v>0</v>
      </c>
      <c r="U90" s="84"/>
      <c r="V90" s="85"/>
      <c r="W90" s="85"/>
      <c r="X90" s="117"/>
      <c r="Y90" s="84"/>
      <c r="Z90" s="83"/>
      <c r="AA90" s="312"/>
      <c r="AB90" s="202"/>
      <c r="AC90" s="84"/>
      <c r="AD90" s="84"/>
      <c r="AE90" s="167" t="str">
        <f t="shared" si="7"/>
        <v/>
      </c>
      <c r="AF90" s="84" t="str">
        <f>IF(AE90="","",IF($AE90&lt;Database!$I$3,Database!$L$2,IF(AND($AE90&gt;Database!$K$2,$AE90&lt;Database!$I$4),Database!$L$3,IF(AND($AE90&lt;Database!$I$5,$AE90&gt;Database!$K$3),Database!$L$4,IF($AE90&gt;Database!$K$4,Database!$L$5)))))</f>
        <v/>
      </c>
      <c r="AG90" s="203">
        <v>0</v>
      </c>
      <c r="AH90" s="312">
        <v>0</v>
      </c>
      <c r="AI90" s="312">
        <f t="shared" si="9"/>
        <v>0</v>
      </c>
      <c r="AJ90" s="84"/>
      <c r="AK90" s="87"/>
      <c r="AL90" s="113"/>
    </row>
    <row r="91" spans="1:38" ht="19" thickBot="1">
      <c r="A91" s="245"/>
      <c r="B91" s="84"/>
      <c r="C91" s="246"/>
      <c r="D91" s="246"/>
      <c r="E91" s="84"/>
      <c r="F91" s="167"/>
      <c r="G91" s="84"/>
      <c r="H91" s="313"/>
      <c r="I91" s="115"/>
      <c r="J91" s="83"/>
      <c r="K91" s="83"/>
      <c r="L91" s="83"/>
      <c r="M91" s="83"/>
      <c r="N91" s="84"/>
      <c r="O91" s="84"/>
      <c r="P91" s="84" t="str">
        <f t="shared" si="6"/>
        <v/>
      </c>
      <c r="Q91" s="84" t="str">
        <f>IF($P91="","",IF($P91&lt;Database!$I$3,Database!$L$2,IF(AND($P91&gt;Database!$K$2,$P91&lt;Database!$I$4),Database!$L$3,IF(AND($P91&lt;Database!$I$5,$P91&gt;Database!$K$3),Database!$L$4,IF($P91&gt;Database!$K$4,Database!$L$5)))))</f>
        <v/>
      </c>
      <c r="R91" s="204">
        <v>0</v>
      </c>
      <c r="S91" s="312">
        <v>0</v>
      </c>
      <c r="T91" s="312">
        <f t="shared" si="8"/>
        <v>0</v>
      </c>
      <c r="U91" s="84"/>
      <c r="V91" s="85"/>
      <c r="W91" s="85"/>
      <c r="X91" s="117"/>
      <c r="Y91" s="84"/>
      <c r="Z91" s="83"/>
      <c r="AA91" s="312"/>
      <c r="AB91" s="202"/>
      <c r="AC91" s="84"/>
      <c r="AD91" s="84"/>
      <c r="AE91" s="167" t="str">
        <f t="shared" si="7"/>
        <v/>
      </c>
      <c r="AF91" s="84" t="str">
        <f>IF(AE91="","",IF($AE91&lt;Database!$I$3,Database!$L$2,IF(AND($AE91&gt;Database!$K$2,$AE91&lt;Database!$I$4),Database!$L$3,IF(AND($AE91&lt;Database!$I$5,$AE91&gt;Database!$K$3),Database!$L$4,IF($AE91&gt;Database!$K$4,Database!$L$5)))))</f>
        <v/>
      </c>
      <c r="AG91" s="203">
        <v>0</v>
      </c>
      <c r="AH91" s="312">
        <v>0</v>
      </c>
      <c r="AI91" s="312">
        <f t="shared" si="9"/>
        <v>0</v>
      </c>
      <c r="AJ91" s="84"/>
      <c r="AK91" s="87"/>
      <c r="AL91" s="113"/>
    </row>
    <row r="92" spans="1:38" ht="19" thickBot="1">
      <c r="A92" s="245"/>
      <c r="B92" s="84"/>
      <c r="C92" s="246"/>
      <c r="D92" s="246"/>
      <c r="E92" s="84"/>
      <c r="F92" s="167"/>
      <c r="G92" s="84"/>
      <c r="H92" s="313"/>
      <c r="I92" s="115"/>
      <c r="J92" s="83"/>
      <c r="K92" s="83"/>
      <c r="L92" s="83"/>
      <c r="M92" s="83"/>
      <c r="N92" s="84"/>
      <c r="O92" s="84"/>
      <c r="P92" s="84" t="str">
        <f t="shared" si="6"/>
        <v/>
      </c>
      <c r="Q92" s="84" t="str">
        <f>IF($P92="","",IF($P92&lt;Database!$I$3,Database!$L$2,IF(AND($P92&gt;Database!$K$2,$P92&lt;Database!$I$4),Database!$L$3,IF(AND($P92&lt;Database!$I$5,$P92&gt;Database!$K$3),Database!$L$4,IF($P92&gt;Database!$K$4,Database!$L$5)))))</f>
        <v/>
      </c>
      <c r="R92" s="204">
        <v>0</v>
      </c>
      <c r="S92" s="312">
        <v>0</v>
      </c>
      <c r="T92" s="312">
        <f t="shared" si="8"/>
        <v>0</v>
      </c>
      <c r="U92" s="84"/>
      <c r="V92" s="85"/>
      <c r="W92" s="85"/>
      <c r="X92" s="117"/>
      <c r="Y92" s="84"/>
      <c r="Z92" s="83"/>
      <c r="AA92" s="312"/>
      <c r="AB92" s="202"/>
      <c r="AC92" s="84"/>
      <c r="AD92" s="84"/>
      <c r="AE92" s="167" t="str">
        <f t="shared" si="7"/>
        <v/>
      </c>
      <c r="AF92" s="84" t="str">
        <f>IF(AE92="","",IF($AE92&lt;Database!$I$3,Database!$L$2,IF(AND($AE92&gt;Database!$K$2,$AE92&lt;Database!$I$4),Database!$L$3,IF(AND($AE92&lt;Database!$I$5,$AE92&gt;Database!$K$3),Database!$L$4,IF($AE92&gt;Database!$K$4,Database!$L$5)))))</f>
        <v/>
      </c>
      <c r="AG92" s="203">
        <v>0</v>
      </c>
      <c r="AH92" s="312">
        <v>0</v>
      </c>
      <c r="AI92" s="312">
        <f t="shared" si="9"/>
        <v>0</v>
      </c>
      <c r="AJ92" s="84"/>
      <c r="AK92" s="87"/>
      <c r="AL92" s="113"/>
    </row>
    <row r="93" spans="1:38" ht="19" thickBot="1">
      <c r="A93" s="245"/>
      <c r="B93" s="84"/>
      <c r="C93" s="246"/>
      <c r="D93" s="246"/>
      <c r="E93" s="84"/>
      <c r="F93" s="167"/>
      <c r="G93" s="84"/>
      <c r="H93" s="313"/>
      <c r="I93" s="115"/>
      <c r="J93" s="83"/>
      <c r="K93" s="83"/>
      <c r="L93" s="83"/>
      <c r="M93" s="83"/>
      <c r="N93" s="84"/>
      <c r="O93" s="84"/>
      <c r="P93" s="84" t="str">
        <f t="shared" si="6"/>
        <v/>
      </c>
      <c r="Q93" s="84" t="str">
        <f>IF($P93="","",IF($P93&lt;Database!$I$3,Database!$L$2,IF(AND($P93&gt;Database!$K$2,$P93&lt;Database!$I$4),Database!$L$3,IF(AND($P93&lt;Database!$I$5,$P93&gt;Database!$K$3),Database!$L$4,IF($P93&gt;Database!$K$4,Database!$L$5)))))</f>
        <v/>
      </c>
      <c r="R93" s="204">
        <v>0</v>
      </c>
      <c r="S93" s="312">
        <v>0</v>
      </c>
      <c r="T93" s="312">
        <f t="shared" si="8"/>
        <v>0</v>
      </c>
      <c r="U93" s="84"/>
      <c r="V93" s="85"/>
      <c r="W93" s="85"/>
      <c r="X93" s="117"/>
      <c r="Y93" s="84"/>
      <c r="Z93" s="83"/>
      <c r="AA93" s="312"/>
      <c r="AB93" s="202"/>
      <c r="AC93" s="84"/>
      <c r="AD93" s="84"/>
      <c r="AE93" s="167" t="str">
        <f t="shared" si="7"/>
        <v/>
      </c>
      <c r="AF93" s="84" t="str">
        <f>IF(AE93="","",IF($AE93&lt;Database!$I$3,Database!$L$2,IF(AND($AE93&gt;Database!$K$2,$AE93&lt;Database!$I$4),Database!$L$3,IF(AND($AE93&lt;Database!$I$5,$AE93&gt;Database!$K$3),Database!$L$4,IF($AE93&gt;Database!$K$4,Database!$L$5)))))</f>
        <v/>
      </c>
      <c r="AG93" s="203">
        <v>0</v>
      </c>
      <c r="AH93" s="312">
        <v>0</v>
      </c>
      <c r="AI93" s="312">
        <f t="shared" si="9"/>
        <v>0</v>
      </c>
      <c r="AJ93" s="84"/>
      <c r="AK93" s="87"/>
      <c r="AL93" s="113"/>
    </row>
    <row r="94" spans="1:38" ht="19" thickBot="1">
      <c r="A94" s="245"/>
      <c r="B94" s="84"/>
      <c r="C94" s="246"/>
      <c r="D94" s="246"/>
      <c r="E94" s="84"/>
      <c r="F94" s="167"/>
      <c r="G94" s="84"/>
      <c r="H94" s="313"/>
      <c r="I94" s="115"/>
      <c r="J94" s="83"/>
      <c r="K94" s="83"/>
      <c r="L94" s="83"/>
      <c r="M94" s="83"/>
      <c r="N94" s="84"/>
      <c r="O94" s="84"/>
      <c r="P94" s="84" t="str">
        <f t="shared" si="6"/>
        <v/>
      </c>
      <c r="Q94" s="84" t="str">
        <f>IF($P94="","",IF($P94&lt;Database!$I$3,Database!$L$2,IF(AND($P94&gt;Database!$K$2,$P94&lt;Database!$I$4),Database!$L$3,IF(AND($P94&lt;Database!$I$5,$P94&gt;Database!$K$3),Database!$L$4,IF($P94&gt;Database!$K$4,Database!$L$5)))))</f>
        <v/>
      </c>
      <c r="R94" s="204">
        <v>0</v>
      </c>
      <c r="S94" s="312">
        <v>0</v>
      </c>
      <c r="T94" s="312">
        <f t="shared" si="8"/>
        <v>0</v>
      </c>
      <c r="U94" s="84"/>
      <c r="V94" s="85"/>
      <c r="W94" s="85"/>
      <c r="X94" s="117"/>
      <c r="Y94" s="84"/>
      <c r="Z94" s="83"/>
      <c r="AA94" s="312"/>
      <c r="AB94" s="202"/>
      <c r="AC94" s="84"/>
      <c r="AD94" s="84"/>
      <c r="AE94" s="167" t="str">
        <f t="shared" si="7"/>
        <v/>
      </c>
      <c r="AF94" s="84" t="str">
        <f>IF(AE94="","",IF($AE94&lt;Database!$I$3,Database!$L$2,IF(AND($AE94&gt;Database!$K$2,$AE94&lt;Database!$I$4),Database!$L$3,IF(AND($AE94&lt;Database!$I$5,$AE94&gt;Database!$K$3),Database!$L$4,IF($AE94&gt;Database!$K$4,Database!$L$5)))))</f>
        <v/>
      </c>
      <c r="AG94" s="203">
        <v>0</v>
      </c>
      <c r="AH94" s="312">
        <v>0</v>
      </c>
      <c r="AI94" s="312">
        <f t="shared" si="9"/>
        <v>0</v>
      </c>
      <c r="AJ94" s="84"/>
      <c r="AK94" s="87"/>
      <c r="AL94" s="113"/>
    </row>
    <row r="95" spans="1:38" ht="19" thickBot="1">
      <c r="A95" s="245"/>
      <c r="B95" s="84"/>
      <c r="C95" s="246"/>
      <c r="D95" s="246"/>
      <c r="E95" s="84"/>
      <c r="F95" s="167"/>
      <c r="G95" s="84"/>
      <c r="H95" s="313"/>
      <c r="I95" s="115"/>
      <c r="J95" s="83"/>
      <c r="K95" s="83"/>
      <c r="L95" s="83"/>
      <c r="M95" s="83"/>
      <c r="N95" s="84"/>
      <c r="O95" s="84"/>
      <c r="P95" s="84" t="str">
        <f t="shared" si="6"/>
        <v/>
      </c>
      <c r="Q95" s="84" t="str">
        <f>IF($P95="","",IF($P95&lt;Database!$I$3,Database!$L$2,IF(AND($P95&gt;Database!$K$2,$P95&lt;Database!$I$4),Database!$L$3,IF(AND($P95&lt;Database!$I$5,$P95&gt;Database!$K$3),Database!$L$4,IF($P95&gt;Database!$K$4,Database!$L$5)))))</f>
        <v/>
      </c>
      <c r="R95" s="204">
        <v>0</v>
      </c>
      <c r="S95" s="312">
        <v>0</v>
      </c>
      <c r="T95" s="312">
        <f t="shared" si="8"/>
        <v>0</v>
      </c>
      <c r="U95" s="84"/>
      <c r="V95" s="85"/>
      <c r="W95" s="85"/>
      <c r="X95" s="117"/>
      <c r="Y95" s="84"/>
      <c r="Z95" s="83"/>
      <c r="AA95" s="312"/>
      <c r="AB95" s="202"/>
      <c r="AC95" s="84"/>
      <c r="AD95" s="84"/>
      <c r="AE95" s="167" t="str">
        <f t="shared" si="7"/>
        <v/>
      </c>
      <c r="AF95" s="84" t="str">
        <f>IF(AE95="","",IF($AE95&lt;Database!$I$3,Database!$L$2,IF(AND($AE95&gt;Database!$K$2,$AE95&lt;Database!$I$4),Database!$L$3,IF(AND($AE95&lt;Database!$I$5,$AE95&gt;Database!$K$3),Database!$L$4,IF($AE95&gt;Database!$K$4,Database!$L$5)))))</f>
        <v/>
      </c>
      <c r="AG95" s="203">
        <v>0</v>
      </c>
      <c r="AH95" s="312">
        <v>0</v>
      </c>
      <c r="AI95" s="312">
        <f t="shared" si="9"/>
        <v>0</v>
      </c>
      <c r="AJ95" s="84"/>
      <c r="AK95" s="87"/>
      <c r="AL95" s="113"/>
    </row>
    <row r="96" spans="1:38" ht="19" thickBot="1">
      <c r="A96" s="245"/>
      <c r="B96" s="84"/>
      <c r="C96" s="246"/>
      <c r="D96" s="246"/>
      <c r="E96" s="84"/>
      <c r="F96" s="167"/>
      <c r="G96" s="84"/>
      <c r="H96" s="313"/>
      <c r="I96" s="115"/>
      <c r="J96" s="83"/>
      <c r="K96" s="83"/>
      <c r="L96" s="83"/>
      <c r="M96" s="83"/>
      <c r="N96" s="84"/>
      <c r="O96" s="84"/>
      <c r="P96" s="84" t="str">
        <f t="shared" si="6"/>
        <v/>
      </c>
      <c r="Q96" s="84" t="str">
        <f>IF($P96="","",IF($P96&lt;Database!$I$3,Database!$L$2,IF(AND($P96&gt;Database!$K$2,$P96&lt;Database!$I$4),Database!$L$3,IF(AND($P96&lt;Database!$I$5,$P96&gt;Database!$K$3),Database!$L$4,IF($P96&gt;Database!$K$4,Database!$L$5)))))</f>
        <v/>
      </c>
      <c r="R96" s="204">
        <v>0</v>
      </c>
      <c r="S96" s="312">
        <v>0</v>
      </c>
      <c r="T96" s="312">
        <f t="shared" si="8"/>
        <v>0</v>
      </c>
      <c r="U96" s="84"/>
      <c r="V96" s="85"/>
      <c r="W96" s="85"/>
      <c r="X96" s="117"/>
      <c r="Y96" s="84"/>
      <c r="Z96" s="83"/>
      <c r="AA96" s="312"/>
      <c r="AB96" s="202"/>
      <c r="AC96" s="84"/>
      <c r="AD96" s="84"/>
      <c r="AE96" s="167" t="str">
        <f t="shared" si="7"/>
        <v/>
      </c>
      <c r="AF96" s="84" t="str">
        <f>IF(AE96="","",IF($AE96&lt;Database!$I$3,Database!$L$2,IF(AND($AE96&gt;Database!$K$2,$AE96&lt;Database!$I$4),Database!$L$3,IF(AND($AE96&lt;Database!$I$5,$AE96&gt;Database!$K$3),Database!$L$4,IF($AE96&gt;Database!$K$4,Database!$L$5)))))</f>
        <v/>
      </c>
      <c r="AG96" s="203">
        <v>0</v>
      </c>
      <c r="AH96" s="312">
        <v>0</v>
      </c>
      <c r="AI96" s="312">
        <f t="shared" si="9"/>
        <v>0</v>
      </c>
      <c r="AJ96" s="84"/>
      <c r="AK96" s="87"/>
      <c r="AL96" s="113"/>
    </row>
    <row r="97" spans="1:38" ht="19" thickBot="1">
      <c r="A97" s="245"/>
      <c r="B97" s="84"/>
      <c r="C97" s="246"/>
      <c r="D97" s="246"/>
      <c r="E97" s="84"/>
      <c r="F97" s="167"/>
      <c r="G97" s="84"/>
      <c r="H97" s="313"/>
      <c r="I97" s="115"/>
      <c r="J97" s="83"/>
      <c r="K97" s="83"/>
      <c r="L97" s="83"/>
      <c r="M97" s="83"/>
      <c r="N97" s="84"/>
      <c r="O97" s="84"/>
      <c r="P97" s="84" t="str">
        <f t="shared" si="6"/>
        <v/>
      </c>
      <c r="Q97" s="84" t="str">
        <f>IF($P97="","",IF($P97&lt;Database!$I$3,Database!$L$2,IF(AND($P97&gt;Database!$K$2,$P97&lt;Database!$I$4),Database!$L$3,IF(AND($P97&lt;Database!$I$5,$P97&gt;Database!$K$3),Database!$L$4,IF($P97&gt;Database!$K$4,Database!$L$5)))))</f>
        <v/>
      </c>
      <c r="R97" s="204">
        <v>0</v>
      </c>
      <c r="S97" s="312">
        <v>0</v>
      </c>
      <c r="T97" s="312">
        <f t="shared" si="8"/>
        <v>0</v>
      </c>
      <c r="U97" s="84"/>
      <c r="V97" s="85"/>
      <c r="W97" s="85"/>
      <c r="X97" s="117"/>
      <c r="Y97" s="84"/>
      <c r="Z97" s="83"/>
      <c r="AA97" s="312"/>
      <c r="AB97" s="202"/>
      <c r="AC97" s="84"/>
      <c r="AD97" s="84"/>
      <c r="AE97" s="167" t="str">
        <f t="shared" si="7"/>
        <v/>
      </c>
      <c r="AF97" s="84" t="str">
        <f>IF(AE97="","",IF($AE97&lt;Database!$I$3,Database!$L$2,IF(AND($AE97&gt;Database!$K$2,$AE97&lt;Database!$I$4),Database!$L$3,IF(AND($AE97&lt;Database!$I$5,$AE97&gt;Database!$K$3),Database!$L$4,IF($AE97&gt;Database!$K$4,Database!$L$5)))))</f>
        <v/>
      </c>
      <c r="AG97" s="203">
        <v>0</v>
      </c>
      <c r="AH97" s="312">
        <v>0</v>
      </c>
      <c r="AI97" s="312">
        <f t="shared" si="9"/>
        <v>0</v>
      </c>
      <c r="AJ97" s="84"/>
      <c r="AK97" s="87"/>
      <c r="AL97" s="113"/>
    </row>
    <row r="98" spans="1:38" ht="19" thickBot="1">
      <c r="A98" s="245"/>
      <c r="B98" s="84"/>
      <c r="C98" s="246"/>
      <c r="D98" s="246"/>
      <c r="E98" s="84"/>
      <c r="F98" s="167"/>
      <c r="G98" s="84"/>
      <c r="H98" s="313"/>
      <c r="I98" s="115"/>
      <c r="J98" s="83"/>
      <c r="K98" s="83"/>
      <c r="L98" s="83"/>
      <c r="M98" s="83"/>
      <c r="N98" s="84"/>
      <c r="O98" s="84"/>
      <c r="P98" s="84" t="str">
        <f t="shared" ref="P98:P161" si="10">IF((N98&lt;&gt;"")*(O98&lt;&gt;""),LEFT(O98,1)*LEFT(N98,1),"")</f>
        <v/>
      </c>
      <c r="Q98" s="84" t="str">
        <f>IF($P98="","",IF($P98&lt;Database!$I$3,Database!$L$2,IF(AND($P98&gt;Database!$K$2,$P98&lt;Database!$I$4),Database!$L$3,IF(AND($P98&lt;Database!$I$5,$P98&gt;Database!$K$3),Database!$L$4,IF($P98&gt;Database!$K$4,Database!$L$5)))))</f>
        <v/>
      </c>
      <c r="R98" s="204">
        <v>0</v>
      </c>
      <c r="S98" s="312">
        <v>0</v>
      </c>
      <c r="T98" s="312">
        <f t="shared" si="8"/>
        <v>0</v>
      </c>
      <c r="U98" s="84"/>
      <c r="V98" s="85"/>
      <c r="W98" s="85"/>
      <c r="X98" s="117"/>
      <c r="Y98" s="84"/>
      <c r="Z98" s="83"/>
      <c r="AA98" s="312"/>
      <c r="AB98" s="202"/>
      <c r="AC98" s="84"/>
      <c r="AD98" s="84"/>
      <c r="AE98" s="167" t="str">
        <f t="shared" si="7"/>
        <v/>
      </c>
      <c r="AF98" s="84" t="str">
        <f>IF(AE98="","",IF($AE98&lt;Database!$I$3,Database!$L$2,IF(AND($AE98&gt;Database!$K$2,$AE98&lt;Database!$I$4),Database!$L$3,IF(AND($AE98&lt;Database!$I$5,$AE98&gt;Database!$K$3),Database!$L$4,IF($AE98&gt;Database!$K$4,Database!$L$5)))))</f>
        <v/>
      </c>
      <c r="AG98" s="203">
        <v>0</v>
      </c>
      <c r="AH98" s="312">
        <v>0</v>
      </c>
      <c r="AI98" s="312">
        <f t="shared" si="9"/>
        <v>0</v>
      </c>
      <c r="AJ98" s="84"/>
      <c r="AK98" s="87"/>
      <c r="AL98" s="113"/>
    </row>
    <row r="99" spans="1:38" ht="19" thickBot="1">
      <c r="A99" s="245"/>
      <c r="B99" s="84"/>
      <c r="C99" s="246"/>
      <c r="D99" s="246"/>
      <c r="E99" s="84"/>
      <c r="F99" s="167"/>
      <c r="G99" s="84"/>
      <c r="H99" s="313"/>
      <c r="I99" s="115"/>
      <c r="J99" s="83"/>
      <c r="K99" s="83"/>
      <c r="L99" s="83"/>
      <c r="M99" s="83"/>
      <c r="N99" s="84"/>
      <c r="O99" s="84"/>
      <c r="P99" s="84" t="str">
        <f t="shared" si="10"/>
        <v/>
      </c>
      <c r="Q99" s="84" t="str">
        <f>IF($P99="","",IF($P99&lt;Database!$I$3,Database!$L$2,IF(AND($P99&gt;Database!$K$2,$P99&lt;Database!$I$4),Database!$L$3,IF(AND($P99&lt;Database!$I$5,$P99&gt;Database!$K$3),Database!$L$4,IF($P99&gt;Database!$K$4,Database!$L$5)))))</f>
        <v/>
      </c>
      <c r="R99" s="204">
        <v>0</v>
      </c>
      <c r="S99" s="312">
        <v>0</v>
      </c>
      <c r="T99" s="312">
        <f t="shared" si="8"/>
        <v>0</v>
      </c>
      <c r="U99" s="84"/>
      <c r="V99" s="85"/>
      <c r="W99" s="85"/>
      <c r="X99" s="117"/>
      <c r="Y99" s="84"/>
      <c r="Z99" s="83"/>
      <c r="AA99" s="312"/>
      <c r="AB99" s="202"/>
      <c r="AC99" s="84"/>
      <c r="AD99" s="84"/>
      <c r="AE99" s="167" t="str">
        <f t="shared" ref="AE99:AE122" si="11">IF((AD99&lt;&gt;"")*(AC99&lt;&gt;""),LEFT(AC99,1)*LEFT(AD99,1),"")</f>
        <v/>
      </c>
      <c r="AF99" s="84" t="str">
        <f>IF(AE99="","",IF($AE99&lt;Database!$I$3,Database!$L$2,IF(AND($AE99&gt;Database!$K$2,$AE99&lt;Database!$I$4),Database!$L$3,IF(AND($AE99&lt;Database!$I$5,$AE99&gt;Database!$K$3),Database!$L$4,IF($AE99&gt;Database!$K$4,Database!$L$5)))))</f>
        <v/>
      </c>
      <c r="AG99" s="203">
        <v>0</v>
      </c>
      <c r="AH99" s="312">
        <v>0</v>
      </c>
      <c r="AI99" s="312">
        <f t="shared" si="9"/>
        <v>0</v>
      </c>
      <c r="AJ99" s="84"/>
      <c r="AK99" s="87"/>
      <c r="AL99" s="113"/>
    </row>
    <row r="100" spans="1:38" ht="19" thickBot="1">
      <c r="A100" s="245"/>
      <c r="B100" s="84"/>
      <c r="C100" s="246"/>
      <c r="D100" s="246"/>
      <c r="E100" s="84"/>
      <c r="F100" s="167"/>
      <c r="G100" s="84"/>
      <c r="H100" s="313"/>
      <c r="I100" s="115"/>
      <c r="J100" s="83"/>
      <c r="K100" s="83"/>
      <c r="L100" s="83"/>
      <c r="M100" s="83"/>
      <c r="N100" s="84"/>
      <c r="O100" s="84"/>
      <c r="P100" s="84" t="str">
        <f t="shared" si="10"/>
        <v/>
      </c>
      <c r="Q100" s="84" t="str">
        <f>IF($P100="","",IF($P100&lt;Database!$I$3,Database!$L$2,IF(AND($P100&gt;Database!$K$2,$P100&lt;Database!$I$4),Database!$L$3,IF(AND($P100&lt;Database!$I$5,$P100&gt;Database!$K$3),Database!$L$4,IF($P100&gt;Database!$K$4,Database!$L$5)))))</f>
        <v/>
      </c>
      <c r="R100" s="204">
        <v>0</v>
      </c>
      <c r="S100" s="312">
        <v>0</v>
      </c>
      <c r="T100" s="312">
        <f t="shared" ref="T100:T163" si="12">R100*S100</f>
        <v>0</v>
      </c>
      <c r="U100" s="84"/>
      <c r="V100" s="85"/>
      <c r="W100" s="85"/>
      <c r="X100" s="117"/>
      <c r="Y100" s="84"/>
      <c r="Z100" s="83"/>
      <c r="AA100" s="312"/>
      <c r="AB100" s="202"/>
      <c r="AC100" s="84"/>
      <c r="AD100" s="84"/>
      <c r="AE100" s="167" t="str">
        <f t="shared" si="11"/>
        <v/>
      </c>
      <c r="AF100" s="84" t="str">
        <f>IF(AE100="","",IF($AE100&lt;Database!$I$3,Database!$L$2,IF(AND($AE100&gt;Database!$K$2,$AE100&lt;Database!$I$4),Database!$L$3,IF(AND($AE100&lt;Database!$I$5,$AE100&gt;Database!$K$3),Database!$L$4,IF($AE100&gt;Database!$K$4,Database!$L$5)))))</f>
        <v/>
      </c>
      <c r="AG100" s="203">
        <v>0</v>
      </c>
      <c r="AH100" s="312">
        <v>0</v>
      </c>
      <c r="AI100" s="312">
        <f t="shared" ref="AI100:AI163" si="13">AG100*AH100</f>
        <v>0</v>
      </c>
      <c r="AJ100" s="84"/>
      <c r="AK100" s="87"/>
      <c r="AL100" s="113"/>
    </row>
    <row r="101" spans="1:38" ht="19" thickBot="1">
      <c r="A101" s="245"/>
      <c r="B101" s="84"/>
      <c r="C101" s="246"/>
      <c r="D101" s="246"/>
      <c r="E101" s="84"/>
      <c r="F101" s="167"/>
      <c r="G101" s="84"/>
      <c r="H101" s="313"/>
      <c r="I101" s="115"/>
      <c r="J101" s="83"/>
      <c r="K101" s="83"/>
      <c r="L101" s="83"/>
      <c r="M101" s="83"/>
      <c r="N101" s="84"/>
      <c r="O101" s="84"/>
      <c r="P101" s="84" t="str">
        <f t="shared" si="10"/>
        <v/>
      </c>
      <c r="Q101" s="84" t="str">
        <f>IF($P101="","",IF($P101&lt;Database!$I$3,Database!$L$2,IF(AND($P101&gt;Database!$K$2,$P101&lt;Database!$I$4),Database!$L$3,IF(AND($P101&lt;Database!$I$5,$P101&gt;Database!$K$3),Database!$L$4,IF($P101&gt;Database!$K$4,Database!$L$5)))))</f>
        <v/>
      </c>
      <c r="R101" s="204">
        <v>0</v>
      </c>
      <c r="S101" s="312">
        <v>0</v>
      </c>
      <c r="T101" s="312">
        <f t="shared" si="12"/>
        <v>0</v>
      </c>
      <c r="U101" s="84"/>
      <c r="V101" s="85"/>
      <c r="W101" s="85"/>
      <c r="X101" s="117"/>
      <c r="Y101" s="84"/>
      <c r="Z101" s="83"/>
      <c r="AA101" s="312"/>
      <c r="AB101" s="202"/>
      <c r="AC101" s="84"/>
      <c r="AD101" s="84"/>
      <c r="AE101" s="167" t="str">
        <f t="shared" si="11"/>
        <v/>
      </c>
      <c r="AF101" s="84" t="str">
        <f>IF(AE101="","",IF($AE101&lt;Database!$I$3,Database!$L$2,IF(AND($AE101&gt;Database!$K$2,$AE101&lt;Database!$I$4),Database!$L$3,IF(AND($AE101&lt;Database!$I$5,$AE101&gt;Database!$K$3),Database!$L$4,IF($AE101&gt;Database!$K$4,Database!$L$5)))))</f>
        <v/>
      </c>
      <c r="AG101" s="203">
        <v>0</v>
      </c>
      <c r="AH101" s="312">
        <v>0</v>
      </c>
      <c r="AI101" s="312">
        <f t="shared" si="13"/>
        <v>0</v>
      </c>
      <c r="AJ101" s="84"/>
      <c r="AK101" s="87"/>
      <c r="AL101" s="113"/>
    </row>
    <row r="102" spans="1:38" ht="19" thickBot="1">
      <c r="A102" s="245"/>
      <c r="B102" s="84"/>
      <c r="C102" s="246"/>
      <c r="D102" s="246"/>
      <c r="E102" s="84"/>
      <c r="F102" s="167"/>
      <c r="G102" s="84"/>
      <c r="H102" s="313"/>
      <c r="I102" s="115"/>
      <c r="J102" s="83"/>
      <c r="K102" s="83"/>
      <c r="L102" s="83"/>
      <c r="M102" s="83"/>
      <c r="N102" s="84"/>
      <c r="O102" s="84"/>
      <c r="P102" s="84" t="str">
        <f t="shared" si="10"/>
        <v/>
      </c>
      <c r="Q102" s="84" t="str">
        <f>IF($P102="","",IF($P102&lt;Database!$I$3,Database!$L$2,IF(AND($P102&gt;Database!$K$2,$P102&lt;Database!$I$4),Database!$L$3,IF(AND($P102&lt;Database!$I$5,$P102&gt;Database!$K$3),Database!$L$4,IF($P102&gt;Database!$K$4,Database!$L$5)))))</f>
        <v/>
      </c>
      <c r="R102" s="204">
        <v>0</v>
      </c>
      <c r="S102" s="312">
        <v>0</v>
      </c>
      <c r="T102" s="312">
        <f t="shared" si="12"/>
        <v>0</v>
      </c>
      <c r="U102" s="84"/>
      <c r="V102" s="85"/>
      <c r="W102" s="85"/>
      <c r="X102" s="117"/>
      <c r="Y102" s="84"/>
      <c r="Z102" s="83"/>
      <c r="AA102" s="312"/>
      <c r="AB102" s="202"/>
      <c r="AC102" s="84"/>
      <c r="AD102" s="84"/>
      <c r="AE102" s="167" t="str">
        <f t="shared" si="11"/>
        <v/>
      </c>
      <c r="AF102" s="84" t="str">
        <f>IF(AE102="","",IF($AE102&lt;Database!$I$3,Database!$L$2,IF(AND($AE102&gt;Database!$K$2,$AE102&lt;Database!$I$4),Database!$L$3,IF(AND($AE102&lt;Database!$I$5,$AE102&gt;Database!$K$3),Database!$L$4,IF($AE102&gt;Database!$K$4,Database!$L$5)))))</f>
        <v/>
      </c>
      <c r="AG102" s="203">
        <v>0</v>
      </c>
      <c r="AH102" s="312">
        <v>0</v>
      </c>
      <c r="AI102" s="312">
        <f t="shared" si="13"/>
        <v>0</v>
      </c>
      <c r="AJ102" s="84"/>
      <c r="AK102" s="87"/>
      <c r="AL102" s="113"/>
    </row>
    <row r="103" spans="1:38" ht="19" thickBot="1">
      <c r="A103" s="245"/>
      <c r="B103" s="84"/>
      <c r="C103" s="246"/>
      <c r="D103" s="246"/>
      <c r="E103" s="84"/>
      <c r="F103" s="167"/>
      <c r="G103" s="84"/>
      <c r="H103" s="313"/>
      <c r="I103" s="115"/>
      <c r="J103" s="83"/>
      <c r="K103" s="83"/>
      <c r="L103" s="83"/>
      <c r="M103" s="83"/>
      <c r="N103" s="84"/>
      <c r="O103" s="84"/>
      <c r="P103" s="84" t="str">
        <f t="shared" si="10"/>
        <v/>
      </c>
      <c r="Q103" s="84" t="str">
        <f>IF($P103="","",IF($P103&lt;Database!$I$3,Database!$L$2,IF(AND($P103&gt;Database!$K$2,$P103&lt;Database!$I$4),Database!$L$3,IF(AND($P103&lt;Database!$I$5,$P103&gt;Database!$K$3),Database!$L$4,IF($P103&gt;Database!$K$4,Database!$L$5)))))</f>
        <v/>
      </c>
      <c r="R103" s="204">
        <v>0</v>
      </c>
      <c r="S103" s="312">
        <v>0</v>
      </c>
      <c r="T103" s="312">
        <f t="shared" si="12"/>
        <v>0</v>
      </c>
      <c r="U103" s="84"/>
      <c r="V103" s="85"/>
      <c r="W103" s="85"/>
      <c r="X103" s="117"/>
      <c r="Y103" s="84"/>
      <c r="Z103" s="83"/>
      <c r="AA103" s="312"/>
      <c r="AB103" s="202"/>
      <c r="AC103" s="84"/>
      <c r="AD103" s="84"/>
      <c r="AE103" s="167" t="str">
        <f t="shared" si="11"/>
        <v/>
      </c>
      <c r="AF103" s="84" t="str">
        <f>IF(AE103="","",IF($AE103&lt;Database!$I$3,Database!$L$2,IF(AND($AE103&gt;Database!$K$2,$AE103&lt;Database!$I$4),Database!$L$3,IF(AND($AE103&lt;Database!$I$5,$AE103&gt;Database!$K$3),Database!$L$4,IF($AE103&gt;Database!$K$4,Database!$L$5)))))</f>
        <v/>
      </c>
      <c r="AG103" s="203">
        <v>0</v>
      </c>
      <c r="AH103" s="312">
        <v>0</v>
      </c>
      <c r="AI103" s="312">
        <f t="shared" si="13"/>
        <v>0</v>
      </c>
      <c r="AJ103" s="84"/>
      <c r="AK103" s="87"/>
      <c r="AL103" s="113"/>
    </row>
    <row r="104" spans="1:38" ht="19" thickBot="1">
      <c r="A104" s="245"/>
      <c r="B104" s="84"/>
      <c r="C104" s="246"/>
      <c r="D104" s="246"/>
      <c r="E104" s="84"/>
      <c r="F104" s="167"/>
      <c r="G104" s="84"/>
      <c r="H104" s="313"/>
      <c r="I104" s="115"/>
      <c r="J104" s="83"/>
      <c r="K104" s="83"/>
      <c r="L104" s="83"/>
      <c r="M104" s="83"/>
      <c r="N104" s="84"/>
      <c r="O104" s="84"/>
      <c r="P104" s="84" t="str">
        <f t="shared" si="10"/>
        <v/>
      </c>
      <c r="Q104" s="84" t="str">
        <f>IF($P104="","",IF($P104&lt;Database!$I$3,Database!$L$2,IF(AND($P104&gt;Database!$K$2,$P104&lt;Database!$I$4),Database!$L$3,IF(AND($P104&lt;Database!$I$5,$P104&gt;Database!$K$3),Database!$L$4,IF($P104&gt;Database!$K$4,Database!$L$5)))))</f>
        <v/>
      </c>
      <c r="R104" s="204">
        <v>0</v>
      </c>
      <c r="S104" s="312">
        <v>0</v>
      </c>
      <c r="T104" s="312">
        <f t="shared" si="12"/>
        <v>0</v>
      </c>
      <c r="U104" s="84"/>
      <c r="V104" s="85"/>
      <c r="W104" s="85"/>
      <c r="X104" s="117"/>
      <c r="Y104" s="84"/>
      <c r="Z104" s="83"/>
      <c r="AA104" s="312"/>
      <c r="AB104" s="202"/>
      <c r="AC104" s="84"/>
      <c r="AD104" s="84"/>
      <c r="AE104" s="167" t="str">
        <f t="shared" si="11"/>
        <v/>
      </c>
      <c r="AF104" s="84" t="str">
        <f>IF(AE104="","",IF($AE104&lt;Database!$I$3,Database!$L$2,IF(AND($AE104&gt;Database!$K$2,$AE104&lt;Database!$I$4),Database!$L$3,IF(AND($AE104&lt;Database!$I$5,$AE104&gt;Database!$K$3),Database!$L$4,IF($AE104&gt;Database!$K$4,Database!$L$5)))))</f>
        <v/>
      </c>
      <c r="AG104" s="203">
        <v>0</v>
      </c>
      <c r="AH104" s="312">
        <v>0</v>
      </c>
      <c r="AI104" s="312">
        <f t="shared" si="13"/>
        <v>0</v>
      </c>
      <c r="AJ104" s="84"/>
      <c r="AK104" s="87"/>
      <c r="AL104" s="113"/>
    </row>
    <row r="105" spans="1:38" ht="19" thickBot="1">
      <c r="A105" s="245"/>
      <c r="B105" s="84"/>
      <c r="C105" s="246"/>
      <c r="D105" s="246"/>
      <c r="E105" s="84"/>
      <c r="F105" s="167"/>
      <c r="G105" s="84"/>
      <c r="H105" s="313"/>
      <c r="I105" s="115"/>
      <c r="J105" s="83"/>
      <c r="K105" s="83"/>
      <c r="L105" s="83"/>
      <c r="M105" s="83"/>
      <c r="N105" s="84"/>
      <c r="O105" s="84"/>
      <c r="P105" s="84" t="str">
        <f t="shared" si="10"/>
        <v/>
      </c>
      <c r="Q105" s="84" t="str">
        <f>IF($P105="","",IF($P105&lt;Database!$I$3,Database!$L$2,IF(AND($P105&gt;Database!$K$2,$P105&lt;Database!$I$4),Database!$L$3,IF(AND($P105&lt;Database!$I$5,$P105&gt;Database!$K$3),Database!$L$4,IF($P105&gt;Database!$K$4,Database!$L$5)))))</f>
        <v/>
      </c>
      <c r="R105" s="204">
        <v>0</v>
      </c>
      <c r="S105" s="312">
        <v>0</v>
      </c>
      <c r="T105" s="312">
        <f t="shared" si="12"/>
        <v>0</v>
      </c>
      <c r="U105" s="84"/>
      <c r="V105" s="85"/>
      <c r="W105" s="85"/>
      <c r="X105" s="117"/>
      <c r="Y105" s="84"/>
      <c r="Z105" s="83"/>
      <c r="AA105" s="312"/>
      <c r="AB105" s="202"/>
      <c r="AC105" s="84"/>
      <c r="AD105" s="84"/>
      <c r="AE105" s="167" t="str">
        <f t="shared" si="11"/>
        <v/>
      </c>
      <c r="AF105" s="84" t="str">
        <f>IF(AE105="","",IF($AE105&lt;Database!$I$3,Database!$L$2,IF(AND($AE105&gt;Database!$K$2,$AE105&lt;Database!$I$4),Database!$L$3,IF(AND($AE105&lt;Database!$I$5,$AE105&gt;Database!$K$3),Database!$L$4,IF($AE105&gt;Database!$K$4,Database!$L$5)))))</f>
        <v/>
      </c>
      <c r="AG105" s="203">
        <v>0</v>
      </c>
      <c r="AH105" s="312">
        <v>0</v>
      </c>
      <c r="AI105" s="312">
        <f t="shared" si="13"/>
        <v>0</v>
      </c>
      <c r="AJ105" s="84"/>
      <c r="AK105" s="87"/>
      <c r="AL105" s="113"/>
    </row>
    <row r="106" spans="1:38" ht="19" thickBot="1">
      <c r="A106" s="245"/>
      <c r="B106" s="84"/>
      <c r="C106" s="246"/>
      <c r="D106" s="246"/>
      <c r="E106" s="84"/>
      <c r="F106" s="167"/>
      <c r="G106" s="84"/>
      <c r="H106" s="313"/>
      <c r="I106" s="115"/>
      <c r="J106" s="83"/>
      <c r="K106" s="83"/>
      <c r="L106" s="83"/>
      <c r="M106" s="83"/>
      <c r="N106" s="84"/>
      <c r="O106" s="84"/>
      <c r="P106" s="84" t="str">
        <f t="shared" si="10"/>
        <v/>
      </c>
      <c r="Q106" s="84" t="str">
        <f>IF($P106="","",IF($P106&lt;Database!$I$3,Database!$L$2,IF(AND($P106&gt;Database!$K$2,$P106&lt;Database!$I$4),Database!$L$3,IF(AND($P106&lt;Database!$I$5,$P106&gt;Database!$K$3),Database!$L$4,IF($P106&gt;Database!$K$4,Database!$L$5)))))</f>
        <v/>
      </c>
      <c r="R106" s="204">
        <v>0</v>
      </c>
      <c r="S106" s="312">
        <v>0</v>
      </c>
      <c r="T106" s="312">
        <f t="shared" si="12"/>
        <v>0</v>
      </c>
      <c r="U106" s="84"/>
      <c r="V106" s="85"/>
      <c r="W106" s="85"/>
      <c r="X106" s="117"/>
      <c r="Y106" s="84"/>
      <c r="Z106" s="83"/>
      <c r="AA106" s="312"/>
      <c r="AB106" s="202"/>
      <c r="AC106" s="84"/>
      <c r="AD106" s="84"/>
      <c r="AE106" s="167" t="str">
        <f t="shared" si="11"/>
        <v/>
      </c>
      <c r="AF106" s="84" t="str">
        <f>IF(AE106="","",IF($AE106&lt;Database!$I$3,Database!$L$2,IF(AND($AE106&gt;Database!$K$2,$AE106&lt;Database!$I$4),Database!$L$3,IF(AND($AE106&lt;Database!$I$5,$AE106&gt;Database!$K$3),Database!$L$4,IF($AE106&gt;Database!$K$4,Database!$L$5)))))</f>
        <v/>
      </c>
      <c r="AG106" s="203">
        <v>0</v>
      </c>
      <c r="AH106" s="312">
        <v>0</v>
      </c>
      <c r="AI106" s="312">
        <f t="shared" si="13"/>
        <v>0</v>
      </c>
      <c r="AJ106" s="84"/>
      <c r="AK106" s="87"/>
      <c r="AL106" s="113"/>
    </row>
    <row r="107" spans="1:38" ht="19" thickBot="1">
      <c r="A107" s="245"/>
      <c r="B107" s="84"/>
      <c r="C107" s="246"/>
      <c r="D107" s="246"/>
      <c r="E107" s="84"/>
      <c r="F107" s="167"/>
      <c r="G107" s="84"/>
      <c r="H107" s="313"/>
      <c r="I107" s="115"/>
      <c r="J107" s="83"/>
      <c r="K107" s="83"/>
      <c r="L107" s="83"/>
      <c r="M107" s="83"/>
      <c r="N107" s="84"/>
      <c r="O107" s="84"/>
      <c r="P107" s="84" t="str">
        <f t="shared" si="10"/>
        <v/>
      </c>
      <c r="Q107" s="84" t="str">
        <f>IF($P107="","",IF($P107&lt;Database!$I$3,Database!$L$2,IF(AND($P107&gt;Database!$K$2,$P107&lt;Database!$I$4),Database!$L$3,IF(AND($P107&lt;Database!$I$5,$P107&gt;Database!$K$3),Database!$L$4,IF($P107&gt;Database!$K$4,Database!$L$5)))))</f>
        <v/>
      </c>
      <c r="R107" s="204">
        <v>0</v>
      </c>
      <c r="S107" s="312">
        <v>0</v>
      </c>
      <c r="T107" s="312">
        <f t="shared" si="12"/>
        <v>0</v>
      </c>
      <c r="U107" s="84"/>
      <c r="V107" s="85"/>
      <c r="W107" s="85"/>
      <c r="X107" s="117"/>
      <c r="Y107" s="84"/>
      <c r="Z107" s="83"/>
      <c r="AA107" s="312"/>
      <c r="AB107" s="202"/>
      <c r="AC107" s="84"/>
      <c r="AD107" s="84"/>
      <c r="AE107" s="167" t="str">
        <f t="shared" si="11"/>
        <v/>
      </c>
      <c r="AF107" s="84" t="str">
        <f>IF(AE107="","",IF($AE107&lt;Database!$I$3,Database!$L$2,IF(AND($AE107&gt;Database!$K$2,$AE107&lt;Database!$I$4),Database!$L$3,IF(AND($AE107&lt;Database!$I$5,$AE107&gt;Database!$K$3),Database!$L$4,IF($AE107&gt;Database!$K$4,Database!$L$5)))))</f>
        <v/>
      </c>
      <c r="AG107" s="203">
        <v>0</v>
      </c>
      <c r="AH107" s="312">
        <v>0</v>
      </c>
      <c r="AI107" s="312">
        <f t="shared" si="13"/>
        <v>0</v>
      </c>
      <c r="AJ107" s="84"/>
      <c r="AK107" s="87"/>
      <c r="AL107" s="113"/>
    </row>
    <row r="108" spans="1:38" ht="19" thickBot="1">
      <c r="A108" s="245"/>
      <c r="B108" s="84"/>
      <c r="C108" s="246"/>
      <c r="D108" s="246"/>
      <c r="E108" s="84"/>
      <c r="F108" s="167"/>
      <c r="G108" s="84"/>
      <c r="H108" s="313"/>
      <c r="I108" s="115"/>
      <c r="J108" s="83"/>
      <c r="K108" s="83"/>
      <c r="L108" s="83"/>
      <c r="M108" s="83"/>
      <c r="N108" s="84"/>
      <c r="O108" s="84"/>
      <c r="P108" s="84" t="str">
        <f t="shared" si="10"/>
        <v/>
      </c>
      <c r="Q108" s="84" t="str">
        <f>IF($P108="","",IF($P108&lt;Database!$I$3,Database!$L$2,IF(AND($P108&gt;Database!$K$2,$P108&lt;Database!$I$4),Database!$L$3,IF(AND($P108&lt;Database!$I$5,$P108&gt;Database!$K$3),Database!$L$4,IF($P108&gt;Database!$K$4,Database!$L$5)))))</f>
        <v/>
      </c>
      <c r="R108" s="204">
        <v>0</v>
      </c>
      <c r="S108" s="312">
        <v>0</v>
      </c>
      <c r="T108" s="312">
        <f t="shared" si="12"/>
        <v>0</v>
      </c>
      <c r="U108" s="84"/>
      <c r="V108" s="85"/>
      <c r="W108" s="85"/>
      <c r="X108" s="117"/>
      <c r="Y108" s="84"/>
      <c r="Z108" s="83"/>
      <c r="AA108" s="312"/>
      <c r="AB108" s="202"/>
      <c r="AC108" s="84"/>
      <c r="AD108" s="84"/>
      <c r="AE108" s="167" t="str">
        <f t="shared" si="11"/>
        <v/>
      </c>
      <c r="AF108" s="84" t="str">
        <f>IF(AE108="","",IF($AE108&lt;Database!$I$3,Database!$L$2,IF(AND($AE108&gt;Database!$K$2,$AE108&lt;Database!$I$4),Database!$L$3,IF(AND($AE108&lt;Database!$I$5,$AE108&gt;Database!$K$3),Database!$L$4,IF($AE108&gt;Database!$K$4,Database!$L$5)))))</f>
        <v/>
      </c>
      <c r="AG108" s="203">
        <v>0</v>
      </c>
      <c r="AH108" s="312">
        <v>0</v>
      </c>
      <c r="AI108" s="312">
        <f t="shared" si="13"/>
        <v>0</v>
      </c>
      <c r="AJ108" s="84"/>
      <c r="AK108" s="87"/>
      <c r="AL108" s="113"/>
    </row>
    <row r="109" spans="1:38" ht="19" thickBot="1">
      <c r="A109" s="245"/>
      <c r="B109" s="84"/>
      <c r="C109" s="246"/>
      <c r="D109" s="246"/>
      <c r="E109" s="84"/>
      <c r="F109" s="167"/>
      <c r="G109" s="84"/>
      <c r="H109" s="313"/>
      <c r="I109" s="115"/>
      <c r="J109" s="83"/>
      <c r="K109" s="83"/>
      <c r="L109" s="83"/>
      <c r="M109" s="83"/>
      <c r="N109" s="84"/>
      <c r="O109" s="84"/>
      <c r="P109" s="84" t="str">
        <f t="shared" si="10"/>
        <v/>
      </c>
      <c r="Q109" s="84" t="str">
        <f>IF($P109="","",IF($P109&lt;Database!$I$3,Database!$L$2,IF(AND($P109&gt;Database!$K$2,$P109&lt;Database!$I$4),Database!$L$3,IF(AND($P109&lt;Database!$I$5,$P109&gt;Database!$K$3),Database!$L$4,IF($P109&gt;Database!$K$4,Database!$L$5)))))</f>
        <v/>
      </c>
      <c r="R109" s="204">
        <v>0</v>
      </c>
      <c r="S109" s="312">
        <v>0</v>
      </c>
      <c r="T109" s="312">
        <f t="shared" si="12"/>
        <v>0</v>
      </c>
      <c r="U109" s="84"/>
      <c r="V109" s="85"/>
      <c r="W109" s="85"/>
      <c r="X109" s="117"/>
      <c r="Y109" s="84"/>
      <c r="Z109" s="83"/>
      <c r="AA109" s="312"/>
      <c r="AB109" s="202"/>
      <c r="AC109" s="84"/>
      <c r="AD109" s="84"/>
      <c r="AE109" s="167" t="str">
        <f t="shared" si="11"/>
        <v/>
      </c>
      <c r="AF109" s="84" t="str">
        <f>IF(AE109="","",IF($AE109&lt;Database!$I$3,Database!$L$2,IF(AND($AE109&gt;Database!$K$2,$AE109&lt;Database!$I$4),Database!$L$3,IF(AND($AE109&lt;Database!$I$5,$AE109&gt;Database!$K$3),Database!$L$4,IF($AE109&gt;Database!$K$4,Database!$L$5)))))</f>
        <v/>
      </c>
      <c r="AG109" s="203">
        <v>0</v>
      </c>
      <c r="AH109" s="312">
        <v>0</v>
      </c>
      <c r="AI109" s="312">
        <f t="shared" si="13"/>
        <v>0</v>
      </c>
      <c r="AJ109" s="84"/>
      <c r="AK109" s="87"/>
      <c r="AL109" s="113"/>
    </row>
    <row r="110" spans="1:38" ht="19" thickBot="1">
      <c r="A110" s="245"/>
      <c r="B110" s="84"/>
      <c r="C110" s="246"/>
      <c r="D110" s="246"/>
      <c r="E110" s="84"/>
      <c r="F110" s="167"/>
      <c r="G110" s="84"/>
      <c r="H110" s="313"/>
      <c r="I110" s="115"/>
      <c r="J110" s="83"/>
      <c r="K110" s="83"/>
      <c r="L110" s="83"/>
      <c r="M110" s="83"/>
      <c r="N110" s="84"/>
      <c r="O110" s="84"/>
      <c r="P110" s="84" t="str">
        <f t="shared" si="10"/>
        <v/>
      </c>
      <c r="Q110" s="84" t="str">
        <f>IF($P110="","",IF($P110&lt;Database!$I$3,Database!$L$2,IF(AND($P110&gt;Database!$K$2,$P110&lt;Database!$I$4),Database!$L$3,IF(AND($P110&lt;Database!$I$5,$P110&gt;Database!$K$3),Database!$L$4,IF($P110&gt;Database!$K$4,Database!$L$5)))))</f>
        <v/>
      </c>
      <c r="R110" s="204">
        <v>0</v>
      </c>
      <c r="S110" s="312">
        <v>0</v>
      </c>
      <c r="T110" s="312">
        <f t="shared" si="12"/>
        <v>0</v>
      </c>
      <c r="U110" s="84"/>
      <c r="V110" s="85"/>
      <c r="W110" s="85"/>
      <c r="X110" s="117"/>
      <c r="Y110" s="84"/>
      <c r="Z110" s="83"/>
      <c r="AA110" s="312"/>
      <c r="AB110" s="202"/>
      <c r="AC110" s="84"/>
      <c r="AD110" s="84"/>
      <c r="AE110" s="167" t="str">
        <f t="shared" si="11"/>
        <v/>
      </c>
      <c r="AF110" s="84" t="str">
        <f>IF(AE110="","",IF($AE110&lt;Database!$I$3,Database!$L$2,IF(AND($AE110&gt;Database!$K$2,$AE110&lt;Database!$I$4),Database!$L$3,IF(AND($AE110&lt;Database!$I$5,$AE110&gt;Database!$K$3),Database!$L$4,IF($AE110&gt;Database!$K$4,Database!$L$5)))))</f>
        <v/>
      </c>
      <c r="AG110" s="203">
        <v>0</v>
      </c>
      <c r="AH110" s="312">
        <v>0</v>
      </c>
      <c r="AI110" s="312">
        <f t="shared" si="13"/>
        <v>0</v>
      </c>
      <c r="AJ110" s="84"/>
      <c r="AK110" s="87"/>
      <c r="AL110" s="113"/>
    </row>
    <row r="111" spans="1:38" ht="19" thickBot="1">
      <c r="A111" s="245"/>
      <c r="B111" s="84"/>
      <c r="C111" s="246"/>
      <c r="D111" s="246"/>
      <c r="E111" s="84"/>
      <c r="F111" s="167"/>
      <c r="G111" s="84"/>
      <c r="H111" s="313"/>
      <c r="I111" s="115"/>
      <c r="J111" s="83"/>
      <c r="K111" s="83"/>
      <c r="L111" s="83"/>
      <c r="M111" s="83"/>
      <c r="N111" s="84"/>
      <c r="O111" s="84"/>
      <c r="P111" s="84" t="str">
        <f t="shared" si="10"/>
        <v/>
      </c>
      <c r="Q111" s="84" t="str">
        <f>IF($P111="","",IF($P111&lt;Database!$I$3,Database!$L$2,IF(AND($P111&gt;Database!$K$2,$P111&lt;Database!$I$4),Database!$L$3,IF(AND($P111&lt;Database!$I$5,$P111&gt;Database!$K$3),Database!$L$4,IF($P111&gt;Database!$K$4,Database!$L$5)))))</f>
        <v/>
      </c>
      <c r="R111" s="204">
        <v>0</v>
      </c>
      <c r="S111" s="312">
        <v>0</v>
      </c>
      <c r="T111" s="312">
        <f t="shared" si="12"/>
        <v>0</v>
      </c>
      <c r="U111" s="84"/>
      <c r="V111" s="85"/>
      <c r="W111" s="85"/>
      <c r="X111" s="117"/>
      <c r="Y111" s="84"/>
      <c r="Z111" s="83"/>
      <c r="AA111" s="312"/>
      <c r="AB111" s="202"/>
      <c r="AC111" s="84"/>
      <c r="AD111" s="84"/>
      <c r="AE111" s="167" t="str">
        <f t="shared" si="11"/>
        <v/>
      </c>
      <c r="AF111" s="84" t="str">
        <f>IF(AE111="","",IF($AE111&lt;Database!$I$3,Database!$L$2,IF(AND($AE111&gt;Database!$K$2,$AE111&lt;Database!$I$4),Database!$L$3,IF(AND($AE111&lt;Database!$I$5,$AE111&gt;Database!$K$3),Database!$L$4,IF($AE111&gt;Database!$K$4,Database!$L$5)))))</f>
        <v/>
      </c>
      <c r="AG111" s="203">
        <v>0</v>
      </c>
      <c r="AH111" s="312">
        <v>0</v>
      </c>
      <c r="AI111" s="312">
        <f t="shared" si="13"/>
        <v>0</v>
      </c>
      <c r="AJ111" s="84"/>
      <c r="AK111" s="87"/>
      <c r="AL111" s="113"/>
    </row>
    <row r="112" spans="1:38" ht="19" thickBot="1">
      <c r="A112" s="245"/>
      <c r="B112" s="84"/>
      <c r="C112" s="246"/>
      <c r="D112" s="246"/>
      <c r="E112" s="84"/>
      <c r="F112" s="167"/>
      <c r="G112" s="84"/>
      <c r="H112" s="313"/>
      <c r="I112" s="115"/>
      <c r="J112" s="83"/>
      <c r="K112" s="83"/>
      <c r="L112" s="83"/>
      <c r="M112" s="83"/>
      <c r="N112" s="84"/>
      <c r="O112" s="84"/>
      <c r="P112" s="84" t="str">
        <f t="shared" si="10"/>
        <v/>
      </c>
      <c r="Q112" s="84" t="str">
        <f>IF($P112="","",IF($P112&lt;Database!$I$3,Database!$L$2,IF(AND($P112&gt;Database!$K$2,$P112&lt;Database!$I$4),Database!$L$3,IF(AND($P112&lt;Database!$I$5,$P112&gt;Database!$K$3),Database!$L$4,IF($P112&gt;Database!$K$4,Database!$L$5)))))</f>
        <v/>
      </c>
      <c r="R112" s="204">
        <v>0</v>
      </c>
      <c r="S112" s="312">
        <v>0</v>
      </c>
      <c r="T112" s="312">
        <f t="shared" si="12"/>
        <v>0</v>
      </c>
      <c r="U112" s="84"/>
      <c r="V112" s="85"/>
      <c r="W112" s="85"/>
      <c r="X112" s="117"/>
      <c r="Y112" s="84"/>
      <c r="Z112" s="83"/>
      <c r="AA112" s="312"/>
      <c r="AB112" s="202"/>
      <c r="AC112" s="84"/>
      <c r="AD112" s="84"/>
      <c r="AE112" s="167" t="str">
        <f t="shared" si="11"/>
        <v/>
      </c>
      <c r="AF112" s="84" t="str">
        <f>IF(AE112="","",IF($AE112&lt;Database!$I$3,Database!$L$2,IF(AND($AE112&gt;Database!$K$2,$AE112&lt;Database!$I$4),Database!$L$3,IF(AND($AE112&lt;Database!$I$5,$AE112&gt;Database!$K$3),Database!$L$4,IF($AE112&gt;Database!$K$4,Database!$L$5)))))</f>
        <v/>
      </c>
      <c r="AG112" s="203">
        <v>0</v>
      </c>
      <c r="AH112" s="312">
        <v>0</v>
      </c>
      <c r="AI112" s="312">
        <f t="shared" si="13"/>
        <v>0</v>
      </c>
      <c r="AJ112" s="84"/>
      <c r="AK112" s="87"/>
      <c r="AL112" s="113"/>
    </row>
    <row r="113" spans="1:38" ht="19" thickBot="1">
      <c r="A113" s="245"/>
      <c r="B113" s="84"/>
      <c r="C113" s="246"/>
      <c r="D113" s="246"/>
      <c r="E113" s="84"/>
      <c r="F113" s="167"/>
      <c r="G113" s="84"/>
      <c r="H113" s="313"/>
      <c r="I113" s="115"/>
      <c r="J113" s="83"/>
      <c r="K113" s="83"/>
      <c r="L113" s="83"/>
      <c r="M113" s="83"/>
      <c r="N113" s="84"/>
      <c r="O113" s="84"/>
      <c r="P113" s="84" t="str">
        <f t="shared" si="10"/>
        <v/>
      </c>
      <c r="Q113" s="84" t="str">
        <f>IF($P113="","",IF($P113&lt;Database!$I$3,Database!$L$2,IF(AND($P113&gt;Database!$K$2,$P113&lt;Database!$I$4),Database!$L$3,IF(AND($P113&lt;Database!$I$5,$P113&gt;Database!$K$3),Database!$L$4,IF($P113&gt;Database!$K$4,Database!$L$5)))))</f>
        <v/>
      </c>
      <c r="R113" s="204">
        <v>0</v>
      </c>
      <c r="S113" s="312">
        <v>0</v>
      </c>
      <c r="T113" s="312">
        <f t="shared" si="12"/>
        <v>0</v>
      </c>
      <c r="U113" s="84"/>
      <c r="V113" s="85"/>
      <c r="W113" s="85"/>
      <c r="X113" s="117"/>
      <c r="Y113" s="84"/>
      <c r="Z113" s="83"/>
      <c r="AA113" s="312"/>
      <c r="AB113" s="202"/>
      <c r="AC113" s="84"/>
      <c r="AD113" s="84"/>
      <c r="AE113" s="167" t="str">
        <f t="shared" si="11"/>
        <v/>
      </c>
      <c r="AF113" s="84" t="str">
        <f>IF(AE113="","",IF($AE113&lt;Database!$I$3,Database!$L$2,IF(AND($AE113&gt;Database!$K$2,$AE113&lt;Database!$I$4),Database!$L$3,IF(AND($AE113&lt;Database!$I$5,$AE113&gt;Database!$K$3),Database!$L$4,IF($AE113&gt;Database!$K$4,Database!$L$5)))))</f>
        <v/>
      </c>
      <c r="AG113" s="203">
        <v>0</v>
      </c>
      <c r="AH113" s="312">
        <v>0</v>
      </c>
      <c r="AI113" s="312">
        <f t="shared" si="13"/>
        <v>0</v>
      </c>
      <c r="AJ113" s="84"/>
      <c r="AK113" s="87"/>
      <c r="AL113" s="113"/>
    </row>
    <row r="114" spans="1:38" ht="19" thickBot="1">
      <c r="A114" s="245"/>
      <c r="B114" s="84"/>
      <c r="C114" s="246"/>
      <c r="D114" s="246"/>
      <c r="E114" s="84"/>
      <c r="F114" s="167"/>
      <c r="G114" s="84"/>
      <c r="H114" s="313"/>
      <c r="I114" s="115"/>
      <c r="J114" s="83"/>
      <c r="K114" s="83"/>
      <c r="L114" s="83"/>
      <c r="M114" s="83"/>
      <c r="N114" s="84"/>
      <c r="O114" s="84"/>
      <c r="P114" s="84" t="str">
        <f t="shared" si="10"/>
        <v/>
      </c>
      <c r="Q114" s="84" t="str">
        <f>IF($P114="","",IF($P114&lt;Database!$I$3,Database!$L$2,IF(AND($P114&gt;Database!$K$2,$P114&lt;Database!$I$4),Database!$L$3,IF(AND($P114&lt;Database!$I$5,$P114&gt;Database!$K$3),Database!$L$4,IF($P114&gt;Database!$K$4,Database!$L$5)))))</f>
        <v/>
      </c>
      <c r="R114" s="204">
        <v>0</v>
      </c>
      <c r="S114" s="312">
        <v>0</v>
      </c>
      <c r="T114" s="312">
        <f t="shared" si="12"/>
        <v>0</v>
      </c>
      <c r="U114" s="84"/>
      <c r="V114" s="85"/>
      <c r="W114" s="85"/>
      <c r="X114" s="117"/>
      <c r="Y114" s="84"/>
      <c r="Z114" s="83"/>
      <c r="AA114" s="312"/>
      <c r="AB114" s="202"/>
      <c r="AC114" s="84"/>
      <c r="AD114" s="84"/>
      <c r="AE114" s="167" t="str">
        <f t="shared" si="11"/>
        <v/>
      </c>
      <c r="AF114" s="84" t="str">
        <f>IF(AE114="","",IF($AE114&lt;Database!$I$3,Database!$L$2,IF(AND($AE114&gt;Database!$K$2,$AE114&lt;Database!$I$4),Database!$L$3,IF(AND($AE114&lt;Database!$I$5,$AE114&gt;Database!$K$3),Database!$L$4,IF($AE114&gt;Database!$K$4,Database!$L$5)))))</f>
        <v/>
      </c>
      <c r="AG114" s="203">
        <v>0</v>
      </c>
      <c r="AH114" s="312">
        <v>0</v>
      </c>
      <c r="AI114" s="312">
        <f t="shared" si="13"/>
        <v>0</v>
      </c>
      <c r="AJ114" s="84"/>
      <c r="AK114" s="87"/>
      <c r="AL114" s="113"/>
    </row>
    <row r="115" spans="1:38" ht="19" thickBot="1">
      <c r="A115" s="245"/>
      <c r="B115" s="84"/>
      <c r="C115" s="246"/>
      <c r="D115" s="246"/>
      <c r="E115" s="84"/>
      <c r="F115" s="167"/>
      <c r="G115" s="84"/>
      <c r="H115" s="313"/>
      <c r="I115" s="115"/>
      <c r="J115" s="83"/>
      <c r="K115" s="83"/>
      <c r="L115" s="83"/>
      <c r="M115" s="83"/>
      <c r="N115" s="84"/>
      <c r="O115" s="84"/>
      <c r="P115" s="84" t="str">
        <f t="shared" si="10"/>
        <v/>
      </c>
      <c r="Q115" s="84" t="str">
        <f>IF($P115="","",IF($P115&lt;Database!$I$3,Database!$L$2,IF(AND($P115&gt;Database!$K$2,$P115&lt;Database!$I$4),Database!$L$3,IF(AND($P115&lt;Database!$I$5,$P115&gt;Database!$K$3),Database!$L$4,IF($P115&gt;Database!$K$4,Database!$L$5)))))</f>
        <v/>
      </c>
      <c r="R115" s="204">
        <v>0</v>
      </c>
      <c r="S115" s="312">
        <v>0</v>
      </c>
      <c r="T115" s="312">
        <f t="shared" si="12"/>
        <v>0</v>
      </c>
      <c r="U115" s="84"/>
      <c r="V115" s="85"/>
      <c r="W115" s="85"/>
      <c r="X115" s="117"/>
      <c r="Y115" s="84"/>
      <c r="Z115" s="83"/>
      <c r="AA115" s="312"/>
      <c r="AB115" s="202"/>
      <c r="AC115" s="84"/>
      <c r="AD115" s="84"/>
      <c r="AE115" s="167" t="str">
        <f t="shared" si="11"/>
        <v/>
      </c>
      <c r="AF115" s="84" t="str">
        <f>IF(AE115="","",IF($AE115&lt;Database!$I$3,Database!$L$2,IF(AND($AE115&gt;Database!$K$2,$AE115&lt;Database!$I$4),Database!$L$3,IF(AND($AE115&lt;Database!$I$5,$AE115&gt;Database!$K$3),Database!$L$4,IF($AE115&gt;Database!$K$4,Database!$L$5)))))</f>
        <v/>
      </c>
      <c r="AG115" s="203">
        <v>0</v>
      </c>
      <c r="AH115" s="312">
        <v>0</v>
      </c>
      <c r="AI115" s="312">
        <f t="shared" si="13"/>
        <v>0</v>
      </c>
      <c r="AJ115" s="84"/>
      <c r="AK115" s="87"/>
      <c r="AL115" s="113"/>
    </row>
    <row r="116" spans="1:38" ht="19" thickBot="1">
      <c r="A116" s="245"/>
      <c r="B116" s="84"/>
      <c r="C116" s="246"/>
      <c r="D116" s="246"/>
      <c r="E116" s="84"/>
      <c r="F116" s="167"/>
      <c r="G116" s="84"/>
      <c r="H116" s="313"/>
      <c r="I116" s="115"/>
      <c r="J116" s="83"/>
      <c r="K116" s="83"/>
      <c r="L116" s="83"/>
      <c r="M116" s="83"/>
      <c r="N116" s="84"/>
      <c r="O116" s="84"/>
      <c r="P116" s="84" t="str">
        <f t="shared" si="10"/>
        <v/>
      </c>
      <c r="Q116" s="84" t="str">
        <f>IF($P116="","",IF($P116&lt;Database!$I$3,Database!$L$2,IF(AND($P116&gt;Database!$K$2,$P116&lt;Database!$I$4),Database!$L$3,IF(AND($P116&lt;Database!$I$5,$P116&gt;Database!$K$3),Database!$L$4,IF($P116&gt;Database!$K$4,Database!$L$5)))))</f>
        <v/>
      </c>
      <c r="R116" s="204">
        <v>0</v>
      </c>
      <c r="S116" s="312">
        <v>0</v>
      </c>
      <c r="T116" s="312">
        <f t="shared" si="12"/>
        <v>0</v>
      </c>
      <c r="U116" s="84"/>
      <c r="V116" s="85"/>
      <c r="W116" s="85"/>
      <c r="X116" s="117"/>
      <c r="Y116" s="84"/>
      <c r="Z116" s="83"/>
      <c r="AA116" s="312"/>
      <c r="AB116" s="202"/>
      <c r="AC116" s="84"/>
      <c r="AD116" s="84"/>
      <c r="AE116" s="167" t="str">
        <f t="shared" si="11"/>
        <v/>
      </c>
      <c r="AF116" s="84" t="str">
        <f>IF(AE116="","",IF($AE116&lt;Database!$I$3,Database!$L$2,IF(AND($AE116&gt;Database!$K$2,$AE116&lt;Database!$I$4),Database!$L$3,IF(AND($AE116&lt;Database!$I$5,$AE116&gt;Database!$K$3),Database!$L$4,IF($AE116&gt;Database!$K$4,Database!$L$5)))))</f>
        <v/>
      </c>
      <c r="AG116" s="203">
        <v>0</v>
      </c>
      <c r="AH116" s="312">
        <v>0</v>
      </c>
      <c r="AI116" s="312">
        <f t="shared" si="13"/>
        <v>0</v>
      </c>
      <c r="AJ116" s="84"/>
      <c r="AK116" s="87"/>
      <c r="AL116" s="113"/>
    </row>
    <row r="117" spans="1:38" ht="19" thickBot="1">
      <c r="A117" s="245"/>
      <c r="B117" s="84"/>
      <c r="C117" s="246"/>
      <c r="D117" s="246"/>
      <c r="E117" s="84"/>
      <c r="F117" s="167"/>
      <c r="G117" s="84"/>
      <c r="H117" s="313"/>
      <c r="I117" s="115"/>
      <c r="J117" s="83"/>
      <c r="K117" s="83"/>
      <c r="L117" s="83"/>
      <c r="M117" s="83"/>
      <c r="N117" s="84"/>
      <c r="O117" s="84"/>
      <c r="P117" s="84" t="str">
        <f t="shared" si="10"/>
        <v/>
      </c>
      <c r="Q117" s="84" t="str">
        <f>IF($P117="","",IF($P117&lt;Database!$I$3,Database!$L$2,IF(AND($P117&gt;Database!$K$2,$P117&lt;Database!$I$4),Database!$L$3,IF(AND($P117&lt;Database!$I$5,$P117&gt;Database!$K$3),Database!$L$4,IF($P117&gt;Database!$K$4,Database!$L$5)))))</f>
        <v/>
      </c>
      <c r="R117" s="204">
        <v>0</v>
      </c>
      <c r="S117" s="312">
        <v>0</v>
      </c>
      <c r="T117" s="312">
        <f t="shared" si="12"/>
        <v>0</v>
      </c>
      <c r="U117" s="84"/>
      <c r="V117" s="85"/>
      <c r="W117" s="85"/>
      <c r="X117" s="117"/>
      <c r="Y117" s="84"/>
      <c r="Z117" s="83"/>
      <c r="AA117" s="312"/>
      <c r="AB117" s="202"/>
      <c r="AC117" s="84"/>
      <c r="AD117" s="84"/>
      <c r="AE117" s="167" t="str">
        <f t="shared" si="11"/>
        <v/>
      </c>
      <c r="AF117" s="84" t="str">
        <f>IF(AE117="","",IF($AE117&lt;Database!$I$3,Database!$L$2,IF(AND($AE117&gt;Database!$K$2,$AE117&lt;Database!$I$4),Database!$L$3,IF(AND($AE117&lt;Database!$I$5,$AE117&gt;Database!$K$3),Database!$L$4,IF($AE117&gt;Database!$K$4,Database!$L$5)))))</f>
        <v/>
      </c>
      <c r="AG117" s="203">
        <v>0</v>
      </c>
      <c r="AH117" s="312">
        <v>0</v>
      </c>
      <c r="AI117" s="312">
        <f t="shared" si="13"/>
        <v>0</v>
      </c>
      <c r="AJ117" s="84"/>
      <c r="AK117" s="87"/>
      <c r="AL117" s="113"/>
    </row>
    <row r="118" spans="1:38" ht="19" thickBot="1">
      <c r="A118" s="245"/>
      <c r="B118" s="84"/>
      <c r="C118" s="246"/>
      <c r="D118" s="246"/>
      <c r="E118" s="84"/>
      <c r="F118" s="167"/>
      <c r="G118" s="84"/>
      <c r="H118" s="313"/>
      <c r="I118" s="115"/>
      <c r="J118" s="83"/>
      <c r="K118" s="83"/>
      <c r="L118" s="83"/>
      <c r="M118" s="83"/>
      <c r="N118" s="84"/>
      <c r="O118" s="84"/>
      <c r="P118" s="84" t="str">
        <f t="shared" si="10"/>
        <v/>
      </c>
      <c r="Q118" s="84" t="str">
        <f>IF($P118="","",IF($P118&lt;Database!$I$3,Database!$L$2,IF(AND($P118&gt;Database!$K$2,$P118&lt;Database!$I$4),Database!$L$3,IF(AND($P118&lt;Database!$I$5,$P118&gt;Database!$K$3),Database!$L$4,IF($P118&gt;Database!$K$4,Database!$L$5)))))</f>
        <v/>
      </c>
      <c r="R118" s="204">
        <v>0</v>
      </c>
      <c r="S118" s="312">
        <v>0</v>
      </c>
      <c r="T118" s="312">
        <f t="shared" si="12"/>
        <v>0</v>
      </c>
      <c r="U118" s="84"/>
      <c r="V118" s="85"/>
      <c r="W118" s="85"/>
      <c r="X118" s="117"/>
      <c r="Y118" s="84"/>
      <c r="Z118" s="83"/>
      <c r="AA118" s="312"/>
      <c r="AB118" s="202"/>
      <c r="AC118" s="84"/>
      <c r="AD118" s="84"/>
      <c r="AE118" s="167" t="str">
        <f t="shared" si="11"/>
        <v/>
      </c>
      <c r="AF118" s="84" t="str">
        <f>IF(AE118="","",IF($AE118&lt;Database!$I$3,Database!$L$2,IF(AND($AE118&gt;Database!$K$2,$AE118&lt;Database!$I$4),Database!$L$3,IF(AND($AE118&lt;Database!$I$5,$AE118&gt;Database!$K$3),Database!$L$4,IF($AE118&gt;Database!$K$4,Database!$L$5)))))</f>
        <v/>
      </c>
      <c r="AG118" s="203">
        <v>0</v>
      </c>
      <c r="AH118" s="312">
        <v>0</v>
      </c>
      <c r="AI118" s="312">
        <f t="shared" si="13"/>
        <v>0</v>
      </c>
      <c r="AJ118" s="84"/>
      <c r="AK118" s="87"/>
      <c r="AL118" s="113"/>
    </row>
    <row r="119" spans="1:38" ht="19" thickBot="1">
      <c r="A119" s="245"/>
      <c r="B119" s="84"/>
      <c r="C119" s="246"/>
      <c r="D119" s="246"/>
      <c r="E119" s="84"/>
      <c r="F119" s="167"/>
      <c r="G119" s="84"/>
      <c r="H119" s="313"/>
      <c r="I119" s="115"/>
      <c r="J119" s="83"/>
      <c r="K119" s="83"/>
      <c r="L119" s="83"/>
      <c r="M119" s="83"/>
      <c r="N119" s="84"/>
      <c r="O119" s="84"/>
      <c r="P119" s="84" t="str">
        <f t="shared" si="10"/>
        <v/>
      </c>
      <c r="Q119" s="84" t="str">
        <f>IF($P119="","",IF($P119&lt;Database!$I$3,Database!$L$2,IF(AND($P119&gt;Database!$K$2,$P119&lt;Database!$I$4),Database!$L$3,IF(AND($P119&lt;Database!$I$5,$P119&gt;Database!$K$3),Database!$L$4,IF($P119&gt;Database!$K$4,Database!$L$5)))))</f>
        <v/>
      </c>
      <c r="R119" s="204">
        <v>0</v>
      </c>
      <c r="S119" s="312">
        <v>0</v>
      </c>
      <c r="T119" s="312">
        <f t="shared" si="12"/>
        <v>0</v>
      </c>
      <c r="U119" s="84"/>
      <c r="V119" s="85"/>
      <c r="W119" s="85"/>
      <c r="X119" s="117"/>
      <c r="Y119" s="84"/>
      <c r="Z119" s="83"/>
      <c r="AA119" s="312"/>
      <c r="AB119" s="202"/>
      <c r="AC119" s="84"/>
      <c r="AD119" s="84"/>
      <c r="AE119" s="167" t="str">
        <f t="shared" si="11"/>
        <v/>
      </c>
      <c r="AF119" s="84" t="str">
        <f>IF(AE119="","",IF($AE119&lt;Database!$I$3,Database!$L$2,IF(AND($AE119&gt;Database!$K$2,$AE119&lt;Database!$I$4),Database!$L$3,IF(AND($AE119&lt;Database!$I$5,$AE119&gt;Database!$K$3),Database!$L$4,IF($AE119&gt;Database!$K$4,Database!$L$5)))))</f>
        <v/>
      </c>
      <c r="AG119" s="203">
        <v>0</v>
      </c>
      <c r="AH119" s="312">
        <v>0</v>
      </c>
      <c r="AI119" s="312">
        <f t="shared" si="13"/>
        <v>0</v>
      </c>
      <c r="AJ119" s="84"/>
      <c r="AK119" s="87"/>
      <c r="AL119" s="113"/>
    </row>
    <row r="120" spans="1:38" ht="19" thickBot="1">
      <c r="A120" s="245"/>
      <c r="B120" s="84"/>
      <c r="C120" s="246"/>
      <c r="D120" s="246"/>
      <c r="E120" s="84"/>
      <c r="F120" s="167"/>
      <c r="G120" s="84"/>
      <c r="H120" s="313"/>
      <c r="I120" s="115"/>
      <c r="J120" s="83"/>
      <c r="K120" s="83"/>
      <c r="L120" s="83"/>
      <c r="M120" s="83"/>
      <c r="N120" s="84"/>
      <c r="O120" s="84"/>
      <c r="P120" s="84" t="str">
        <f t="shared" si="10"/>
        <v/>
      </c>
      <c r="Q120" s="84" t="str">
        <f>IF($P120="","",IF($P120&lt;Database!$I$3,Database!$L$2,IF(AND($P120&gt;Database!$K$2,$P120&lt;Database!$I$4),Database!$L$3,IF(AND($P120&lt;Database!$I$5,$P120&gt;Database!$K$3),Database!$L$4,IF($P120&gt;Database!$K$4,Database!$L$5)))))</f>
        <v/>
      </c>
      <c r="R120" s="204">
        <v>0</v>
      </c>
      <c r="S120" s="312">
        <v>0</v>
      </c>
      <c r="T120" s="312">
        <f t="shared" si="12"/>
        <v>0</v>
      </c>
      <c r="U120" s="84"/>
      <c r="V120" s="85"/>
      <c r="W120" s="85"/>
      <c r="X120" s="117"/>
      <c r="Y120" s="84"/>
      <c r="Z120" s="83"/>
      <c r="AA120" s="312"/>
      <c r="AB120" s="202"/>
      <c r="AC120" s="84"/>
      <c r="AD120" s="84"/>
      <c r="AE120" s="167" t="str">
        <f t="shared" si="11"/>
        <v/>
      </c>
      <c r="AF120" s="84" t="str">
        <f>IF(AE120="","",IF($AE120&lt;Database!$I$3,Database!$L$2,IF(AND($AE120&gt;Database!$K$2,$AE120&lt;Database!$I$4),Database!$L$3,IF(AND($AE120&lt;Database!$I$5,$AE120&gt;Database!$K$3),Database!$L$4,IF($AE120&gt;Database!$K$4,Database!$L$5)))))</f>
        <v/>
      </c>
      <c r="AG120" s="203">
        <v>0</v>
      </c>
      <c r="AH120" s="312">
        <v>0</v>
      </c>
      <c r="AI120" s="312">
        <f t="shared" si="13"/>
        <v>0</v>
      </c>
      <c r="AJ120" s="84"/>
      <c r="AK120" s="87"/>
      <c r="AL120" s="113"/>
    </row>
    <row r="121" spans="1:38" ht="19" thickBot="1">
      <c r="A121" s="245"/>
      <c r="B121" s="84"/>
      <c r="C121" s="246"/>
      <c r="D121" s="246"/>
      <c r="E121" s="84"/>
      <c r="F121" s="167"/>
      <c r="G121" s="84"/>
      <c r="H121" s="313"/>
      <c r="I121" s="115"/>
      <c r="J121" s="83"/>
      <c r="K121" s="83"/>
      <c r="L121" s="83"/>
      <c r="M121" s="83"/>
      <c r="N121" s="84"/>
      <c r="O121" s="84"/>
      <c r="P121" s="84" t="str">
        <f t="shared" si="10"/>
        <v/>
      </c>
      <c r="Q121" s="84" t="str">
        <f>IF($P121="","",IF($P121&lt;Database!$I$3,Database!$L$2,IF(AND($P121&gt;Database!$K$2,$P121&lt;Database!$I$4),Database!$L$3,IF(AND($P121&lt;Database!$I$5,$P121&gt;Database!$K$3),Database!$L$4,IF($P121&gt;Database!$K$4,Database!$L$5)))))</f>
        <v/>
      </c>
      <c r="R121" s="204">
        <v>0</v>
      </c>
      <c r="S121" s="312">
        <v>0</v>
      </c>
      <c r="T121" s="312">
        <f t="shared" si="12"/>
        <v>0</v>
      </c>
      <c r="U121" s="84"/>
      <c r="V121" s="85"/>
      <c r="W121" s="85"/>
      <c r="X121" s="117"/>
      <c r="Y121" s="84"/>
      <c r="Z121" s="83"/>
      <c r="AA121" s="312"/>
      <c r="AB121" s="202"/>
      <c r="AC121" s="84"/>
      <c r="AD121" s="84"/>
      <c r="AE121" s="167" t="str">
        <f t="shared" si="11"/>
        <v/>
      </c>
      <c r="AF121" s="84" t="str">
        <f>IF(AE121="","",IF($AE121&lt;Database!$I$3,Database!$L$2,IF(AND($AE121&gt;Database!$K$2,$AE121&lt;Database!$I$4),Database!$L$3,IF(AND($AE121&lt;Database!$I$5,$AE121&gt;Database!$K$3),Database!$L$4,IF($AE121&gt;Database!$K$4,Database!$L$5)))))</f>
        <v/>
      </c>
      <c r="AG121" s="203">
        <v>0</v>
      </c>
      <c r="AH121" s="312">
        <v>0</v>
      </c>
      <c r="AI121" s="312">
        <f t="shared" si="13"/>
        <v>0</v>
      </c>
      <c r="AJ121" s="84"/>
      <c r="AK121" s="87"/>
      <c r="AL121" s="113"/>
    </row>
    <row r="122" spans="1:38" ht="19" thickBot="1">
      <c r="A122" s="245"/>
      <c r="B122" s="84"/>
      <c r="C122" s="246"/>
      <c r="D122" s="246"/>
      <c r="E122" s="84"/>
      <c r="F122" s="167"/>
      <c r="G122" s="84"/>
      <c r="H122" s="313"/>
      <c r="I122" s="115"/>
      <c r="J122" s="83"/>
      <c r="K122" s="83"/>
      <c r="L122" s="83"/>
      <c r="M122" s="83"/>
      <c r="N122" s="84"/>
      <c r="O122" s="84"/>
      <c r="P122" s="84" t="str">
        <f t="shared" si="10"/>
        <v/>
      </c>
      <c r="Q122" s="84" t="str">
        <f>IF($P122="","",IF($P122&lt;Database!$I$3,Database!$L$2,IF(AND($P122&gt;Database!$K$2,$P122&lt;Database!$I$4),Database!$L$3,IF(AND($P122&lt;Database!$I$5,$P122&gt;Database!$K$3),Database!$L$4,IF($P122&gt;Database!$K$4,Database!$L$5)))))</f>
        <v/>
      </c>
      <c r="R122" s="204">
        <v>0</v>
      </c>
      <c r="S122" s="312">
        <v>0</v>
      </c>
      <c r="T122" s="312">
        <f t="shared" si="12"/>
        <v>0</v>
      </c>
      <c r="U122" s="84"/>
      <c r="V122" s="85"/>
      <c r="W122" s="85"/>
      <c r="X122" s="117"/>
      <c r="Y122" s="84"/>
      <c r="Z122" s="83"/>
      <c r="AA122" s="312"/>
      <c r="AB122" s="202"/>
      <c r="AC122" s="84"/>
      <c r="AD122" s="84"/>
      <c r="AE122" s="167" t="str">
        <f t="shared" si="11"/>
        <v/>
      </c>
      <c r="AF122" s="84" t="str">
        <f>IF(AE122="","",IF($AE122&lt;Database!$I$3,Database!$L$2,IF(AND($AE122&gt;Database!$K$2,$AE122&lt;Database!$I$4),Database!$L$3,IF(AND($AE122&lt;Database!$I$5,$AE122&gt;Database!$K$3),Database!$L$4,IF($AE122&gt;Database!$K$4,Database!$L$5)))))</f>
        <v/>
      </c>
      <c r="AG122" s="203">
        <v>0</v>
      </c>
      <c r="AH122" s="312">
        <v>0</v>
      </c>
      <c r="AI122" s="312">
        <f t="shared" si="13"/>
        <v>0</v>
      </c>
      <c r="AJ122" s="84"/>
      <c r="AK122" s="87"/>
      <c r="AL122" s="113"/>
    </row>
    <row r="123" spans="1:38" ht="19" thickBot="1">
      <c r="A123" s="245"/>
      <c r="B123" s="84"/>
      <c r="C123" s="246"/>
      <c r="D123" s="246"/>
      <c r="E123" s="84"/>
      <c r="F123" s="167"/>
      <c r="G123" s="84"/>
      <c r="H123" s="313"/>
      <c r="I123" s="115"/>
      <c r="J123" s="83"/>
      <c r="K123" s="83"/>
      <c r="L123" s="83"/>
      <c r="M123" s="83"/>
      <c r="N123" s="84"/>
      <c r="O123" s="84"/>
      <c r="P123" s="84" t="str">
        <f t="shared" si="10"/>
        <v/>
      </c>
      <c r="Q123" s="84" t="str">
        <f>IF($P123="","",IF($P123&lt;Database!$I$3,Database!$L$2,IF(AND($P123&gt;Database!$K$2,$P123&lt;Database!$I$4),Database!$L$3,IF(AND($P123&lt;Database!$I$5,$P123&gt;Database!$K$3),Database!$L$4,IF($P123&gt;Database!$K$4,Database!$L$5)))))</f>
        <v/>
      </c>
      <c r="R123" s="204">
        <v>0</v>
      </c>
      <c r="S123" s="312">
        <v>0</v>
      </c>
      <c r="T123" s="312">
        <f t="shared" si="12"/>
        <v>0</v>
      </c>
      <c r="U123" s="84"/>
      <c r="V123" s="85"/>
      <c r="W123" s="85"/>
      <c r="X123" s="117"/>
      <c r="Y123" s="84"/>
      <c r="Z123" s="83"/>
      <c r="AA123" s="312"/>
      <c r="AB123" s="202"/>
      <c r="AC123" s="84"/>
      <c r="AD123" s="84"/>
      <c r="AE123" s="84" t="str">
        <f t="shared" ref="AE123:AE160" si="14">IF((AD123&lt;&gt;"")*(AC123&lt;&gt;""),LEFT(AC123,1)*LEFT(AD123,1),"")</f>
        <v/>
      </c>
      <c r="AF123" s="84" t="str">
        <f>IF(AE123="","",IF($AE123&lt;Database!$I$3,Database!$L$2,IF(AND($AE123&gt;Database!$K$2,$AE123&lt;Database!$I$4),Database!$L$3,IF(AND($AE123&lt;Database!$I$5,$AE123&gt;Database!$K$3),Database!$L$4,IF($AE123&gt;Database!$K$4,Database!$L$5)))))</f>
        <v/>
      </c>
      <c r="AG123" s="203">
        <v>0</v>
      </c>
      <c r="AH123" s="312">
        <v>0</v>
      </c>
      <c r="AI123" s="312">
        <f t="shared" si="13"/>
        <v>0</v>
      </c>
      <c r="AJ123" s="84"/>
      <c r="AK123" s="87"/>
      <c r="AL123" s="113"/>
    </row>
    <row r="124" spans="1:38" ht="19" thickBot="1">
      <c r="A124" s="245"/>
      <c r="B124" s="84"/>
      <c r="C124" s="246"/>
      <c r="D124" s="246"/>
      <c r="E124" s="84"/>
      <c r="F124" s="167"/>
      <c r="G124" s="84"/>
      <c r="H124" s="313"/>
      <c r="I124" s="115"/>
      <c r="J124" s="83"/>
      <c r="K124" s="83"/>
      <c r="L124" s="83"/>
      <c r="M124" s="83"/>
      <c r="N124" s="84"/>
      <c r="O124" s="84"/>
      <c r="P124" s="84" t="str">
        <f t="shared" si="10"/>
        <v/>
      </c>
      <c r="Q124" s="84" t="str">
        <f>IF($P124="","",IF($P124&lt;Database!$I$3,Database!$L$2,IF(AND($P124&gt;Database!$K$2,$P124&lt;Database!$I$4),Database!$L$3,IF(AND($P124&lt;Database!$I$5,$P124&gt;Database!$K$3),Database!$L$4,IF($P124&gt;Database!$K$4,Database!$L$5)))))</f>
        <v/>
      </c>
      <c r="R124" s="204">
        <v>0</v>
      </c>
      <c r="S124" s="312">
        <v>0</v>
      </c>
      <c r="T124" s="312">
        <f t="shared" si="12"/>
        <v>0</v>
      </c>
      <c r="U124" s="84"/>
      <c r="V124" s="85"/>
      <c r="W124" s="85"/>
      <c r="X124" s="117"/>
      <c r="Y124" s="84"/>
      <c r="Z124" s="83"/>
      <c r="AA124" s="312"/>
      <c r="AB124" s="202"/>
      <c r="AC124" s="84"/>
      <c r="AD124" s="84"/>
      <c r="AE124" s="84" t="str">
        <f t="shared" si="14"/>
        <v/>
      </c>
      <c r="AF124" s="84" t="str">
        <f>IF(AE124="","",IF($AE124&lt;Database!$I$3,Database!$L$2,IF(AND($AE124&gt;Database!$K$2,$AE124&lt;Database!$I$4),Database!$L$3,IF(AND($AE124&lt;Database!$I$5,$AE124&gt;Database!$K$3),Database!$L$4,IF($AE124&gt;Database!$K$4,Database!$L$5)))))</f>
        <v/>
      </c>
      <c r="AG124" s="203">
        <v>0</v>
      </c>
      <c r="AH124" s="312">
        <v>0</v>
      </c>
      <c r="AI124" s="312">
        <f t="shared" si="13"/>
        <v>0</v>
      </c>
      <c r="AJ124" s="84"/>
      <c r="AK124" s="87"/>
      <c r="AL124" s="113"/>
    </row>
    <row r="125" spans="1:38" ht="19" thickBot="1">
      <c r="A125" s="245"/>
      <c r="B125" s="84"/>
      <c r="C125" s="246"/>
      <c r="D125" s="246"/>
      <c r="E125" s="84"/>
      <c r="F125" s="167"/>
      <c r="G125" s="84"/>
      <c r="H125" s="313"/>
      <c r="I125" s="115"/>
      <c r="J125" s="83"/>
      <c r="K125" s="83"/>
      <c r="L125" s="83"/>
      <c r="M125" s="83"/>
      <c r="N125" s="84"/>
      <c r="O125" s="84"/>
      <c r="P125" s="84" t="str">
        <f t="shared" si="10"/>
        <v/>
      </c>
      <c r="Q125" s="84" t="str">
        <f>IF($P125="","",IF($P125&lt;Database!$I$3,Database!$L$2,IF(AND($P125&gt;Database!$K$2,$P125&lt;Database!$I$4),Database!$L$3,IF(AND($P125&lt;Database!$I$5,$P125&gt;Database!$K$3),Database!$L$4,IF($P125&gt;Database!$K$4,Database!$L$5)))))</f>
        <v/>
      </c>
      <c r="R125" s="204">
        <v>0</v>
      </c>
      <c r="S125" s="312">
        <v>0</v>
      </c>
      <c r="T125" s="312">
        <f t="shared" si="12"/>
        <v>0</v>
      </c>
      <c r="U125" s="84"/>
      <c r="V125" s="85"/>
      <c r="W125" s="85"/>
      <c r="X125" s="117"/>
      <c r="Y125" s="84"/>
      <c r="Z125" s="83"/>
      <c r="AA125" s="312"/>
      <c r="AB125" s="202"/>
      <c r="AC125" s="84"/>
      <c r="AD125" s="84"/>
      <c r="AE125" s="84" t="str">
        <f t="shared" si="14"/>
        <v/>
      </c>
      <c r="AF125" s="84" t="str">
        <f>IF(AE125="","",IF($AE125&lt;Database!$I$3,Database!$L$2,IF(AND($AE125&gt;Database!$K$2,$AE125&lt;Database!$I$4),Database!$L$3,IF(AND($AE125&lt;Database!$I$5,$AE125&gt;Database!$K$3),Database!$L$4,IF($AE125&gt;Database!$K$4,Database!$L$5)))))</f>
        <v/>
      </c>
      <c r="AG125" s="203">
        <v>0</v>
      </c>
      <c r="AH125" s="312">
        <v>0</v>
      </c>
      <c r="AI125" s="312">
        <f t="shared" si="13"/>
        <v>0</v>
      </c>
      <c r="AJ125" s="84"/>
      <c r="AK125" s="87"/>
      <c r="AL125" s="113"/>
    </row>
    <row r="126" spans="1:38" ht="19" thickBot="1">
      <c r="A126" s="245"/>
      <c r="B126" s="84"/>
      <c r="C126" s="246"/>
      <c r="D126" s="246"/>
      <c r="E126" s="84"/>
      <c r="F126" s="167"/>
      <c r="G126" s="84"/>
      <c r="H126" s="313"/>
      <c r="I126" s="115"/>
      <c r="J126" s="83"/>
      <c r="K126" s="83"/>
      <c r="L126" s="83"/>
      <c r="M126" s="83"/>
      <c r="N126" s="84"/>
      <c r="O126" s="84"/>
      <c r="P126" s="84" t="str">
        <f t="shared" si="10"/>
        <v/>
      </c>
      <c r="Q126" s="84" t="str">
        <f>IF($P126="","",IF($P126&lt;Database!$I$3,Database!$L$2,IF(AND($P126&gt;Database!$K$2,$P126&lt;Database!$I$4),Database!$L$3,IF(AND($P126&lt;Database!$I$5,$P126&gt;Database!$K$3),Database!$L$4,IF($P126&gt;Database!$K$4,Database!$L$5)))))</f>
        <v/>
      </c>
      <c r="R126" s="204">
        <v>0</v>
      </c>
      <c r="S126" s="312">
        <v>0</v>
      </c>
      <c r="T126" s="312">
        <f t="shared" si="12"/>
        <v>0</v>
      </c>
      <c r="U126" s="84"/>
      <c r="V126" s="85"/>
      <c r="W126" s="85"/>
      <c r="X126" s="117"/>
      <c r="Y126" s="84"/>
      <c r="Z126" s="83"/>
      <c r="AA126" s="312"/>
      <c r="AB126" s="202"/>
      <c r="AC126" s="84"/>
      <c r="AD126" s="84"/>
      <c r="AE126" s="84" t="str">
        <f t="shared" si="14"/>
        <v/>
      </c>
      <c r="AF126" s="84" t="str">
        <f>IF(AE126="","",IF($AE126&lt;Database!$I$3,Database!$L$2,IF(AND($AE126&gt;Database!$K$2,$AE126&lt;Database!$I$4),Database!$L$3,IF(AND($AE126&lt;Database!$I$5,$AE126&gt;Database!$K$3),Database!$L$4,IF($AE126&gt;Database!$K$4,Database!$L$5)))))</f>
        <v/>
      </c>
      <c r="AG126" s="203">
        <v>0</v>
      </c>
      <c r="AH126" s="312">
        <v>0</v>
      </c>
      <c r="AI126" s="312">
        <f t="shared" si="13"/>
        <v>0</v>
      </c>
      <c r="AJ126" s="84"/>
      <c r="AK126" s="87"/>
      <c r="AL126" s="113"/>
    </row>
    <row r="127" spans="1:38" ht="19" thickBot="1">
      <c r="A127" s="245"/>
      <c r="B127" s="84"/>
      <c r="C127" s="246"/>
      <c r="D127" s="246"/>
      <c r="E127" s="84"/>
      <c r="F127" s="167"/>
      <c r="G127" s="84"/>
      <c r="H127" s="313"/>
      <c r="I127" s="115"/>
      <c r="J127" s="83"/>
      <c r="K127" s="83"/>
      <c r="L127" s="83"/>
      <c r="M127" s="83"/>
      <c r="N127" s="84"/>
      <c r="O127" s="84"/>
      <c r="P127" s="84" t="str">
        <f t="shared" si="10"/>
        <v/>
      </c>
      <c r="Q127" s="84" t="str">
        <f>IF($P127="","",IF($P127&lt;Database!$I$3,Database!$L$2,IF(AND($P127&gt;Database!$K$2,$P127&lt;Database!$I$4),Database!$L$3,IF(AND($P127&lt;Database!$I$5,$P127&gt;Database!$K$3),Database!$L$4,IF($P127&gt;Database!$K$4,Database!$L$5)))))</f>
        <v/>
      </c>
      <c r="R127" s="204">
        <v>0</v>
      </c>
      <c r="S127" s="312">
        <v>0</v>
      </c>
      <c r="T127" s="312">
        <f t="shared" si="12"/>
        <v>0</v>
      </c>
      <c r="U127" s="84"/>
      <c r="V127" s="85"/>
      <c r="W127" s="85"/>
      <c r="X127" s="117"/>
      <c r="Y127" s="84"/>
      <c r="Z127" s="83"/>
      <c r="AA127" s="312"/>
      <c r="AB127" s="202"/>
      <c r="AC127" s="84"/>
      <c r="AD127" s="84"/>
      <c r="AE127" s="84" t="str">
        <f t="shared" si="14"/>
        <v/>
      </c>
      <c r="AF127" s="84" t="str">
        <f>IF(AE127="","",IF($AE127&lt;Database!$I$3,Database!$L$2,IF(AND($AE127&gt;Database!$K$2,$AE127&lt;Database!$I$4),Database!$L$3,IF(AND($AE127&lt;Database!$I$5,$AE127&gt;Database!$K$3),Database!$L$4,IF($AE127&gt;Database!$K$4,Database!$L$5)))))</f>
        <v/>
      </c>
      <c r="AG127" s="203">
        <v>0</v>
      </c>
      <c r="AH127" s="312">
        <v>0</v>
      </c>
      <c r="AI127" s="312">
        <f t="shared" si="13"/>
        <v>0</v>
      </c>
      <c r="AJ127" s="84"/>
      <c r="AK127" s="87"/>
      <c r="AL127" s="113"/>
    </row>
    <row r="128" spans="1:38" ht="19" thickBot="1">
      <c r="A128" s="245"/>
      <c r="B128" s="84"/>
      <c r="C128" s="246"/>
      <c r="D128" s="246"/>
      <c r="E128" s="84"/>
      <c r="F128" s="167"/>
      <c r="G128" s="84"/>
      <c r="H128" s="313"/>
      <c r="I128" s="115"/>
      <c r="J128" s="83"/>
      <c r="K128" s="83"/>
      <c r="L128" s="83"/>
      <c r="M128" s="83"/>
      <c r="N128" s="84"/>
      <c r="O128" s="84"/>
      <c r="P128" s="84" t="str">
        <f t="shared" si="10"/>
        <v/>
      </c>
      <c r="Q128" s="84" t="str">
        <f>IF($P128="","",IF($P128&lt;Database!$I$3,Database!$L$2,IF(AND($P128&gt;Database!$K$2,$P128&lt;Database!$I$4),Database!$L$3,IF(AND($P128&lt;Database!$I$5,$P128&gt;Database!$K$3),Database!$L$4,IF($P128&gt;Database!$K$4,Database!$L$5)))))</f>
        <v/>
      </c>
      <c r="R128" s="204">
        <v>0</v>
      </c>
      <c r="S128" s="312">
        <v>0</v>
      </c>
      <c r="T128" s="312">
        <f t="shared" si="12"/>
        <v>0</v>
      </c>
      <c r="U128" s="84"/>
      <c r="V128" s="85"/>
      <c r="W128" s="85"/>
      <c r="X128" s="117"/>
      <c r="Y128" s="84"/>
      <c r="Z128" s="83"/>
      <c r="AA128" s="312"/>
      <c r="AB128" s="202"/>
      <c r="AC128" s="84"/>
      <c r="AD128" s="84"/>
      <c r="AE128" s="84" t="str">
        <f t="shared" si="14"/>
        <v/>
      </c>
      <c r="AF128" s="84" t="str">
        <f>IF(AE128="","",IF($AE128&lt;Database!$I$3,Database!$L$2,IF(AND($AE128&gt;Database!$K$2,$AE128&lt;Database!$I$4),Database!$L$3,IF(AND($AE128&lt;Database!$I$5,$AE128&gt;Database!$K$3),Database!$L$4,IF($AE128&gt;Database!$K$4,Database!$L$5)))))</f>
        <v/>
      </c>
      <c r="AG128" s="203">
        <v>0</v>
      </c>
      <c r="AH128" s="312">
        <v>0</v>
      </c>
      <c r="AI128" s="312">
        <f t="shared" si="13"/>
        <v>0</v>
      </c>
      <c r="AJ128" s="84"/>
      <c r="AK128" s="87"/>
      <c r="AL128" s="113"/>
    </row>
    <row r="129" spans="1:38" ht="19" thickBot="1">
      <c r="A129" s="245"/>
      <c r="B129" s="84"/>
      <c r="C129" s="246"/>
      <c r="D129" s="246"/>
      <c r="E129" s="84"/>
      <c r="F129" s="167"/>
      <c r="G129" s="84"/>
      <c r="H129" s="313"/>
      <c r="I129" s="115"/>
      <c r="J129" s="83"/>
      <c r="K129" s="83"/>
      <c r="L129" s="83"/>
      <c r="M129" s="83"/>
      <c r="N129" s="84"/>
      <c r="O129" s="84"/>
      <c r="P129" s="84" t="str">
        <f t="shared" si="10"/>
        <v/>
      </c>
      <c r="Q129" s="84" t="str">
        <f>IF($P129="","",IF($P129&lt;Database!$I$3,Database!$L$2,IF(AND($P129&gt;Database!$K$2,$P129&lt;Database!$I$4),Database!$L$3,IF(AND($P129&lt;Database!$I$5,$P129&gt;Database!$K$3),Database!$L$4,IF($P129&gt;Database!$K$4,Database!$L$5)))))</f>
        <v/>
      </c>
      <c r="R129" s="204">
        <v>0</v>
      </c>
      <c r="S129" s="312">
        <v>0</v>
      </c>
      <c r="T129" s="312">
        <f t="shared" si="12"/>
        <v>0</v>
      </c>
      <c r="U129" s="84"/>
      <c r="V129" s="85"/>
      <c r="W129" s="85"/>
      <c r="X129" s="117"/>
      <c r="Y129" s="84"/>
      <c r="Z129" s="83"/>
      <c r="AA129" s="312"/>
      <c r="AB129" s="202"/>
      <c r="AC129" s="84"/>
      <c r="AD129" s="84"/>
      <c r="AE129" s="84" t="str">
        <f t="shared" si="14"/>
        <v/>
      </c>
      <c r="AF129" s="84" t="str">
        <f>IF(AE129="","",IF($AE129&lt;Database!$I$3,Database!$L$2,IF(AND($AE129&gt;Database!$K$2,$AE129&lt;Database!$I$4),Database!$L$3,IF(AND($AE129&lt;Database!$I$5,$AE129&gt;Database!$K$3),Database!$L$4,IF($AE129&gt;Database!$K$4,Database!$L$5)))))</f>
        <v/>
      </c>
      <c r="AG129" s="203">
        <v>0</v>
      </c>
      <c r="AH129" s="312">
        <v>0</v>
      </c>
      <c r="AI129" s="312">
        <f t="shared" si="13"/>
        <v>0</v>
      </c>
      <c r="AJ129" s="84"/>
      <c r="AK129" s="87"/>
      <c r="AL129" s="113"/>
    </row>
    <row r="130" spans="1:38" ht="19" thickBot="1">
      <c r="A130" s="245"/>
      <c r="B130" s="84"/>
      <c r="C130" s="246"/>
      <c r="D130" s="246"/>
      <c r="E130" s="84"/>
      <c r="F130" s="167"/>
      <c r="G130" s="84"/>
      <c r="H130" s="313"/>
      <c r="I130" s="115"/>
      <c r="J130" s="83"/>
      <c r="K130" s="83"/>
      <c r="L130" s="83"/>
      <c r="M130" s="83"/>
      <c r="N130" s="84"/>
      <c r="O130" s="84"/>
      <c r="P130" s="84" t="str">
        <f t="shared" si="10"/>
        <v/>
      </c>
      <c r="Q130" s="84" t="str">
        <f>IF($P130="","",IF($P130&lt;Database!$I$3,Database!$L$2,IF(AND($P130&gt;Database!$K$2,$P130&lt;Database!$I$4),Database!$L$3,IF(AND($P130&lt;Database!$I$5,$P130&gt;Database!$K$3),Database!$L$4,IF($P130&gt;Database!$K$4,Database!$L$5)))))</f>
        <v/>
      </c>
      <c r="R130" s="204">
        <v>0</v>
      </c>
      <c r="S130" s="312">
        <v>0</v>
      </c>
      <c r="T130" s="312">
        <f t="shared" si="12"/>
        <v>0</v>
      </c>
      <c r="U130" s="84"/>
      <c r="V130" s="85"/>
      <c r="W130" s="85"/>
      <c r="X130" s="117"/>
      <c r="Y130" s="84"/>
      <c r="Z130" s="83"/>
      <c r="AA130" s="312"/>
      <c r="AB130" s="202"/>
      <c r="AC130" s="84"/>
      <c r="AD130" s="84"/>
      <c r="AE130" s="84" t="str">
        <f t="shared" si="14"/>
        <v/>
      </c>
      <c r="AF130" s="84" t="str">
        <f>IF(AE130="","",IF($AE130&lt;Database!$I$3,Database!$L$2,IF(AND($AE130&gt;Database!$K$2,$AE130&lt;Database!$I$4),Database!$L$3,IF(AND($AE130&lt;Database!$I$5,$AE130&gt;Database!$K$3),Database!$L$4,IF($AE130&gt;Database!$K$4,Database!$L$5)))))</f>
        <v/>
      </c>
      <c r="AG130" s="203">
        <v>0</v>
      </c>
      <c r="AH130" s="312">
        <v>0</v>
      </c>
      <c r="AI130" s="312">
        <f t="shared" si="13"/>
        <v>0</v>
      </c>
      <c r="AJ130" s="84"/>
      <c r="AK130" s="87"/>
      <c r="AL130" s="113"/>
    </row>
    <row r="131" spans="1:38" ht="19" thickBot="1">
      <c r="A131" s="245"/>
      <c r="B131" s="84"/>
      <c r="C131" s="246"/>
      <c r="D131" s="246"/>
      <c r="E131" s="84"/>
      <c r="F131" s="167"/>
      <c r="G131" s="84"/>
      <c r="H131" s="313"/>
      <c r="I131" s="115"/>
      <c r="J131" s="83"/>
      <c r="K131" s="83"/>
      <c r="L131" s="83"/>
      <c r="M131" s="83"/>
      <c r="N131" s="84"/>
      <c r="O131" s="84"/>
      <c r="P131" s="84" t="str">
        <f t="shared" si="10"/>
        <v/>
      </c>
      <c r="Q131" s="84" t="str">
        <f>IF($P131="","",IF($P131&lt;Database!$I$3,Database!$L$2,IF(AND($P131&gt;Database!$K$2,$P131&lt;Database!$I$4),Database!$L$3,IF(AND($P131&lt;Database!$I$5,$P131&gt;Database!$K$3),Database!$L$4,IF($P131&gt;Database!$K$4,Database!$L$5)))))</f>
        <v/>
      </c>
      <c r="R131" s="204">
        <v>0</v>
      </c>
      <c r="S131" s="312">
        <v>0</v>
      </c>
      <c r="T131" s="312">
        <f t="shared" si="12"/>
        <v>0</v>
      </c>
      <c r="U131" s="84"/>
      <c r="V131" s="85"/>
      <c r="W131" s="85"/>
      <c r="X131" s="117"/>
      <c r="Y131" s="84"/>
      <c r="Z131" s="83"/>
      <c r="AA131" s="312"/>
      <c r="AB131" s="202"/>
      <c r="AC131" s="84"/>
      <c r="AD131" s="84"/>
      <c r="AE131" s="84" t="str">
        <f t="shared" si="14"/>
        <v/>
      </c>
      <c r="AF131" s="84" t="str">
        <f>IF(AE131="","",IF($AE131&lt;Database!$I$3,Database!$L$2,IF(AND($AE131&gt;Database!$K$2,$AE131&lt;Database!$I$4),Database!$L$3,IF(AND($AE131&lt;Database!$I$5,$AE131&gt;Database!$K$3),Database!$L$4,IF($AE131&gt;Database!$K$4,Database!$L$5)))))</f>
        <v/>
      </c>
      <c r="AG131" s="203">
        <v>0</v>
      </c>
      <c r="AH131" s="312">
        <v>0</v>
      </c>
      <c r="AI131" s="312">
        <f t="shared" si="13"/>
        <v>0</v>
      </c>
      <c r="AJ131" s="84"/>
      <c r="AK131" s="87"/>
      <c r="AL131" s="113"/>
    </row>
    <row r="132" spans="1:38" ht="19" thickBot="1">
      <c r="A132" s="245"/>
      <c r="B132" s="84"/>
      <c r="C132" s="246"/>
      <c r="D132" s="246"/>
      <c r="E132" s="84"/>
      <c r="F132" s="167"/>
      <c r="G132" s="84"/>
      <c r="H132" s="313"/>
      <c r="I132" s="115"/>
      <c r="J132" s="83"/>
      <c r="K132" s="83"/>
      <c r="L132" s="83"/>
      <c r="M132" s="83"/>
      <c r="N132" s="84"/>
      <c r="O132" s="84"/>
      <c r="P132" s="84" t="str">
        <f t="shared" si="10"/>
        <v/>
      </c>
      <c r="Q132" s="84" t="str">
        <f>IF($P132="","",IF($P132&lt;Database!$I$3,Database!$L$2,IF(AND($P132&gt;Database!$K$2,$P132&lt;Database!$I$4),Database!$L$3,IF(AND($P132&lt;Database!$I$5,$P132&gt;Database!$K$3),Database!$L$4,IF($P132&gt;Database!$K$4,Database!$L$5)))))</f>
        <v/>
      </c>
      <c r="R132" s="204">
        <v>0</v>
      </c>
      <c r="S132" s="312">
        <v>0</v>
      </c>
      <c r="T132" s="312">
        <f t="shared" si="12"/>
        <v>0</v>
      </c>
      <c r="U132" s="84"/>
      <c r="V132" s="85"/>
      <c r="W132" s="85"/>
      <c r="X132" s="117"/>
      <c r="Y132" s="84"/>
      <c r="Z132" s="83"/>
      <c r="AA132" s="312"/>
      <c r="AB132" s="202"/>
      <c r="AC132" s="84"/>
      <c r="AD132" s="84"/>
      <c r="AE132" s="84" t="str">
        <f t="shared" si="14"/>
        <v/>
      </c>
      <c r="AF132" s="84" t="str">
        <f>IF(AE132="","",IF($AE132&lt;Database!$I$3,Database!$L$2,IF(AND($AE132&gt;Database!$K$2,$AE132&lt;Database!$I$4),Database!$L$3,IF(AND($AE132&lt;Database!$I$5,$AE132&gt;Database!$K$3),Database!$L$4,IF($AE132&gt;Database!$K$4,Database!$L$5)))))</f>
        <v/>
      </c>
      <c r="AG132" s="203">
        <v>0</v>
      </c>
      <c r="AH132" s="312">
        <v>0</v>
      </c>
      <c r="AI132" s="312">
        <f t="shared" si="13"/>
        <v>0</v>
      </c>
      <c r="AJ132" s="84"/>
      <c r="AK132" s="87"/>
      <c r="AL132" s="113"/>
    </row>
    <row r="133" spans="1:38" ht="19" thickBot="1">
      <c r="A133" s="245"/>
      <c r="B133" s="84"/>
      <c r="C133" s="246"/>
      <c r="D133" s="246"/>
      <c r="E133" s="84"/>
      <c r="F133" s="167"/>
      <c r="G133" s="84"/>
      <c r="H133" s="313"/>
      <c r="I133" s="115"/>
      <c r="J133" s="83"/>
      <c r="K133" s="83"/>
      <c r="L133" s="83"/>
      <c r="M133" s="83"/>
      <c r="N133" s="84"/>
      <c r="O133" s="84"/>
      <c r="P133" s="84" t="str">
        <f t="shared" si="10"/>
        <v/>
      </c>
      <c r="Q133" s="84" t="str">
        <f>IF($P133="","",IF($P133&lt;Database!$I$3,Database!$L$2,IF(AND($P133&gt;Database!$K$2,$P133&lt;Database!$I$4),Database!$L$3,IF(AND($P133&lt;Database!$I$5,$P133&gt;Database!$K$3),Database!$L$4,IF($P133&gt;Database!$K$4,Database!$L$5)))))</f>
        <v/>
      </c>
      <c r="R133" s="204">
        <v>0</v>
      </c>
      <c r="S133" s="312">
        <v>0</v>
      </c>
      <c r="T133" s="312">
        <f t="shared" si="12"/>
        <v>0</v>
      </c>
      <c r="U133" s="84"/>
      <c r="V133" s="85"/>
      <c r="W133" s="85"/>
      <c r="X133" s="117"/>
      <c r="Y133" s="84"/>
      <c r="Z133" s="83"/>
      <c r="AA133" s="312"/>
      <c r="AB133" s="202"/>
      <c r="AC133" s="84"/>
      <c r="AD133" s="84"/>
      <c r="AE133" s="84" t="str">
        <f t="shared" si="14"/>
        <v/>
      </c>
      <c r="AF133" s="84" t="str">
        <f>IF(AE133="","",IF($AE133&lt;Database!$I$3,Database!$L$2,IF(AND($AE133&gt;Database!$K$2,$AE133&lt;Database!$I$4),Database!$L$3,IF(AND($AE133&lt;Database!$I$5,$AE133&gt;Database!$K$3),Database!$L$4,IF($AE133&gt;Database!$K$4,Database!$L$5)))))</f>
        <v/>
      </c>
      <c r="AG133" s="203">
        <v>0</v>
      </c>
      <c r="AH133" s="312">
        <v>0</v>
      </c>
      <c r="AI133" s="312">
        <f t="shared" si="13"/>
        <v>0</v>
      </c>
      <c r="AJ133" s="84"/>
      <c r="AK133" s="87"/>
      <c r="AL133" s="113"/>
    </row>
    <row r="134" spans="1:38" ht="19" thickBot="1">
      <c r="A134" s="245"/>
      <c r="B134" s="84"/>
      <c r="C134" s="246"/>
      <c r="D134" s="246"/>
      <c r="E134" s="84"/>
      <c r="F134" s="167"/>
      <c r="G134" s="84"/>
      <c r="H134" s="313"/>
      <c r="I134" s="115"/>
      <c r="J134" s="83"/>
      <c r="K134" s="83"/>
      <c r="L134" s="83"/>
      <c r="M134" s="83"/>
      <c r="N134" s="84"/>
      <c r="O134" s="84"/>
      <c r="P134" s="84" t="str">
        <f t="shared" si="10"/>
        <v/>
      </c>
      <c r="Q134" s="84" t="str">
        <f>IF($P134="","",IF($P134&lt;Database!$I$3,Database!$L$2,IF(AND($P134&gt;Database!$K$2,$P134&lt;Database!$I$4),Database!$L$3,IF(AND($P134&lt;Database!$I$5,$P134&gt;Database!$K$3),Database!$L$4,IF($P134&gt;Database!$K$4,Database!$L$5)))))</f>
        <v/>
      </c>
      <c r="R134" s="204">
        <v>0</v>
      </c>
      <c r="S134" s="312">
        <v>0</v>
      </c>
      <c r="T134" s="312">
        <f t="shared" si="12"/>
        <v>0</v>
      </c>
      <c r="U134" s="84"/>
      <c r="V134" s="85"/>
      <c r="W134" s="85"/>
      <c r="X134" s="117"/>
      <c r="Y134" s="84"/>
      <c r="Z134" s="83"/>
      <c r="AA134" s="312"/>
      <c r="AB134" s="202"/>
      <c r="AC134" s="84"/>
      <c r="AD134" s="84"/>
      <c r="AE134" s="84" t="str">
        <f t="shared" si="14"/>
        <v/>
      </c>
      <c r="AF134" s="84" t="str">
        <f>IF(AE134="","",IF($AE134&lt;Database!$I$3,Database!$L$2,IF(AND($AE134&gt;Database!$K$2,$AE134&lt;Database!$I$4),Database!$L$3,IF(AND($AE134&lt;Database!$I$5,$AE134&gt;Database!$K$3),Database!$L$4,IF($AE134&gt;Database!$K$4,Database!$L$5)))))</f>
        <v/>
      </c>
      <c r="AG134" s="203">
        <v>0</v>
      </c>
      <c r="AH134" s="312">
        <v>0</v>
      </c>
      <c r="AI134" s="312">
        <f t="shared" si="13"/>
        <v>0</v>
      </c>
      <c r="AJ134" s="84"/>
      <c r="AK134" s="87"/>
      <c r="AL134" s="113"/>
    </row>
    <row r="135" spans="1:38" ht="19" thickBot="1">
      <c r="A135" s="245"/>
      <c r="B135" s="84"/>
      <c r="C135" s="246"/>
      <c r="D135" s="246"/>
      <c r="E135" s="84"/>
      <c r="F135" s="167"/>
      <c r="G135" s="84"/>
      <c r="H135" s="313"/>
      <c r="I135" s="115"/>
      <c r="J135" s="83"/>
      <c r="K135" s="83"/>
      <c r="L135" s="83"/>
      <c r="M135" s="83"/>
      <c r="N135" s="84"/>
      <c r="O135" s="84"/>
      <c r="P135" s="84" t="str">
        <f t="shared" si="10"/>
        <v/>
      </c>
      <c r="Q135" s="84" t="str">
        <f>IF($P135="","",IF($P135&lt;Database!$I$3,Database!$L$2,IF(AND($P135&gt;Database!$K$2,$P135&lt;Database!$I$4),Database!$L$3,IF(AND($P135&lt;Database!$I$5,$P135&gt;Database!$K$3),Database!$L$4,IF($P135&gt;Database!$K$4,Database!$L$5)))))</f>
        <v/>
      </c>
      <c r="R135" s="204">
        <v>0</v>
      </c>
      <c r="S135" s="312">
        <v>0</v>
      </c>
      <c r="T135" s="312">
        <f t="shared" si="12"/>
        <v>0</v>
      </c>
      <c r="U135" s="84"/>
      <c r="V135" s="85"/>
      <c r="W135" s="85"/>
      <c r="X135" s="117"/>
      <c r="Y135" s="84"/>
      <c r="Z135" s="83"/>
      <c r="AA135" s="312"/>
      <c r="AB135" s="202"/>
      <c r="AC135" s="84"/>
      <c r="AD135" s="84"/>
      <c r="AE135" s="84" t="str">
        <f t="shared" si="14"/>
        <v/>
      </c>
      <c r="AF135" s="84" t="str">
        <f>IF(AE135="","",IF($AE135&lt;Database!$I$3,Database!$L$2,IF(AND($AE135&gt;Database!$K$2,$AE135&lt;Database!$I$4),Database!$L$3,IF(AND($AE135&lt;Database!$I$5,$AE135&gt;Database!$K$3),Database!$L$4,IF($AE135&gt;Database!$K$4,Database!$L$5)))))</f>
        <v/>
      </c>
      <c r="AG135" s="203">
        <v>0</v>
      </c>
      <c r="AH135" s="312">
        <v>0</v>
      </c>
      <c r="AI135" s="312">
        <f t="shared" si="13"/>
        <v>0</v>
      </c>
      <c r="AJ135" s="84"/>
      <c r="AK135" s="87"/>
      <c r="AL135" s="113"/>
    </row>
    <row r="136" spans="1:38" ht="19" thickBot="1">
      <c r="A136" s="245"/>
      <c r="B136" s="84"/>
      <c r="C136" s="246"/>
      <c r="D136" s="246"/>
      <c r="E136" s="84"/>
      <c r="F136" s="167"/>
      <c r="G136" s="84"/>
      <c r="H136" s="313"/>
      <c r="I136" s="115"/>
      <c r="J136" s="83"/>
      <c r="K136" s="83"/>
      <c r="L136" s="83"/>
      <c r="M136" s="83"/>
      <c r="N136" s="84"/>
      <c r="O136" s="84"/>
      <c r="P136" s="84" t="str">
        <f t="shared" si="10"/>
        <v/>
      </c>
      <c r="Q136" s="84" t="str">
        <f>IF($P136="","",IF($P136&lt;Database!$I$3,Database!$L$2,IF(AND($P136&gt;Database!$K$2,$P136&lt;Database!$I$4),Database!$L$3,IF(AND($P136&lt;Database!$I$5,$P136&gt;Database!$K$3),Database!$L$4,IF($P136&gt;Database!$K$4,Database!$L$5)))))</f>
        <v/>
      </c>
      <c r="R136" s="204">
        <v>0</v>
      </c>
      <c r="S136" s="312">
        <v>0</v>
      </c>
      <c r="T136" s="312">
        <f t="shared" si="12"/>
        <v>0</v>
      </c>
      <c r="U136" s="84"/>
      <c r="V136" s="85"/>
      <c r="W136" s="85"/>
      <c r="X136" s="117"/>
      <c r="Y136" s="84"/>
      <c r="Z136" s="83"/>
      <c r="AA136" s="312"/>
      <c r="AB136" s="202"/>
      <c r="AC136" s="84"/>
      <c r="AD136" s="84"/>
      <c r="AE136" s="84" t="str">
        <f t="shared" si="14"/>
        <v/>
      </c>
      <c r="AF136" s="84" t="str">
        <f>IF(AE136="","",IF($AE136&lt;Database!$I$3,Database!$L$2,IF(AND($AE136&gt;Database!$K$2,$AE136&lt;Database!$I$4),Database!$L$3,IF(AND($AE136&lt;Database!$I$5,$AE136&gt;Database!$K$3),Database!$L$4,IF($AE136&gt;Database!$K$4,Database!$L$5)))))</f>
        <v/>
      </c>
      <c r="AG136" s="203">
        <v>0</v>
      </c>
      <c r="AH136" s="312">
        <v>0</v>
      </c>
      <c r="AI136" s="312">
        <f t="shared" si="13"/>
        <v>0</v>
      </c>
      <c r="AJ136" s="84"/>
      <c r="AK136" s="87"/>
      <c r="AL136" s="113"/>
    </row>
    <row r="137" spans="1:38" ht="19" thickBot="1">
      <c r="A137" s="245"/>
      <c r="B137" s="84"/>
      <c r="C137" s="246"/>
      <c r="D137" s="246"/>
      <c r="E137" s="84"/>
      <c r="F137" s="167"/>
      <c r="G137" s="84"/>
      <c r="H137" s="313"/>
      <c r="I137" s="115"/>
      <c r="J137" s="83"/>
      <c r="K137" s="83"/>
      <c r="L137" s="83"/>
      <c r="M137" s="83"/>
      <c r="N137" s="84"/>
      <c r="O137" s="84"/>
      <c r="P137" s="84" t="str">
        <f t="shared" si="10"/>
        <v/>
      </c>
      <c r="Q137" s="84" t="str">
        <f>IF($P137="","",IF($P137&lt;Database!$I$3,Database!$L$2,IF(AND($P137&gt;Database!$K$2,$P137&lt;Database!$I$4),Database!$L$3,IF(AND($P137&lt;Database!$I$5,$P137&gt;Database!$K$3),Database!$L$4,IF($P137&gt;Database!$K$4,Database!$L$5)))))</f>
        <v/>
      </c>
      <c r="R137" s="204">
        <v>0</v>
      </c>
      <c r="S137" s="312">
        <v>0</v>
      </c>
      <c r="T137" s="312">
        <f t="shared" si="12"/>
        <v>0</v>
      </c>
      <c r="U137" s="84"/>
      <c r="V137" s="85"/>
      <c r="W137" s="85"/>
      <c r="X137" s="117"/>
      <c r="Y137" s="84"/>
      <c r="Z137" s="83"/>
      <c r="AA137" s="312"/>
      <c r="AB137" s="202"/>
      <c r="AC137" s="84"/>
      <c r="AD137" s="84"/>
      <c r="AE137" s="84" t="str">
        <f t="shared" si="14"/>
        <v/>
      </c>
      <c r="AF137" s="84" t="str">
        <f>IF(AE137="","",IF($AE137&lt;Database!$I$3,Database!$L$2,IF(AND($AE137&gt;Database!$K$2,$AE137&lt;Database!$I$4),Database!$L$3,IF(AND($AE137&lt;Database!$I$5,$AE137&gt;Database!$K$3),Database!$L$4,IF($AE137&gt;Database!$K$4,Database!$L$5)))))</f>
        <v/>
      </c>
      <c r="AG137" s="203">
        <v>0</v>
      </c>
      <c r="AH137" s="312">
        <v>0</v>
      </c>
      <c r="AI137" s="312">
        <f t="shared" si="13"/>
        <v>0</v>
      </c>
      <c r="AJ137" s="84"/>
      <c r="AK137" s="87"/>
      <c r="AL137" s="113"/>
    </row>
    <row r="138" spans="1:38" ht="19" thickBot="1">
      <c r="A138" s="245"/>
      <c r="B138" s="84"/>
      <c r="C138" s="246"/>
      <c r="D138" s="246"/>
      <c r="E138" s="84"/>
      <c r="F138" s="167"/>
      <c r="G138" s="84"/>
      <c r="H138" s="313"/>
      <c r="I138" s="115"/>
      <c r="J138" s="83"/>
      <c r="K138" s="83"/>
      <c r="L138" s="83"/>
      <c r="M138" s="83"/>
      <c r="N138" s="84"/>
      <c r="O138" s="84"/>
      <c r="P138" s="84" t="str">
        <f t="shared" si="10"/>
        <v/>
      </c>
      <c r="Q138" s="84" t="str">
        <f>IF($P138="","",IF($P138&lt;Database!$I$3,Database!$L$2,IF(AND($P138&gt;Database!$K$2,$P138&lt;Database!$I$4),Database!$L$3,IF(AND($P138&lt;Database!$I$5,$P138&gt;Database!$K$3),Database!$L$4,IF($P138&gt;Database!$K$4,Database!$L$5)))))</f>
        <v/>
      </c>
      <c r="R138" s="204">
        <v>0</v>
      </c>
      <c r="S138" s="312">
        <v>0</v>
      </c>
      <c r="T138" s="312">
        <f t="shared" si="12"/>
        <v>0</v>
      </c>
      <c r="U138" s="84"/>
      <c r="V138" s="85"/>
      <c r="W138" s="85"/>
      <c r="X138" s="117"/>
      <c r="Y138" s="84"/>
      <c r="Z138" s="83"/>
      <c r="AA138" s="312"/>
      <c r="AB138" s="202"/>
      <c r="AC138" s="84"/>
      <c r="AD138" s="84"/>
      <c r="AE138" s="84" t="str">
        <f t="shared" si="14"/>
        <v/>
      </c>
      <c r="AF138" s="84" t="str">
        <f>IF(AE138="","",IF($AE138&lt;Database!$I$3,Database!$L$2,IF(AND($AE138&gt;Database!$K$2,$AE138&lt;Database!$I$4),Database!$L$3,IF(AND($AE138&lt;Database!$I$5,$AE138&gt;Database!$K$3),Database!$L$4,IF($AE138&gt;Database!$K$4,Database!$L$5)))))</f>
        <v/>
      </c>
      <c r="AG138" s="203">
        <v>0</v>
      </c>
      <c r="AH138" s="312">
        <v>0</v>
      </c>
      <c r="AI138" s="312">
        <f t="shared" si="13"/>
        <v>0</v>
      </c>
      <c r="AJ138" s="84"/>
      <c r="AK138" s="87"/>
      <c r="AL138" s="113"/>
    </row>
    <row r="139" spans="1:38" ht="19" thickBot="1">
      <c r="A139" s="245"/>
      <c r="B139" s="84"/>
      <c r="C139" s="246"/>
      <c r="D139" s="246"/>
      <c r="E139" s="84"/>
      <c r="F139" s="167"/>
      <c r="G139" s="84"/>
      <c r="H139" s="313"/>
      <c r="I139" s="115"/>
      <c r="J139" s="83"/>
      <c r="K139" s="83"/>
      <c r="L139" s="83"/>
      <c r="M139" s="83"/>
      <c r="N139" s="84"/>
      <c r="O139" s="84"/>
      <c r="P139" s="84" t="str">
        <f t="shared" si="10"/>
        <v/>
      </c>
      <c r="Q139" s="84" t="str">
        <f>IF($P139="","",IF($P139&lt;Database!$I$3,Database!$L$2,IF(AND($P139&gt;Database!$K$2,$P139&lt;Database!$I$4),Database!$L$3,IF(AND($P139&lt;Database!$I$5,$P139&gt;Database!$K$3),Database!$L$4,IF($P139&gt;Database!$K$4,Database!$L$5)))))</f>
        <v/>
      </c>
      <c r="R139" s="204">
        <v>0</v>
      </c>
      <c r="S139" s="312">
        <v>0</v>
      </c>
      <c r="T139" s="312">
        <f t="shared" si="12"/>
        <v>0</v>
      </c>
      <c r="U139" s="84"/>
      <c r="V139" s="85"/>
      <c r="W139" s="85"/>
      <c r="X139" s="117"/>
      <c r="Y139" s="84"/>
      <c r="Z139" s="83"/>
      <c r="AA139" s="312"/>
      <c r="AB139" s="202"/>
      <c r="AC139" s="84"/>
      <c r="AD139" s="84"/>
      <c r="AE139" s="84" t="str">
        <f t="shared" si="14"/>
        <v/>
      </c>
      <c r="AF139" s="84" t="str">
        <f>IF(AE139="","",IF($AE139&lt;Database!$I$3,Database!$L$2,IF(AND($AE139&gt;Database!$K$2,$AE139&lt;Database!$I$4),Database!$L$3,IF(AND($AE139&lt;Database!$I$5,$AE139&gt;Database!$K$3),Database!$L$4,IF($AE139&gt;Database!$K$4,Database!$L$5)))))</f>
        <v/>
      </c>
      <c r="AG139" s="203">
        <v>0</v>
      </c>
      <c r="AH139" s="312">
        <v>0</v>
      </c>
      <c r="AI139" s="312">
        <f t="shared" si="13"/>
        <v>0</v>
      </c>
      <c r="AJ139" s="84"/>
      <c r="AK139" s="87"/>
      <c r="AL139" s="113"/>
    </row>
    <row r="140" spans="1:38" ht="19" thickBot="1">
      <c r="A140" s="245"/>
      <c r="B140" s="84"/>
      <c r="C140" s="246"/>
      <c r="D140" s="246"/>
      <c r="E140" s="84"/>
      <c r="F140" s="167"/>
      <c r="G140" s="84"/>
      <c r="H140" s="313"/>
      <c r="I140" s="115"/>
      <c r="J140" s="83"/>
      <c r="K140" s="83"/>
      <c r="L140" s="83"/>
      <c r="M140" s="83"/>
      <c r="N140" s="84"/>
      <c r="O140" s="84"/>
      <c r="P140" s="84" t="str">
        <f t="shared" si="10"/>
        <v/>
      </c>
      <c r="Q140" s="84" t="str">
        <f>IF($P140="","",IF($P140&lt;Database!$I$3,Database!$L$2,IF(AND($P140&gt;Database!$K$2,$P140&lt;Database!$I$4),Database!$L$3,IF(AND($P140&lt;Database!$I$5,$P140&gt;Database!$K$3),Database!$L$4,IF($P140&gt;Database!$K$4,Database!$L$5)))))</f>
        <v/>
      </c>
      <c r="R140" s="204">
        <v>0</v>
      </c>
      <c r="S140" s="312">
        <v>0</v>
      </c>
      <c r="T140" s="312">
        <f t="shared" si="12"/>
        <v>0</v>
      </c>
      <c r="U140" s="84"/>
      <c r="V140" s="85"/>
      <c r="W140" s="85"/>
      <c r="X140" s="117"/>
      <c r="Y140" s="84"/>
      <c r="Z140" s="83"/>
      <c r="AA140" s="312"/>
      <c r="AB140" s="202"/>
      <c r="AC140" s="84"/>
      <c r="AD140" s="84"/>
      <c r="AE140" s="84" t="str">
        <f t="shared" si="14"/>
        <v/>
      </c>
      <c r="AF140" s="84" t="str">
        <f>IF(AE140="","",IF($AE140&lt;Database!$I$3,Database!$L$2,IF(AND($AE140&gt;Database!$K$2,$AE140&lt;Database!$I$4),Database!$L$3,IF(AND($AE140&lt;Database!$I$5,$AE140&gt;Database!$K$3),Database!$L$4,IF($AE140&gt;Database!$K$4,Database!$L$5)))))</f>
        <v/>
      </c>
      <c r="AG140" s="203">
        <v>0</v>
      </c>
      <c r="AH140" s="312">
        <v>0</v>
      </c>
      <c r="AI140" s="312">
        <f t="shared" si="13"/>
        <v>0</v>
      </c>
      <c r="AJ140" s="84"/>
      <c r="AK140" s="87"/>
      <c r="AL140" s="113"/>
    </row>
    <row r="141" spans="1:38" ht="19" thickBot="1">
      <c r="A141" s="245"/>
      <c r="B141" s="84"/>
      <c r="C141" s="246"/>
      <c r="D141" s="246"/>
      <c r="E141" s="84"/>
      <c r="F141" s="167"/>
      <c r="G141" s="84"/>
      <c r="H141" s="313"/>
      <c r="I141" s="115"/>
      <c r="J141" s="83"/>
      <c r="K141" s="83"/>
      <c r="L141" s="83"/>
      <c r="M141" s="83"/>
      <c r="N141" s="84"/>
      <c r="O141" s="84"/>
      <c r="P141" s="84" t="str">
        <f t="shared" si="10"/>
        <v/>
      </c>
      <c r="Q141" s="84" t="str">
        <f>IF($P141="","",IF($P141&lt;Database!$I$3,Database!$L$2,IF(AND($P141&gt;Database!$K$2,$P141&lt;Database!$I$4),Database!$L$3,IF(AND($P141&lt;Database!$I$5,$P141&gt;Database!$K$3),Database!$L$4,IF($P141&gt;Database!$K$4,Database!$L$5)))))</f>
        <v/>
      </c>
      <c r="R141" s="204">
        <v>0</v>
      </c>
      <c r="S141" s="312">
        <v>0</v>
      </c>
      <c r="T141" s="312">
        <f t="shared" si="12"/>
        <v>0</v>
      </c>
      <c r="U141" s="84"/>
      <c r="V141" s="85"/>
      <c r="W141" s="85"/>
      <c r="X141" s="117"/>
      <c r="Y141" s="84"/>
      <c r="Z141" s="83"/>
      <c r="AA141" s="312"/>
      <c r="AB141" s="202"/>
      <c r="AC141" s="84"/>
      <c r="AD141" s="84"/>
      <c r="AE141" s="84" t="str">
        <f t="shared" si="14"/>
        <v/>
      </c>
      <c r="AF141" s="84" t="str">
        <f>IF(AE141="","",IF($AE141&lt;Database!$I$3,Database!$L$2,IF(AND($AE141&gt;Database!$K$2,$AE141&lt;Database!$I$4),Database!$L$3,IF(AND($AE141&lt;Database!$I$5,$AE141&gt;Database!$K$3),Database!$L$4,IF($AE141&gt;Database!$K$4,Database!$L$5)))))</f>
        <v/>
      </c>
      <c r="AG141" s="203">
        <v>0</v>
      </c>
      <c r="AH141" s="312">
        <v>0</v>
      </c>
      <c r="AI141" s="312">
        <f t="shared" si="13"/>
        <v>0</v>
      </c>
      <c r="AJ141" s="84"/>
      <c r="AK141" s="87"/>
      <c r="AL141" s="113"/>
    </row>
    <row r="142" spans="1:38" ht="19" thickBot="1">
      <c r="A142" s="245"/>
      <c r="B142" s="84"/>
      <c r="C142" s="246"/>
      <c r="D142" s="246"/>
      <c r="E142" s="84"/>
      <c r="F142" s="167"/>
      <c r="G142" s="84"/>
      <c r="H142" s="313"/>
      <c r="I142" s="115"/>
      <c r="J142" s="83"/>
      <c r="K142" s="83"/>
      <c r="L142" s="83"/>
      <c r="M142" s="83"/>
      <c r="N142" s="84"/>
      <c r="O142" s="84"/>
      <c r="P142" s="84" t="str">
        <f t="shared" si="10"/>
        <v/>
      </c>
      <c r="Q142" s="84" t="str">
        <f>IF($P142="","",IF($P142&lt;Database!$I$3,Database!$L$2,IF(AND($P142&gt;Database!$K$2,$P142&lt;Database!$I$4),Database!$L$3,IF(AND($P142&lt;Database!$I$5,$P142&gt;Database!$K$3),Database!$L$4,IF($P142&gt;Database!$K$4,Database!$L$5)))))</f>
        <v/>
      </c>
      <c r="R142" s="204">
        <v>0</v>
      </c>
      <c r="S142" s="312">
        <v>0</v>
      </c>
      <c r="T142" s="312">
        <f t="shared" si="12"/>
        <v>0</v>
      </c>
      <c r="U142" s="84"/>
      <c r="V142" s="85"/>
      <c r="W142" s="85"/>
      <c r="X142" s="117"/>
      <c r="Y142" s="84"/>
      <c r="Z142" s="83"/>
      <c r="AA142" s="312"/>
      <c r="AB142" s="202"/>
      <c r="AC142" s="84"/>
      <c r="AD142" s="84"/>
      <c r="AE142" s="84" t="str">
        <f t="shared" si="14"/>
        <v/>
      </c>
      <c r="AF142" s="84" t="str">
        <f>IF(AE142="","",IF($AE142&lt;Database!$I$3,Database!$L$2,IF(AND($AE142&gt;Database!$K$2,$AE142&lt;Database!$I$4),Database!$L$3,IF(AND($AE142&lt;Database!$I$5,$AE142&gt;Database!$K$3),Database!$L$4,IF($AE142&gt;Database!$K$4,Database!$L$5)))))</f>
        <v/>
      </c>
      <c r="AG142" s="203">
        <v>0</v>
      </c>
      <c r="AH142" s="312">
        <v>0</v>
      </c>
      <c r="AI142" s="312">
        <f t="shared" si="13"/>
        <v>0</v>
      </c>
      <c r="AJ142" s="84"/>
      <c r="AK142" s="87"/>
      <c r="AL142" s="113"/>
    </row>
    <row r="143" spans="1:38" ht="19" thickBot="1">
      <c r="A143" s="245"/>
      <c r="B143" s="84"/>
      <c r="C143" s="246"/>
      <c r="D143" s="246"/>
      <c r="E143" s="84"/>
      <c r="F143" s="167"/>
      <c r="G143" s="84"/>
      <c r="H143" s="313"/>
      <c r="I143" s="115"/>
      <c r="J143" s="83"/>
      <c r="K143" s="83"/>
      <c r="L143" s="83"/>
      <c r="M143" s="83"/>
      <c r="N143" s="84"/>
      <c r="O143" s="84"/>
      <c r="P143" s="84" t="str">
        <f t="shared" si="10"/>
        <v/>
      </c>
      <c r="Q143" s="84" t="str">
        <f>IF($P143="","",IF($P143&lt;Database!$I$3,Database!$L$2,IF(AND($P143&gt;Database!$K$2,$P143&lt;Database!$I$4),Database!$L$3,IF(AND($P143&lt;Database!$I$5,$P143&gt;Database!$K$3),Database!$L$4,IF($P143&gt;Database!$K$4,Database!$L$5)))))</f>
        <v/>
      </c>
      <c r="R143" s="204">
        <v>0</v>
      </c>
      <c r="S143" s="312">
        <v>0</v>
      </c>
      <c r="T143" s="312">
        <f t="shared" si="12"/>
        <v>0</v>
      </c>
      <c r="U143" s="84"/>
      <c r="V143" s="85"/>
      <c r="W143" s="85"/>
      <c r="X143" s="117"/>
      <c r="Y143" s="84"/>
      <c r="Z143" s="83"/>
      <c r="AA143" s="312"/>
      <c r="AB143" s="202"/>
      <c r="AC143" s="84"/>
      <c r="AD143" s="84"/>
      <c r="AE143" s="84" t="str">
        <f t="shared" si="14"/>
        <v/>
      </c>
      <c r="AF143" s="84" t="str">
        <f>IF(AE143="","",IF($AE143&lt;Database!$I$3,Database!$L$2,IF(AND($AE143&gt;Database!$K$2,$AE143&lt;Database!$I$4),Database!$L$3,IF(AND($AE143&lt;Database!$I$5,$AE143&gt;Database!$K$3),Database!$L$4,IF($AE143&gt;Database!$K$4,Database!$L$5)))))</f>
        <v/>
      </c>
      <c r="AG143" s="203">
        <v>0</v>
      </c>
      <c r="AH143" s="312">
        <v>0</v>
      </c>
      <c r="AI143" s="312">
        <f t="shared" si="13"/>
        <v>0</v>
      </c>
      <c r="AJ143" s="84"/>
      <c r="AK143" s="87"/>
      <c r="AL143" s="113"/>
    </row>
    <row r="144" spans="1:38" ht="19" thickBot="1">
      <c r="A144" s="245"/>
      <c r="B144" s="84"/>
      <c r="C144" s="246"/>
      <c r="D144" s="246"/>
      <c r="E144" s="84"/>
      <c r="F144" s="167"/>
      <c r="G144" s="84"/>
      <c r="H144" s="313"/>
      <c r="I144" s="115"/>
      <c r="J144" s="83"/>
      <c r="K144" s="83"/>
      <c r="L144" s="83"/>
      <c r="M144" s="83"/>
      <c r="N144" s="84"/>
      <c r="O144" s="84"/>
      <c r="P144" s="84" t="str">
        <f t="shared" si="10"/>
        <v/>
      </c>
      <c r="Q144" s="84" t="str">
        <f>IF($P144="","",IF($P144&lt;Database!$I$3,Database!$L$2,IF(AND($P144&gt;Database!$K$2,$P144&lt;Database!$I$4),Database!$L$3,IF(AND($P144&lt;Database!$I$5,$P144&gt;Database!$K$3),Database!$L$4,IF($P144&gt;Database!$K$4,Database!$L$5)))))</f>
        <v/>
      </c>
      <c r="R144" s="204">
        <v>0</v>
      </c>
      <c r="S144" s="312">
        <v>0</v>
      </c>
      <c r="T144" s="312">
        <f t="shared" si="12"/>
        <v>0</v>
      </c>
      <c r="U144" s="84"/>
      <c r="V144" s="85"/>
      <c r="W144" s="85"/>
      <c r="X144" s="117"/>
      <c r="Y144" s="84"/>
      <c r="Z144" s="83"/>
      <c r="AA144" s="312"/>
      <c r="AB144" s="202"/>
      <c r="AC144" s="84"/>
      <c r="AD144" s="84"/>
      <c r="AE144" s="84" t="str">
        <f t="shared" si="14"/>
        <v/>
      </c>
      <c r="AF144" s="84" t="str">
        <f>IF(AE144="","",IF($AE144&lt;Database!$I$3,Database!$L$2,IF(AND($AE144&gt;Database!$K$2,$AE144&lt;Database!$I$4),Database!$L$3,IF(AND($AE144&lt;Database!$I$5,$AE144&gt;Database!$K$3),Database!$L$4,IF($AE144&gt;Database!$K$4,Database!$L$5)))))</f>
        <v/>
      </c>
      <c r="AG144" s="203">
        <v>0</v>
      </c>
      <c r="AH144" s="312">
        <v>0</v>
      </c>
      <c r="AI144" s="312">
        <f t="shared" si="13"/>
        <v>0</v>
      </c>
      <c r="AJ144" s="84"/>
      <c r="AK144" s="87"/>
      <c r="AL144" s="113"/>
    </row>
    <row r="145" spans="1:38" ht="19" thickBot="1">
      <c r="A145" s="245"/>
      <c r="B145" s="84"/>
      <c r="C145" s="246"/>
      <c r="D145" s="246"/>
      <c r="E145" s="84"/>
      <c r="F145" s="167"/>
      <c r="G145" s="84"/>
      <c r="H145" s="313"/>
      <c r="I145" s="115"/>
      <c r="J145" s="83"/>
      <c r="K145" s="83"/>
      <c r="L145" s="83"/>
      <c r="M145" s="83"/>
      <c r="N145" s="84"/>
      <c r="O145" s="84"/>
      <c r="P145" s="84" t="str">
        <f t="shared" si="10"/>
        <v/>
      </c>
      <c r="Q145" s="84" t="str">
        <f>IF($P145="","",IF($P145&lt;Database!$I$3,Database!$L$2,IF(AND($P145&gt;Database!$K$2,$P145&lt;Database!$I$4),Database!$L$3,IF(AND($P145&lt;Database!$I$5,$P145&gt;Database!$K$3),Database!$L$4,IF($P145&gt;Database!$K$4,Database!$L$5)))))</f>
        <v/>
      </c>
      <c r="R145" s="204">
        <v>0</v>
      </c>
      <c r="S145" s="312">
        <v>0</v>
      </c>
      <c r="T145" s="312">
        <f t="shared" si="12"/>
        <v>0</v>
      </c>
      <c r="U145" s="84"/>
      <c r="V145" s="85"/>
      <c r="W145" s="85"/>
      <c r="X145" s="117"/>
      <c r="Y145" s="84"/>
      <c r="Z145" s="83"/>
      <c r="AA145" s="312"/>
      <c r="AB145" s="202"/>
      <c r="AC145" s="84"/>
      <c r="AD145" s="84"/>
      <c r="AE145" s="84" t="str">
        <f t="shared" si="14"/>
        <v/>
      </c>
      <c r="AF145" s="84" t="str">
        <f>IF(AE145="","",IF($AE145&lt;Database!$I$3,Database!$L$2,IF(AND($AE145&gt;Database!$K$2,$AE145&lt;Database!$I$4),Database!$L$3,IF(AND($AE145&lt;Database!$I$5,$AE145&gt;Database!$K$3),Database!$L$4,IF($AE145&gt;Database!$K$4,Database!$L$5)))))</f>
        <v/>
      </c>
      <c r="AG145" s="203">
        <v>0</v>
      </c>
      <c r="AH145" s="312">
        <v>0</v>
      </c>
      <c r="AI145" s="312">
        <f t="shared" si="13"/>
        <v>0</v>
      </c>
      <c r="AJ145" s="84"/>
      <c r="AK145" s="87"/>
      <c r="AL145" s="113"/>
    </row>
    <row r="146" spans="1:38" ht="19" thickBot="1">
      <c r="A146" s="245"/>
      <c r="B146" s="84"/>
      <c r="C146" s="246"/>
      <c r="D146" s="246"/>
      <c r="E146" s="84"/>
      <c r="F146" s="167"/>
      <c r="G146" s="84"/>
      <c r="H146" s="313"/>
      <c r="I146" s="115"/>
      <c r="J146" s="83"/>
      <c r="K146" s="83"/>
      <c r="L146" s="83"/>
      <c r="M146" s="83"/>
      <c r="N146" s="84"/>
      <c r="O146" s="84"/>
      <c r="P146" s="84" t="str">
        <f t="shared" si="10"/>
        <v/>
      </c>
      <c r="Q146" s="84" t="str">
        <f>IF($P146="","",IF($P146&lt;Database!$I$3,Database!$L$2,IF(AND($P146&gt;Database!$K$2,$P146&lt;Database!$I$4),Database!$L$3,IF(AND($P146&lt;Database!$I$5,$P146&gt;Database!$K$3),Database!$L$4,IF($P146&gt;Database!$K$4,Database!$L$5)))))</f>
        <v/>
      </c>
      <c r="R146" s="204">
        <v>0</v>
      </c>
      <c r="S146" s="312">
        <v>0</v>
      </c>
      <c r="T146" s="312">
        <f t="shared" si="12"/>
        <v>0</v>
      </c>
      <c r="U146" s="84"/>
      <c r="V146" s="85"/>
      <c r="W146" s="85"/>
      <c r="X146" s="117"/>
      <c r="Y146" s="84"/>
      <c r="Z146" s="83"/>
      <c r="AA146" s="312"/>
      <c r="AB146" s="202"/>
      <c r="AC146" s="84"/>
      <c r="AD146" s="84"/>
      <c r="AE146" s="84" t="str">
        <f t="shared" si="14"/>
        <v/>
      </c>
      <c r="AF146" s="84" t="str">
        <f>IF(AE146="","",IF($AE146&lt;Database!$I$3,Database!$L$2,IF(AND($AE146&gt;Database!$K$2,$AE146&lt;Database!$I$4),Database!$L$3,IF(AND($AE146&lt;Database!$I$5,$AE146&gt;Database!$K$3),Database!$L$4,IF($AE146&gt;Database!$K$4,Database!$L$5)))))</f>
        <v/>
      </c>
      <c r="AG146" s="203">
        <v>0</v>
      </c>
      <c r="AH146" s="312">
        <v>0</v>
      </c>
      <c r="AI146" s="312">
        <f t="shared" si="13"/>
        <v>0</v>
      </c>
      <c r="AJ146" s="84"/>
      <c r="AK146" s="87"/>
      <c r="AL146" s="113"/>
    </row>
    <row r="147" spans="1:38" ht="19" thickBot="1">
      <c r="A147" s="245"/>
      <c r="B147" s="84"/>
      <c r="C147" s="246"/>
      <c r="D147" s="246"/>
      <c r="E147" s="84"/>
      <c r="F147" s="167"/>
      <c r="G147" s="84"/>
      <c r="H147" s="313"/>
      <c r="I147" s="115"/>
      <c r="J147" s="83"/>
      <c r="K147" s="83"/>
      <c r="L147" s="83"/>
      <c r="M147" s="83"/>
      <c r="N147" s="84"/>
      <c r="O147" s="84"/>
      <c r="P147" s="84" t="str">
        <f t="shared" si="10"/>
        <v/>
      </c>
      <c r="Q147" s="84" t="str">
        <f>IF($P147="","",IF($P147&lt;Database!$I$3,Database!$L$2,IF(AND($P147&gt;Database!$K$2,$P147&lt;Database!$I$4),Database!$L$3,IF(AND($P147&lt;Database!$I$5,$P147&gt;Database!$K$3),Database!$L$4,IF($P147&gt;Database!$K$4,Database!$L$5)))))</f>
        <v/>
      </c>
      <c r="R147" s="204">
        <v>0</v>
      </c>
      <c r="S147" s="312">
        <v>0</v>
      </c>
      <c r="T147" s="312">
        <f t="shared" si="12"/>
        <v>0</v>
      </c>
      <c r="U147" s="84"/>
      <c r="V147" s="85"/>
      <c r="W147" s="85"/>
      <c r="X147" s="117"/>
      <c r="Y147" s="84"/>
      <c r="Z147" s="83"/>
      <c r="AA147" s="312"/>
      <c r="AB147" s="202"/>
      <c r="AC147" s="84"/>
      <c r="AD147" s="84"/>
      <c r="AE147" s="84" t="str">
        <f t="shared" si="14"/>
        <v/>
      </c>
      <c r="AF147" s="84" t="str">
        <f>IF(AE147="","",IF($AE147&lt;Database!$I$3,Database!$L$2,IF(AND($AE147&gt;Database!$K$2,$AE147&lt;Database!$I$4),Database!$L$3,IF(AND($AE147&lt;Database!$I$5,$AE147&gt;Database!$K$3),Database!$L$4,IF($AE147&gt;Database!$K$4,Database!$L$5)))))</f>
        <v/>
      </c>
      <c r="AG147" s="203">
        <v>0</v>
      </c>
      <c r="AH147" s="312">
        <v>0</v>
      </c>
      <c r="AI147" s="312">
        <f t="shared" si="13"/>
        <v>0</v>
      </c>
      <c r="AJ147" s="84"/>
      <c r="AK147" s="87"/>
      <c r="AL147" s="113"/>
    </row>
    <row r="148" spans="1:38" ht="19" thickBot="1">
      <c r="A148" s="245"/>
      <c r="B148" s="84"/>
      <c r="C148" s="246"/>
      <c r="D148" s="246"/>
      <c r="E148" s="84"/>
      <c r="F148" s="167"/>
      <c r="G148" s="84"/>
      <c r="H148" s="313"/>
      <c r="I148" s="115"/>
      <c r="J148" s="83"/>
      <c r="K148" s="83"/>
      <c r="L148" s="83"/>
      <c r="M148" s="83"/>
      <c r="N148" s="84"/>
      <c r="O148" s="84"/>
      <c r="P148" s="84" t="str">
        <f t="shared" si="10"/>
        <v/>
      </c>
      <c r="Q148" s="84" t="str">
        <f>IF($P148="","",IF($P148&lt;Database!$I$3,Database!$L$2,IF(AND($P148&gt;Database!$K$2,$P148&lt;Database!$I$4),Database!$L$3,IF(AND($P148&lt;Database!$I$5,$P148&gt;Database!$K$3),Database!$L$4,IF($P148&gt;Database!$K$4,Database!$L$5)))))</f>
        <v/>
      </c>
      <c r="R148" s="204">
        <v>0</v>
      </c>
      <c r="S148" s="312">
        <v>0</v>
      </c>
      <c r="T148" s="312">
        <f t="shared" si="12"/>
        <v>0</v>
      </c>
      <c r="U148" s="84"/>
      <c r="V148" s="85"/>
      <c r="W148" s="85"/>
      <c r="X148" s="117"/>
      <c r="Y148" s="84"/>
      <c r="Z148" s="83"/>
      <c r="AA148" s="312"/>
      <c r="AB148" s="202"/>
      <c r="AC148" s="84"/>
      <c r="AD148" s="84"/>
      <c r="AE148" s="84" t="str">
        <f t="shared" si="14"/>
        <v/>
      </c>
      <c r="AF148" s="84" t="str">
        <f>IF(AE148="","",IF($AE148&lt;Database!$I$3,Database!$L$2,IF(AND($AE148&gt;Database!$K$2,$AE148&lt;Database!$I$4),Database!$L$3,IF(AND($AE148&lt;Database!$I$5,$AE148&gt;Database!$K$3),Database!$L$4,IF($AE148&gt;Database!$K$4,Database!$L$5)))))</f>
        <v/>
      </c>
      <c r="AG148" s="203">
        <v>0</v>
      </c>
      <c r="AH148" s="312">
        <v>0</v>
      </c>
      <c r="AI148" s="312">
        <f t="shared" si="13"/>
        <v>0</v>
      </c>
      <c r="AJ148" s="84"/>
      <c r="AK148" s="87"/>
      <c r="AL148" s="113"/>
    </row>
    <row r="149" spans="1:38" ht="19" thickBot="1">
      <c r="A149" s="245"/>
      <c r="B149" s="84"/>
      <c r="C149" s="246"/>
      <c r="D149" s="246"/>
      <c r="E149" s="84"/>
      <c r="F149" s="167"/>
      <c r="G149" s="84"/>
      <c r="H149" s="313"/>
      <c r="I149" s="115"/>
      <c r="J149" s="83"/>
      <c r="K149" s="83"/>
      <c r="L149" s="83"/>
      <c r="M149" s="83"/>
      <c r="N149" s="84"/>
      <c r="O149" s="84"/>
      <c r="P149" s="84" t="str">
        <f t="shared" si="10"/>
        <v/>
      </c>
      <c r="Q149" s="84" t="str">
        <f>IF($P149="","",IF($P149&lt;Database!$I$3,Database!$L$2,IF(AND($P149&gt;Database!$K$2,$P149&lt;Database!$I$4),Database!$L$3,IF(AND($P149&lt;Database!$I$5,$P149&gt;Database!$K$3),Database!$L$4,IF($P149&gt;Database!$K$4,Database!$L$5)))))</f>
        <v/>
      </c>
      <c r="R149" s="204">
        <v>0</v>
      </c>
      <c r="S149" s="312">
        <v>0</v>
      </c>
      <c r="T149" s="312">
        <f t="shared" si="12"/>
        <v>0</v>
      </c>
      <c r="U149" s="84"/>
      <c r="V149" s="85"/>
      <c r="W149" s="85"/>
      <c r="X149" s="117"/>
      <c r="Y149" s="84"/>
      <c r="Z149" s="83"/>
      <c r="AA149" s="312"/>
      <c r="AB149" s="202"/>
      <c r="AC149" s="84"/>
      <c r="AD149" s="84"/>
      <c r="AE149" s="84" t="str">
        <f t="shared" si="14"/>
        <v/>
      </c>
      <c r="AF149" s="84" t="str">
        <f>IF(AE149="","",IF($AE149&lt;Database!$I$3,Database!$L$2,IF(AND($AE149&gt;Database!$K$2,$AE149&lt;Database!$I$4),Database!$L$3,IF(AND($AE149&lt;Database!$I$5,$AE149&gt;Database!$K$3),Database!$L$4,IF($AE149&gt;Database!$K$4,Database!$L$5)))))</f>
        <v/>
      </c>
      <c r="AG149" s="203">
        <v>0</v>
      </c>
      <c r="AH149" s="312">
        <v>0</v>
      </c>
      <c r="AI149" s="312">
        <f t="shared" si="13"/>
        <v>0</v>
      </c>
      <c r="AJ149" s="84"/>
      <c r="AK149" s="87"/>
      <c r="AL149" s="113"/>
    </row>
    <row r="150" spans="1:38" ht="19" thickBot="1">
      <c r="A150" s="245"/>
      <c r="B150" s="84"/>
      <c r="C150" s="246"/>
      <c r="D150" s="246"/>
      <c r="E150" s="84"/>
      <c r="F150" s="167"/>
      <c r="G150" s="84"/>
      <c r="H150" s="313"/>
      <c r="I150" s="115"/>
      <c r="J150" s="83"/>
      <c r="K150" s="83"/>
      <c r="L150" s="83"/>
      <c r="M150" s="83"/>
      <c r="N150" s="84"/>
      <c r="O150" s="84"/>
      <c r="P150" s="84" t="str">
        <f t="shared" si="10"/>
        <v/>
      </c>
      <c r="Q150" s="84" t="str">
        <f>IF($P150="","",IF($P150&lt;Database!$I$3,Database!$L$2,IF(AND($P150&gt;Database!$K$2,$P150&lt;Database!$I$4),Database!$L$3,IF(AND($P150&lt;Database!$I$5,$P150&gt;Database!$K$3),Database!$L$4,IF($P150&gt;Database!$K$4,Database!$L$5)))))</f>
        <v/>
      </c>
      <c r="R150" s="204">
        <v>0</v>
      </c>
      <c r="S150" s="312">
        <v>0</v>
      </c>
      <c r="T150" s="312">
        <f t="shared" si="12"/>
        <v>0</v>
      </c>
      <c r="U150" s="84"/>
      <c r="V150" s="85"/>
      <c r="W150" s="85"/>
      <c r="X150" s="117"/>
      <c r="Y150" s="84"/>
      <c r="Z150" s="83"/>
      <c r="AA150" s="312"/>
      <c r="AB150" s="202"/>
      <c r="AC150" s="84"/>
      <c r="AD150" s="84"/>
      <c r="AE150" s="84" t="str">
        <f t="shared" si="14"/>
        <v/>
      </c>
      <c r="AF150" s="84" t="str">
        <f>IF(AE150="","",IF($AE150&lt;Database!$I$3,Database!$L$2,IF(AND($AE150&gt;Database!$K$2,$AE150&lt;Database!$I$4),Database!$L$3,IF(AND($AE150&lt;Database!$I$5,$AE150&gt;Database!$K$3),Database!$L$4,IF($AE150&gt;Database!$K$4,Database!$L$5)))))</f>
        <v/>
      </c>
      <c r="AG150" s="203">
        <v>0</v>
      </c>
      <c r="AH150" s="312">
        <v>0</v>
      </c>
      <c r="AI150" s="312">
        <f t="shared" si="13"/>
        <v>0</v>
      </c>
      <c r="AJ150" s="84"/>
      <c r="AK150" s="87"/>
      <c r="AL150" s="113"/>
    </row>
    <row r="151" spans="1:38" ht="19" thickBot="1">
      <c r="A151" s="245"/>
      <c r="B151" s="84"/>
      <c r="C151" s="246"/>
      <c r="D151" s="246"/>
      <c r="E151" s="84"/>
      <c r="F151" s="167"/>
      <c r="G151" s="84"/>
      <c r="H151" s="313"/>
      <c r="I151" s="115"/>
      <c r="J151" s="83"/>
      <c r="K151" s="83"/>
      <c r="L151" s="83"/>
      <c r="M151" s="83"/>
      <c r="N151" s="84"/>
      <c r="O151" s="84"/>
      <c r="P151" s="84" t="str">
        <f t="shared" si="10"/>
        <v/>
      </c>
      <c r="Q151" s="84" t="str">
        <f>IF($P151="","",IF($P151&lt;Database!$I$3,Database!$L$2,IF(AND($P151&gt;Database!$K$2,$P151&lt;Database!$I$4),Database!$L$3,IF(AND($P151&lt;Database!$I$5,$P151&gt;Database!$K$3),Database!$L$4,IF($P151&gt;Database!$K$4,Database!$L$5)))))</f>
        <v/>
      </c>
      <c r="R151" s="204">
        <v>0</v>
      </c>
      <c r="S151" s="312">
        <v>0</v>
      </c>
      <c r="T151" s="312">
        <f t="shared" si="12"/>
        <v>0</v>
      </c>
      <c r="U151" s="84"/>
      <c r="V151" s="85"/>
      <c r="W151" s="85"/>
      <c r="X151" s="117"/>
      <c r="Y151" s="84"/>
      <c r="Z151" s="83"/>
      <c r="AA151" s="312"/>
      <c r="AB151" s="202"/>
      <c r="AC151" s="84"/>
      <c r="AD151" s="84"/>
      <c r="AE151" s="84" t="str">
        <f t="shared" si="14"/>
        <v/>
      </c>
      <c r="AF151" s="84" t="str">
        <f>IF(AE151="","",IF($AE151&lt;Database!$I$3,Database!$L$2,IF(AND($AE151&gt;Database!$K$2,$AE151&lt;Database!$I$4),Database!$L$3,IF(AND($AE151&lt;Database!$I$5,$AE151&gt;Database!$K$3),Database!$L$4,IF($AE151&gt;Database!$K$4,Database!$L$5)))))</f>
        <v/>
      </c>
      <c r="AG151" s="203">
        <v>0</v>
      </c>
      <c r="AH151" s="312">
        <v>0</v>
      </c>
      <c r="AI151" s="312">
        <f t="shared" si="13"/>
        <v>0</v>
      </c>
      <c r="AJ151" s="84"/>
      <c r="AK151" s="87"/>
      <c r="AL151" s="113"/>
    </row>
    <row r="152" spans="1:38" ht="19" thickBot="1">
      <c r="A152" s="245"/>
      <c r="B152" s="84"/>
      <c r="C152" s="246"/>
      <c r="D152" s="246"/>
      <c r="E152" s="84"/>
      <c r="F152" s="167"/>
      <c r="G152" s="84"/>
      <c r="H152" s="313"/>
      <c r="I152" s="115"/>
      <c r="J152" s="83"/>
      <c r="K152" s="83"/>
      <c r="L152" s="83"/>
      <c r="M152" s="83"/>
      <c r="N152" s="84"/>
      <c r="O152" s="84"/>
      <c r="P152" s="84" t="str">
        <f t="shared" si="10"/>
        <v/>
      </c>
      <c r="Q152" s="84" t="str">
        <f>IF($P152="","",IF($P152&lt;Database!$I$3,Database!$L$2,IF(AND($P152&gt;Database!$K$2,$P152&lt;Database!$I$4),Database!$L$3,IF(AND($P152&lt;Database!$I$5,$P152&gt;Database!$K$3),Database!$L$4,IF($P152&gt;Database!$K$4,Database!$L$5)))))</f>
        <v/>
      </c>
      <c r="R152" s="204">
        <v>0</v>
      </c>
      <c r="S152" s="312">
        <v>0</v>
      </c>
      <c r="T152" s="312">
        <f t="shared" si="12"/>
        <v>0</v>
      </c>
      <c r="U152" s="84"/>
      <c r="V152" s="85"/>
      <c r="W152" s="85"/>
      <c r="X152" s="117"/>
      <c r="Y152" s="84"/>
      <c r="Z152" s="83"/>
      <c r="AA152" s="312"/>
      <c r="AB152" s="202"/>
      <c r="AC152" s="84"/>
      <c r="AD152" s="84"/>
      <c r="AE152" s="84" t="str">
        <f t="shared" si="14"/>
        <v/>
      </c>
      <c r="AF152" s="84" t="str">
        <f>IF(AE152="","",IF($AE152&lt;Database!$I$3,Database!$L$2,IF(AND($AE152&gt;Database!$K$2,$AE152&lt;Database!$I$4),Database!$L$3,IF(AND($AE152&lt;Database!$I$5,$AE152&gt;Database!$K$3),Database!$L$4,IF($AE152&gt;Database!$K$4,Database!$L$5)))))</f>
        <v/>
      </c>
      <c r="AG152" s="203">
        <v>0</v>
      </c>
      <c r="AH152" s="312">
        <v>0</v>
      </c>
      <c r="AI152" s="312">
        <f t="shared" si="13"/>
        <v>0</v>
      </c>
      <c r="AJ152" s="84"/>
      <c r="AK152" s="87"/>
      <c r="AL152" s="113"/>
    </row>
    <row r="153" spans="1:38" ht="19" thickBot="1">
      <c r="A153" s="245"/>
      <c r="B153" s="84"/>
      <c r="C153" s="246"/>
      <c r="D153" s="246"/>
      <c r="E153" s="84"/>
      <c r="F153" s="167"/>
      <c r="G153" s="84"/>
      <c r="H153" s="313"/>
      <c r="I153" s="115"/>
      <c r="J153" s="83"/>
      <c r="K153" s="83"/>
      <c r="L153" s="83"/>
      <c r="M153" s="83"/>
      <c r="N153" s="84"/>
      <c r="O153" s="84"/>
      <c r="P153" s="84" t="str">
        <f t="shared" si="10"/>
        <v/>
      </c>
      <c r="Q153" s="84" t="str">
        <f>IF($P153="","",IF($P153&lt;Database!$I$3,Database!$L$2,IF(AND($P153&gt;Database!$K$2,$P153&lt;Database!$I$4),Database!$L$3,IF(AND($P153&lt;Database!$I$5,$P153&gt;Database!$K$3),Database!$L$4,IF($P153&gt;Database!$K$4,Database!$L$5)))))</f>
        <v/>
      </c>
      <c r="R153" s="204">
        <v>0</v>
      </c>
      <c r="S153" s="312">
        <v>0</v>
      </c>
      <c r="T153" s="312">
        <f t="shared" si="12"/>
        <v>0</v>
      </c>
      <c r="U153" s="84"/>
      <c r="V153" s="85"/>
      <c r="W153" s="85"/>
      <c r="X153" s="117"/>
      <c r="Y153" s="84"/>
      <c r="Z153" s="83"/>
      <c r="AA153" s="312"/>
      <c r="AB153" s="202"/>
      <c r="AC153" s="84"/>
      <c r="AD153" s="84"/>
      <c r="AE153" s="84" t="str">
        <f t="shared" si="14"/>
        <v/>
      </c>
      <c r="AF153" s="84" t="str">
        <f>IF(AE153="","",IF($AE153&lt;Database!$I$3,Database!$L$2,IF(AND($AE153&gt;Database!$K$2,$AE153&lt;Database!$I$4),Database!$L$3,IF(AND($AE153&lt;Database!$I$5,$AE153&gt;Database!$K$3),Database!$L$4,IF($AE153&gt;Database!$K$4,Database!$L$5)))))</f>
        <v/>
      </c>
      <c r="AG153" s="203">
        <v>0</v>
      </c>
      <c r="AH153" s="312">
        <v>0</v>
      </c>
      <c r="AI153" s="312">
        <f t="shared" si="13"/>
        <v>0</v>
      </c>
      <c r="AJ153" s="84"/>
      <c r="AK153" s="87"/>
      <c r="AL153" s="113"/>
    </row>
    <row r="154" spans="1:38" ht="19" thickBot="1">
      <c r="A154" s="245"/>
      <c r="B154" s="84"/>
      <c r="C154" s="246"/>
      <c r="D154" s="246"/>
      <c r="E154" s="84"/>
      <c r="F154" s="167"/>
      <c r="G154" s="84"/>
      <c r="H154" s="313"/>
      <c r="I154" s="115"/>
      <c r="J154" s="83"/>
      <c r="K154" s="83"/>
      <c r="L154" s="83"/>
      <c r="M154" s="83"/>
      <c r="N154" s="84"/>
      <c r="O154" s="84"/>
      <c r="P154" s="84" t="str">
        <f t="shared" si="10"/>
        <v/>
      </c>
      <c r="Q154" s="84" t="str">
        <f>IF($P154="","",IF($P154&lt;Database!$I$3,Database!$L$2,IF(AND($P154&gt;Database!$K$2,$P154&lt;Database!$I$4),Database!$L$3,IF(AND($P154&lt;Database!$I$5,$P154&gt;Database!$K$3),Database!$L$4,IF($P154&gt;Database!$K$4,Database!$L$5)))))</f>
        <v/>
      </c>
      <c r="R154" s="204">
        <v>0</v>
      </c>
      <c r="S154" s="312">
        <v>0</v>
      </c>
      <c r="T154" s="312">
        <f t="shared" si="12"/>
        <v>0</v>
      </c>
      <c r="U154" s="84"/>
      <c r="V154" s="85"/>
      <c r="W154" s="85"/>
      <c r="X154" s="117"/>
      <c r="Y154" s="84"/>
      <c r="Z154" s="83"/>
      <c r="AA154" s="312"/>
      <c r="AB154" s="202"/>
      <c r="AC154" s="84"/>
      <c r="AD154" s="84"/>
      <c r="AE154" s="84" t="str">
        <f t="shared" si="14"/>
        <v/>
      </c>
      <c r="AF154" s="84" t="str">
        <f>IF(AE154="","",IF($AE154&lt;Database!$I$3,Database!$L$2,IF(AND($AE154&gt;Database!$K$2,$AE154&lt;Database!$I$4),Database!$L$3,IF(AND($AE154&lt;Database!$I$5,$AE154&gt;Database!$K$3),Database!$L$4,IF($AE154&gt;Database!$K$4,Database!$L$5)))))</f>
        <v/>
      </c>
      <c r="AG154" s="203">
        <v>0</v>
      </c>
      <c r="AH154" s="312">
        <v>0</v>
      </c>
      <c r="AI154" s="312">
        <f t="shared" si="13"/>
        <v>0</v>
      </c>
      <c r="AJ154" s="84"/>
      <c r="AK154" s="87"/>
      <c r="AL154" s="113"/>
    </row>
    <row r="155" spans="1:38" ht="19" thickBot="1">
      <c r="A155" s="245"/>
      <c r="B155" s="84"/>
      <c r="C155" s="246"/>
      <c r="D155" s="246"/>
      <c r="E155" s="84"/>
      <c r="F155" s="167"/>
      <c r="G155" s="84"/>
      <c r="H155" s="313"/>
      <c r="I155" s="115"/>
      <c r="J155" s="83"/>
      <c r="K155" s="83"/>
      <c r="L155" s="83"/>
      <c r="M155" s="83"/>
      <c r="N155" s="84"/>
      <c r="O155" s="84"/>
      <c r="P155" s="84" t="str">
        <f t="shared" si="10"/>
        <v/>
      </c>
      <c r="Q155" s="84" t="str">
        <f>IF($P155="","",IF($P155&lt;Database!$I$3,Database!$L$2,IF(AND($P155&gt;Database!$K$2,$P155&lt;Database!$I$4),Database!$L$3,IF(AND($P155&lt;Database!$I$5,$P155&gt;Database!$K$3),Database!$L$4,IF($P155&gt;Database!$K$4,Database!$L$5)))))</f>
        <v/>
      </c>
      <c r="R155" s="204">
        <v>0</v>
      </c>
      <c r="S155" s="312">
        <v>0</v>
      </c>
      <c r="T155" s="312">
        <f t="shared" si="12"/>
        <v>0</v>
      </c>
      <c r="U155" s="84"/>
      <c r="V155" s="85"/>
      <c r="W155" s="85"/>
      <c r="X155" s="117"/>
      <c r="Y155" s="84"/>
      <c r="Z155" s="83"/>
      <c r="AA155" s="312"/>
      <c r="AB155" s="202"/>
      <c r="AC155" s="84"/>
      <c r="AD155" s="84"/>
      <c r="AE155" s="84" t="str">
        <f t="shared" si="14"/>
        <v/>
      </c>
      <c r="AF155" s="84" t="str">
        <f>IF(AE155="","",IF($AE155&lt;Database!$I$3,Database!$L$2,IF(AND($AE155&gt;Database!$K$2,$AE155&lt;Database!$I$4),Database!$L$3,IF(AND($AE155&lt;Database!$I$5,$AE155&gt;Database!$K$3),Database!$L$4,IF($AE155&gt;Database!$K$4,Database!$L$5)))))</f>
        <v/>
      </c>
      <c r="AG155" s="203">
        <v>0</v>
      </c>
      <c r="AH155" s="312">
        <v>0</v>
      </c>
      <c r="AI155" s="312">
        <f t="shared" si="13"/>
        <v>0</v>
      </c>
      <c r="AJ155" s="84"/>
      <c r="AK155" s="87"/>
      <c r="AL155" s="113"/>
    </row>
    <row r="156" spans="1:38" ht="19" thickBot="1">
      <c r="A156" s="245"/>
      <c r="B156" s="84"/>
      <c r="C156" s="246"/>
      <c r="D156" s="246"/>
      <c r="E156" s="84"/>
      <c r="F156" s="167"/>
      <c r="G156" s="84"/>
      <c r="H156" s="313"/>
      <c r="I156" s="115"/>
      <c r="J156" s="83"/>
      <c r="K156" s="83"/>
      <c r="L156" s="83"/>
      <c r="M156" s="83"/>
      <c r="N156" s="84"/>
      <c r="O156" s="84"/>
      <c r="P156" s="84" t="str">
        <f t="shared" si="10"/>
        <v/>
      </c>
      <c r="Q156" s="84" t="str">
        <f>IF($P156="","",IF($P156&lt;Database!$I$3,Database!$L$2,IF(AND($P156&gt;Database!$K$2,$P156&lt;Database!$I$4),Database!$L$3,IF(AND($P156&lt;Database!$I$5,$P156&gt;Database!$K$3),Database!$L$4,IF($P156&gt;Database!$K$4,Database!$L$5)))))</f>
        <v/>
      </c>
      <c r="R156" s="204">
        <v>0</v>
      </c>
      <c r="S156" s="312">
        <v>0</v>
      </c>
      <c r="T156" s="312">
        <f t="shared" si="12"/>
        <v>0</v>
      </c>
      <c r="U156" s="84"/>
      <c r="V156" s="85"/>
      <c r="W156" s="85"/>
      <c r="X156" s="117"/>
      <c r="Y156" s="84"/>
      <c r="Z156" s="83"/>
      <c r="AA156" s="312"/>
      <c r="AB156" s="202"/>
      <c r="AC156" s="84"/>
      <c r="AD156" s="84"/>
      <c r="AE156" s="84" t="str">
        <f t="shared" si="14"/>
        <v/>
      </c>
      <c r="AF156" s="84" t="str">
        <f>IF(AE156="","",IF($AE156&lt;Database!$I$3,Database!$L$2,IF(AND($AE156&gt;Database!$K$2,$AE156&lt;Database!$I$4),Database!$L$3,IF(AND($AE156&lt;Database!$I$5,$AE156&gt;Database!$K$3),Database!$L$4,IF($AE156&gt;Database!$K$4,Database!$L$5)))))</f>
        <v/>
      </c>
      <c r="AG156" s="203">
        <v>0</v>
      </c>
      <c r="AH156" s="312">
        <v>0</v>
      </c>
      <c r="AI156" s="312">
        <f t="shared" si="13"/>
        <v>0</v>
      </c>
      <c r="AJ156" s="84"/>
      <c r="AK156" s="87"/>
      <c r="AL156" s="113"/>
    </row>
    <row r="157" spans="1:38" ht="19" thickBot="1">
      <c r="A157" s="245"/>
      <c r="B157" s="84"/>
      <c r="C157" s="246"/>
      <c r="D157" s="246"/>
      <c r="E157" s="84"/>
      <c r="F157" s="167"/>
      <c r="G157" s="84"/>
      <c r="H157" s="313"/>
      <c r="I157" s="115"/>
      <c r="J157" s="83"/>
      <c r="K157" s="83"/>
      <c r="L157" s="83"/>
      <c r="M157" s="83"/>
      <c r="N157" s="84"/>
      <c r="O157" s="84"/>
      <c r="P157" s="84" t="str">
        <f t="shared" si="10"/>
        <v/>
      </c>
      <c r="Q157" s="84" t="str">
        <f>IF($P157="","",IF($P157&lt;Database!$I$3,Database!$L$2,IF(AND($P157&gt;Database!$K$2,$P157&lt;Database!$I$4),Database!$L$3,IF(AND($P157&lt;Database!$I$5,$P157&gt;Database!$K$3),Database!$L$4,IF($P157&gt;Database!$K$4,Database!$L$5)))))</f>
        <v/>
      </c>
      <c r="R157" s="204">
        <v>0</v>
      </c>
      <c r="S157" s="312">
        <v>0</v>
      </c>
      <c r="T157" s="312">
        <f t="shared" si="12"/>
        <v>0</v>
      </c>
      <c r="U157" s="84"/>
      <c r="V157" s="85"/>
      <c r="W157" s="85"/>
      <c r="X157" s="117"/>
      <c r="Y157" s="84"/>
      <c r="Z157" s="83"/>
      <c r="AA157" s="312"/>
      <c r="AB157" s="202"/>
      <c r="AC157" s="84"/>
      <c r="AD157" s="84"/>
      <c r="AE157" s="84" t="str">
        <f t="shared" si="14"/>
        <v/>
      </c>
      <c r="AF157" s="84" t="str">
        <f>IF(AE157="","",IF($AE157&lt;Database!$I$3,Database!$L$2,IF(AND($AE157&gt;Database!$K$2,$AE157&lt;Database!$I$4),Database!$L$3,IF(AND($AE157&lt;Database!$I$5,$AE157&gt;Database!$K$3),Database!$L$4,IF($AE157&gt;Database!$K$4,Database!$L$5)))))</f>
        <v/>
      </c>
      <c r="AG157" s="203">
        <v>0</v>
      </c>
      <c r="AH157" s="312">
        <v>0</v>
      </c>
      <c r="AI157" s="312">
        <f t="shared" si="13"/>
        <v>0</v>
      </c>
      <c r="AJ157" s="84"/>
      <c r="AK157" s="87"/>
      <c r="AL157" s="113"/>
    </row>
    <row r="158" spans="1:38" ht="19" thickBot="1">
      <c r="A158" s="245"/>
      <c r="B158" s="84"/>
      <c r="C158" s="246"/>
      <c r="D158" s="246"/>
      <c r="E158" s="84"/>
      <c r="F158" s="167"/>
      <c r="G158" s="84"/>
      <c r="H158" s="313"/>
      <c r="I158" s="115"/>
      <c r="J158" s="83"/>
      <c r="K158" s="83"/>
      <c r="L158" s="83"/>
      <c r="M158" s="83"/>
      <c r="N158" s="84"/>
      <c r="O158" s="84"/>
      <c r="P158" s="84" t="str">
        <f t="shared" si="10"/>
        <v/>
      </c>
      <c r="Q158" s="84" t="str">
        <f>IF($P158="","",IF($P158&lt;Database!$I$3,Database!$L$2,IF(AND($P158&gt;Database!$K$2,$P158&lt;Database!$I$4),Database!$L$3,IF(AND($P158&lt;Database!$I$5,$P158&gt;Database!$K$3),Database!$L$4,IF($P158&gt;Database!$K$4,Database!$L$5)))))</f>
        <v/>
      </c>
      <c r="R158" s="204">
        <v>0</v>
      </c>
      <c r="S158" s="312">
        <v>0</v>
      </c>
      <c r="T158" s="312">
        <f t="shared" si="12"/>
        <v>0</v>
      </c>
      <c r="U158" s="84"/>
      <c r="V158" s="85"/>
      <c r="W158" s="85"/>
      <c r="X158" s="117"/>
      <c r="Y158" s="84"/>
      <c r="Z158" s="83"/>
      <c r="AA158" s="312"/>
      <c r="AB158" s="202"/>
      <c r="AC158" s="84"/>
      <c r="AD158" s="84"/>
      <c r="AE158" s="84" t="str">
        <f t="shared" si="14"/>
        <v/>
      </c>
      <c r="AF158" s="84" t="str">
        <f>IF(AE158="","",IF($AE158&lt;Database!$I$3,Database!$L$2,IF(AND($AE158&gt;Database!$K$2,$AE158&lt;Database!$I$4),Database!$L$3,IF(AND($AE158&lt;Database!$I$5,$AE158&gt;Database!$K$3),Database!$L$4,IF($AE158&gt;Database!$K$4,Database!$L$5)))))</f>
        <v/>
      </c>
      <c r="AG158" s="203">
        <v>0</v>
      </c>
      <c r="AH158" s="312">
        <v>0</v>
      </c>
      <c r="AI158" s="312">
        <f t="shared" si="13"/>
        <v>0</v>
      </c>
      <c r="AJ158" s="84"/>
      <c r="AK158" s="87"/>
      <c r="AL158" s="113"/>
    </row>
    <row r="159" spans="1:38" ht="19" thickBot="1">
      <c r="A159" s="245"/>
      <c r="B159" s="84"/>
      <c r="C159" s="246"/>
      <c r="D159" s="246"/>
      <c r="E159" s="84"/>
      <c r="F159" s="167"/>
      <c r="G159" s="84"/>
      <c r="H159" s="313"/>
      <c r="I159" s="115"/>
      <c r="J159" s="83"/>
      <c r="K159" s="83"/>
      <c r="L159" s="83"/>
      <c r="M159" s="83"/>
      <c r="N159" s="84"/>
      <c r="O159" s="84"/>
      <c r="P159" s="84" t="str">
        <f t="shared" si="10"/>
        <v/>
      </c>
      <c r="Q159" s="84" t="str">
        <f>IF($P159="","",IF($P159&lt;Database!$I$3,Database!$L$2,IF(AND($P159&gt;Database!$K$2,$P159&lt;Database!$I$4),Database!$L$3,IF(AND($P159&lt;Database!$I$5,$P159&gt;Database!$K$3),Database!$L$4,IF($P159&gt;Database!$K$4,Database!$L$5)))))</f>
        <v/>
      </c>
      <c r="R159" s="204">
        <v>0</v>
      </c>
      <c r="S159" s="312">
        <v>0</v>
      </c>
      <c r="T159" s="312">
        <f t="shared" si="12"/>
        <v>0</v>
      </c>
      <c r="U159" s="84"/>
      <c r="V159" s="85"/>
      <c r="W159" s="85"/>
      <c r="X159" s="117"/>
      <c r="Y159" s="84"/>
      <c r="Z159" s="83"/>
      <c r="AA159" s="312"/>
      <c r="AB159" s="202"/>
      <c r="AC159" s="84"/>
      <c r="AD159" s="84"/>
      <c r="AE159" s="84" t="str">
        <f t="shared" si="14"/>
        <v/>
      </c>
      <c r="AF159" s="84" t="str">
        <f>IF(AE159="","",IF($AE159&lt;Database!$I$3,Database!$L$2,IF(AND($AE159&gt;Database!$K$2,$AE159&lt;Database!$I$4),Database!$L$3,IF(AND($AE159&lt;Database!$I$5,$AE159&gt;Database!$K$3),Database!$L$4,IF($AE159&gt;Database!$K$4,Database!$L$5)))))</f>
        <v/>
      </c>
      <c r="AG159" s="203">
        <v>0</v>
      </c>
      <c r="AH159" s="312">
        <v>0</v>
      </c>
      <c r="AI159" s="312">
        <f t="shared" si="13"/>
        <v>0</v>
      </c>
      <c r="AJ159" s="84"/>
      <c r="AK159" s="87"/>
      <c r="AL159" s="113"/>
    </row>
    <row r="160" spans="1:38" ht="19" thickBot="1">
      <c r="A160" s="245"/>
      <c r="B160" s="84"/>
      <c r="C160" s="246"/>
      <c r="D160" s="246"/>
      <c r="E160" s="84"/>
      <c r="F160" s="167"/>
      <c r="G160" s="84"/>
      <c r="H160" s="313"/>
      <c r="I160" s="115"/>
      <c r="J160" s="83"/>
      <c r="K160" s="83"/>
      <c r="L160" s="83"/>
      <c r="M160" s="83"/>
      <c r="N160" s="84"/>
      <c r="O160" s="84"/>
      <c r="P160" s="84" t="str">
        <f t="shared" si="10"/>
        <v/>
      </c>
      <c r="Q160" s="84" t="str">
        <f>IF($P160="","",IF($P160&lt;Database!$I$3,Database!$L$2,IF(AND($P160&gt;Database!$K$2,$P160&lt;Database!$I$4),Database!$L$3,IF(AND($P160&lt;Database!$I$5,$P160&gt;Database!$K$3),Database!$L$4,IF($P160&gt;Database!$K$4,Database!$L$5)))))</f>
        <v/>
      </c>
      <c r="R160" s="204">
        <v>0</v>
      </c>
      <c r="S160" s="312">
        <v>0</v>
      </c>
      <c r="T160" s="312">
        <f t="shared" si="12"/>
        <v>0</v>
      </c>
      <c r="U160" s="84"/>
      <c r="V160" s="85"/>
      <c r="W160" s="85"/>
      <c r="X160" s="117"/>
      <c r="Y160" s="84"/>
      <c r="Z160" s="83"/>
      <c r="AA160" s="312"/>
      <c r="AB160" s="202"/>
      <c r="AC160" s="84"/>
      <c r="AD160" s="84"/>
      <c r="AE160" s="84" t="str">
        <f t="shared" si="14"/>
        <v/>
      </c>
      <c r="AF160" s="84" t="str">
        <f>IF(AE160="","",IF($AE160&lt;Database!$I$3,Database!$L$2,IF(AND($AE160&gt;Database!$K$2,$AE160&lt;Database!$I$4),Database!$L$3,IF(AND($AE160&lt;Database!$I$5,$AE160&gt;Database!$K$3),Database!$L$4,IF($AE160&gt;Database!$K$4,Database!$L$5)))))</f>
        <v/>
      </c>
      <c r="AG160" s="203">
        <v>0</v>
      </c>
      <c r="AH160" s="312">
        <v>0</v>
      </c>
      <c r="AI160" s="312">
        <f t="shared" si="13"/>
        <v>0</v>
      </c>
      <c r="AJ160" s="84"/>
      <c r="AK160" s="87"/>
      <c r="AL160" s="113"/>
    </row>
    <row r="161" spans="1:38" ht="19" thickBot="1">
      <c r="A161" s="245"/>
      <c r="B161" s="84"/>
      <c r="C161" s="246"/>
      <c r="D161" s="246"/>
      <c r="E161" s="84"/>
      <c r="F161" s="167"/>
      <c r="G161" s="84"/>
      <c r="H161" s="313"/>
      <c r="I161" s="115"/>
      <c r="J161" s="83"/>
      <c r="K161" s="83"/>
      <c r="L161" s="83"/>
      <c r="M161" s="83"/>
      <c r="N161" s="84"/>
      <c r="O161" s="84"/>
      <c r="P161" s="84" t="str">
        <f t="shared" si="10"/>
        <v/>
      </c>
      <c r="Q161" s="84" t="str">
        <f>IF($P161="","",IF($P161&lt;Database!$I$3,Database!$L$2,IF(AND($P161&gt;Database!$K$2,$P161&lt;Database!$I$4),Database!$L$3,IF(AND($P161&lt;Database!$I$5,$P161&gt;Database!$K$3),Database!$L$4,IF($P161&gt;Database!$K$4,Database!$L$5)))))</f>
        <v/>
      </c>
      <c r="R161" s="204">
        <v>0</v>
      </c>
      <c r="S161" s="312">
        <v>0</v>
      </c>
      <c r="T161" s="312">
        <f t="shared" si="12"/>
        <v>0</v>
      </c>
      <c r="U161" s="84"/>
      <c r="V161" s="85"/>
      <c r="W161" s="85"/>
      <c r="X161" s="117"/>
      <c r="Y161" s="84"/>
      <c r="Z161" s="83"/>
      <c r="AA161" s="312"/>
      <c r="AB161" s="202"/>
      <c r="AC161" s="84"/>
      <c r="AD161" s="84"/>
      <c r="AE161" s="84" t="str">
        <f t="shared" ref="AE161:AE172" si="15">IF((AD161&lt;&gt;"")*(AC161&lt;&gt;""),LEFT(AC161,1)*LEFT(AD161,1),"")</f>
        <v/>
      </c>
      <c r="AF161" s="84" t="str">
        <f>IF(AE161="","",IF($AE161&lt;Database!$I$3,Database!$L$2,IF(AND($AE161&gt;Database!$K$2,$AE161&lt;Database!$I$4),Database!$L$3,IF(AND($AE161&lt;Database!$I$5,$AE161&gt;Database!$K$3),Database!$L$4,IF($AE161&gt;Database!$K$4,Database!$L$5)))))</f>
        <v/>
      </c>
      <c r="AG161" s="203">
        <v>0</v>
      </c>
      <c r="AH161" s="312">
        <v>0</v>
      </c>
      <c r="AI161" s="312">
        <f t="shared" si="13"/>
        <v>0</v>
      </c>
      <c r="AJ161" s="84"/>
      <c r="AK161" s="87"/>
      <c r="AL161" s="113"/>
    </row>
    <row r="162" spans="1:38" ht="19" thickBot="1">
      <c r="A162" s="245"/>
      <c r="B162" s="84"/>
      <c r="C162" s="246"/>
      <c r="D162" s="246"/>
      <c r="E162" s="84"/>
      <c r="F162" s="167"/>
      <c r="G162" s="84"/>
      <c r="H162" s="313"/>
      <c r="I162" s="115"/>
      <c r="J162" s="83"/>
      <c r="K162" s="83"/>
      <c r="L162" s="83"/>
      <c r="M162" s="83"/>
      <c r="N162" s="84"/>
      <c r="O162" s="84"/>
      <c r="P162" s="84" t="str">
        <f t="shared" ref="P162:P172" si="16">IF((N162&lt;&gt;"")*(O162&lt;&gt;""),LEFT(O162,1)*LEFT(N162,1),"")</f>
        <v/>
      </c>
      <c r="Q162" s="84" t="str">
        <f>IF($P162="","",IF($P162&lt;Database!$I$3,Database!$L$2,IF(AND($P162&gt;Database!$K$2,$P162&lt;Database!$I$4),Database!$L$3,IF(AND($P162&lt;Database!$I$5,$P162&gt;Database!$K$3),Database!$L$4,IF($P162&gt;Database!$K$4,Database!$L$5)))))</f>
        <v/>
      </c>
      <c r="R162" s="204">
        <v>0</v>
      </c>
      <c r="S162" s="312">
        <v>0</v>
      </c>
      <c r="T162" s="312">
        <f t="shared" si="12"/>
        <v>0</v>
      </c>
      <c r="U162" s="84"/>
      <c r="V162" s="85"/>
      <c r="W162" s="85"/>
      <c r="X162" s="117"/>
      <c r="Y162" s="84"/>
      <c r="Z162" s="83"/>
      <c r="AA162" s="312"/>
      <c r="AB162" s="202"/>
      <c r="AC162" s="84"/>
      <c r="AD162" s="84"/>
      <c r="AE162" s="84" t="str">
        <f t="shared" si="15"/>
        <v/>
      </c>
      <c r="AF162" s="84" t="str">
        <f>IF(AE162="","",IF($AE162&lt;Database!$I$3,Database!$L$2,IF(AND($AE162&gt;Database!$K$2,$AE162&lt;Database!$I$4),Database!$L$3,IF(AND($AE162&lt;Database!$I$5,$AE162&gt;Database!$K$3),Database!$L$4,IF($AE162&gt;Database!$K$4,Database!$L$5)))))</f>
        <v/>
      </c>
      <c r="AG162" s="203">
        <v>0</v>
      </c>
      <c r="AH162" s="312">
        <v>0</v>
      </c>
      <c r="AI162" s="312">
        <f t="shared" si="13"/>
        <v>0</v>
      </c>
      <c r="AJ162" s="84"/>
      <c r="AK162" s="87"/>
      <c r="AL162" s="113"/>
    </row>
    <row r="163" spans="1:38" ht="19" thickBot="1">
      <c r="A163" s="245"/>
      <c r="B163" s="84"/>
      <c r="C163" s="246"/>
      <c r="D163" s="246"/>
      <c r="E163" s="84"/>
      <c r="F163" s="167"/>
      <c r="G163" s="84"/>
      <c r="H163" s="313"/>
      <c r="I163" s="115"/>
      <c r="J163" s="83"/>
      <c r="K163" s="83"/>
      <c r="L163" s="83"/>
      <c r="M163" s="83"/>
      <c r="N163" s="84"/>
      <c r="O163" s="84"/>
      <c r="P163" s="84" t="str">
        <f t="shared" si="16"/>
        <v/>
      </c>
      <c r="Q163" s="84" t="str">
        <f>IF($P163="","",IF($P163&lt;Database!$I$3,Database!$L$2,IF(AND($P163&gt;Database!$K$2,$P163&lt;Database!$I$4),Database!$L$3,IF(AND($P163&lt;Database!$I$5,$P163&gt;Database!$K$3),Database!$L$4,IF($P163&gt;Database!$K$4,Database!$L$5)))))</f>
        <v/>
      </c>
      <c r="R163" s="204">
        <v>0</v>
      </c>
      <c r="S163" s="312">
        <v>0</v>
      </c>
      <c r="T163" s="312">
        <f t="shared" si="12"/>
        <v>0</v>
      </c>
      <c r="U163" s="84"/>
      <c r="V163" s="85"/>
      <c r="W163" s="85"/>
      <c r="X163" s="117"/>
      <c r="Y163" s="84"/>
      <c r="Z163" s="83"/>
      <c r="AA163" s="312"/>
      <c r="AB163" s="202"/>
      <c r="AC163" s="84"/>
      <c r="AD163" s="84"/>
      <c r="AE163" s="84" t="str">
        <f t="shared" si="15"/>
        <v/>
      </c>
      <c r="AF163" s="84" t="str">
        <f>IF(AE163="","",IF($AE163&lt;Database!$I$3,Database!$L$2,IF(AND($AE163&gt;Database!$K$2,$AE163&lt;Database!$I$4),Database!$L$3,IF(AND($AE163&lt;Database!$I$5,$AE163&gt;Database!$K$3),Database!$L$4,IF($AE163&gt;Database!$K$4,Database!$L$5)))))</f>
        <v/>
      </c>
      <c r="AG163" s="203">
        <v>0</v>
      </c>
      <c r="AH163" s="312">
        <v>0</v>
      </c>
      <c r="AI163" s="312">
        <f t="shared" si="13"/>
        <v>0</v>
      </c>
      <c r="AJ163" s="84"/>
      <c r="AK163" s="87"/>
      <c r="AL163" s="113"/>
    </row>
    <row r="164" spans="1:38" ht="19" thickBot="1">
      <c r="A164" s="245"/>
      <c r="B164" s="84"/>
      <c r="C164" s="246"/>
      <c r="D164" s="246"/>
      <c r="E164" s="84"/>
      <c r="F164" s="167"/>
      <c r="G164" s="84"/>
      <c r="H164" s="313"/>
      <c r="I164" s="115"/>
      <c r="J164" s="83"/>
      <c r="K164" s="83"/>
      <c r="L164" s="83"/>
      <c r="M164" s="83"/>
      <c r="N164" s="84"/>
      <c r="O164" s="84"/>
      <c r="P164" s="84" t="str">
        <f t="shared" si="16"/>
        <v/>
      </c>
      <c r="Q164" s="84" t="str">
        <f>IF($P164="","",IF($P164&lt;Database!$I$3,Database!$L$2,IF(AND($P164&gt;Database!$K$2,$P164&lt;Database!$I$4),Database!$L$3,IF(AND($P164&lt;Database!$I$5,$P164&gt;Database!$K$3),Database!$L$4,IF($P164&gt;Database!$K$4,Database!$L$5)))))</f>
        <v/>
      </c>
      <c r="R164" s="204">
        <v>0</v>
      </c>
      <c r="S164" s="312">
        <v>0</v>
      </c>
      <c r="T164" s="312">
        <f t="shared" ref="T164:T172" si="17">R164*S164</f>
        <v>0</v>
      </c>
      <c r="U164" s="84"/>
      <c r="V164" s="85"/>
      <c r="W164" s="85"/>
      <c r="X164" s="117"/>
      <c r="Y164" s="84"/>
      <c r="Z164" s="83"/>
      <c r="AA164" s="312"/>
      <c r="AB164" s="202"/>
      <c r="AC164" s="84"/>
      <c r="AD164" s="84"/>
      <c r="AE164" s="84" t="str">
        <f t="shared" si="15"/>
        <v/>
      </c>
      <c r="AF164" s="84" t="str">
        <f>IF(AE164="","",IF($AE164&lt;Database!$I$3,Database!$L$2,IF(AND($AE164&gt;Database!$K$2,$AE164&lt;Database!$I$4),Database!$L$3,IF(AND($AE164&lt;Database!$I$5,$AE164&gt;Database!$K$3),Database!$L$4,IF($AE164&gt;Database!$K$4,Database!$L$5)))))</f>
        <v/>
      </c>
      <c r="AG164" s="203">
        <v>0</v>
      </c>
      <c r="AH164" s="312">
        <v>0</v>
      </c>
      <c r="AI164" s="312">
        <f t="shared" ref="AI164:AI172" si="18">AG164*AH164</f>
        <v>0</v>
      </c>
      <c r="AJ164" s="84"/>
      <c r="AK164" s="87"/>
      <c r="AL164" s="113"/>
    </row>
    <row r="165" spans="1:38" ht="19" thickBot="1">
      <c r="A165" s="245"/>
      <c r="B165" s="84"/>
      <c r="C165" s="246"/>
      <c r="D165" s="246"/>
      <c r="E165" s="84"/>
      <c r="F165" s="167"/>
      <c r="G165" s="84"/>
      <c r="H165" s="313"/>
      <c r="I165" s="115"/>
      <c r="J165" s="83"/>
      <c r="K165" s="83"/>
      <c r="L165" s="83"/>
      <c r="M165" s="83"/>
      <c r="N165" s="84"/>
      <c r="O165" s="84"/>
      <c r="P165" s="84" t="str">
        <f t="shared" si="16"/>
        <v/>
      </c>
      <c r="Q165" s="84" t="str">
        <f>IF($P165="","",IF($P165&lt;Database!$I$3,Database!$L$2,IF(AND($P165&gt;Database!$K$2,$P165&lt;Database!$I$4),Database!$L$3,IF(AND($P165&lt;Database!$I$5,$P165&gt;Database!$K$3),Database!$L$4,IF($P165&gt;Database!$K$4,Database!$L$5)))))</f>
        <v/>
      </c>
      <c r="R165" s="204">
        <v>0</v>
      </c>
      <c r="S165" s="312">
        <v>0</v>
      </c>
      <c r="T165" s="312">
        <f t="shared" si="17"/>
        <v>0</v>
      </c>
      <c r="U165" s="84"/>
      <c r="V165" s="85"/>
      <c r="W165" s="85"/>
      <c r="X165" s="117"/>
      <c r="Y165" s="84"/>
      <c r="Z165" s="83"/>
      <c r="AA165" s="312"/>
      <c r="AB165" s="202"/>
      <c r="AC165" s="84"/>
      <c r="AD165" s="84"/>
      <c r="AE165" s="84" t="str">
        <f t="shared" si="15"/>
        <v/>
      </c>
      <c r="AF165" s="84" t="str">
        <f>IF(AE165="","",IF($AE165&lt;Database!$I$3,Database!$L$2,IF(AND($AE165&gt;Database!$K$2,$AE165&lt;Database!$I$4),Database!$L$3,IF(AND($AE165&lt;Database!$I$5,$AE165&gt;Database!$K$3),Database!$L$4,IF($AE165&gt;Database!$K$4,Database!$L$5)))))</f>
        <v/>
      </c>
      <c r="AG165" s="203">
        <v>0</v>
      </c>
      <c r="AH165" s="312">
        <v>0</v>
      </c>
      <c r="AI165" s="312">
        <f t="shared" si="18"/>
        <v>0</v>
      </c>
      <c r="AJ165" s="84"/>
      <c r="AK165" s="87"/>
      <c r="AL165" s="113"/>
    </row>
    <row r="166" spans="1:38" ht="19" thickBot="1">
      <c r="A166" s="245"/>
      <c r="B166" s="84"/>
      <c r="C166" s="246"/>
      <c r="D166" s="246"/>
      <c r="E166" s="84"/>
      <c r="F166" s="167"/>
      <c r="G166" s="84"/>
      <c r="H166" s="313"/>
      <c r="I166" s="115"/>
      <c r="J166" s="83"/>
      <c r="K166" s="83"/>
      <c r="L166" s="83"/>
      <c r="M166" s="83"/>
      <c r="N166" s="84"/>
      <c r="O166" s="84"/>
      <c r="P166" s="84" t="str">
        <f t="shared" si="16"/>
        <v/>
      </c>
      <c r="Q166" s="84" t="str">
        <f>IF($P166="","",IF($P166&lt;Database!$I$3,Database!$L$2,IF(AND($P166&gt;Database!$K$2,$P166&lt;Database!$I$4),Database!$L$3,IF(AND($P166&lt;Database!$I$5,$P166&gt;Database!$K$3),Database!$L$4,IF($P166&gt;Database!$K$4,Database!$L$5)))))</f>
        <v/>
      </c>
      <c r="R166" s="204">
        <v>0</v>
      </c>
      <c r="S166" s="312">
        <v>0</v>
      </c>
      <c r="T166" s="312">
        <f t="shared" si="17"/>
        <v>0</v>
      </c>
      <c r="U166" s="84"/>
      <c r="V166" s="85"/>
      <c r="W166" s="85"/>
      <c r="X166" s="117"/>
      <c r="Y166" s="84"/>
      <c r="Z166" s="83"/>
      <c r="AA166" s="312"/>
      <c r="AB166" s="202"/>
      <c r="AC166" s="84"/>
      <c r="AD166" s="84"/>
      <c r="AE166" s="84" t="str">
        <f t="shared" si="15"/>
        <v/>
      </c>
      <c r="AF166" s="84" t="str">
        <f>IF(AE166="","",IF($AE166&lt;Database!$I$3,Database!$L$2,IF(AND($AE166&gt;Database!$K$2,$AE166&lt;Database!$I$4),Database!$L$3,IF(AND($AE166&lt;Database!$I$5,$AE166&gt;Database!$K$3),Database!$L$4,IF($AE166&gt;Database!$K$4,Database!$L$5)))))</f>
        <v/>
      </c>
      <c r="AG166" s="203">
        <v>0</v>
      </c>
      <c r="AH166" s="312">
        <v>0</v>
      </c>
      <c r="AI166" s="312">
        <f t="shared" si="18"/>
        <v>0</v>
      </c>
      <c r="AJ166" s="84"/>
      <c r="AK166" s="87"/>
      <c r="AL166" s="113"/>
    </row>
    <row r="167" spans="1:38" ht="19" thickBot="1">
      <c r="A167" s="245"/>
      <c r="B167" s="84"/>
      <c r="C167" s="246"/>
      <c r="D167" s="246"/>
      <c r="E167" s="84"/>
      <c r="F167" s="167"/>
      <c r="G167" s="84"/>
      <c r="H167" s="313"/>
      <c r="I167" s="115"/>
      <c r="J167" s="83"/>
      <c r="K167" s="83"/>
      <c r="L167" s="83"/>
      <c r="M167" s="83"/>
      <c r="N167" s="84"/>
      <c r="O167" s="84"/>
      <c r="P167" s="84" t="str">
        <f t="shared" si="16"/>
        <v/>
      </c>
      <c r="Q167" s="84" t="str">
        <f>IF($P167="","",IF($P167&lt;Database!$I$3,Database!$L$2,IF(AND($P167&gt;Database!$K$2,$P167&lt;Database!$I$4),Database!$L$3,IF(AND($P167&lt;Database!$I$5,$P167&gt;Database!$K$3),Database!$L$4,IF($P167&gt;Database!$K$4,Database!$L$5)))))</f>
        <v/>
      </c>
      <c r="R167" s="204">
        <v>0</v>
      </c>
      <c r="S167" s="312">
        <v>0</v>
      </c>
      <c r="T167" s="312">
        <f t="shared" si="17"/>
        <v>0</v>
      </c>
      <c r="U167" s="84"/>
      <c r="V167" s="85"/>
      <c r="W167" s="85"/>
      <c r="X167" s="117"/>
      <c r="Y167" s="84"/>
      <c r="Z167" s="83"/>
      <c r="AA167" s="312"/>
      <c r="AB167" s="202"/>
      <c r="AC167" s="84"/>
      <c r="AD167" s="84"/>
      <c r="AE167" s="84" t="str">
        <f t="shared" si="15"/>
        <v/>
      </c>
      <c r="AF167" s="84" t="str">
        <f>IF(AE167="","",IF($AE167&lt;Database!$I$3,Database!$L$2,IF(AND($AE167&gt;Database!$K$2,$AE167&lt;Database!$I$4),Database!$L$3,IF(AND($AE167&lt;Database!$I$5,$AE167&gt;Database!$K$3),Database!$L$4,IF($AE167&gt;Database!$K$4,Database!$L$5)))))</f>
        <v/>
      </c>
      <c r="AG167" s="203">
        <v>0</v>
      </c>
      <c r="AH167" s="312">
        <v>0</v>
      </c>
      <c r="AI167" s="312">
        <f t="shared" si="18"/>
        <v>0</v>
      </c>
      <c r="AJ167" s="84"/>
      <c r="AK167" s="87"/>
      <c r="AL167" s="113"/>
    </row>
    <row r="168" spans="1:38" ht="19" thickBot="1">
      <c r="A168" s="245"/>
      <c r="B168" s="84"/>
      <c r="C168" s="246"/>
      <c r="D168" s="246"/>
      <c r="E168" s="84"/>
      <c r="F168" s="167"/>
      <c r="G168" s="84"/>
      <c r="H168" s="313"/>
      <c r="I168" s="115"/>
      <c r="J168" s="83"/>
      <c r="K168" s="83"/>
      <c r="L168" s="83"/>
      <c r="M168" s="83"/>
      <c r="N168" s="84"/>
      <c r="O168" s="84"/>
      <c r="P168" s="84" t="str">
        <f t="shared" si="16"/>
        <v/>
      </c>
      <c r="Q168" s="84" t="str">
        <f>IF($P168="","",IF($P168&lt;Database!$I$3,Database!$L$2,IF(AND($P168&gt;Database!$K$2,$P168&lt;Database!$I$4),Database!$L$3,IF(AND($P168&lt;Database!$I$5,$P168&gt;Database!$K$3),Database!$L$4,IF($P168&gt;Database!$K$4,Database!$L$5)))))</f>
        <v/>
      </c>
      <c r="R168" s="204">
        <v>0</v>
      </c>
      <c r="S168" s="312">
        <v>0</v>
      </c>
      <c r="T168" s="312">
        <f t="shared" si="17"/>
        <v>0</v>
      </c>
      <c r="U168" s="84"/>
      <c r="V168" s="85"/>
      <c r="W168" s="85"/>
      <c r="X168" s="117"/>
      <c r="Y168" s="84"/>
      <c r="Z168" s="83"/>
      <c r="AA168" s="312"/>
      <c r="AB168" s="202"/>
      <c r="AC168" s="84"/>
      <c r="AD168" s="84"/>
      <c r="AE168" s="84" t="str">
        <f t="shared" si="15"/>
        <v/>
      </c>
      <c r="AF168" s="84" t="str">
        <f>IF(AE168="","",IF($AE168&lt;Database!$I$3,Database!$L$2,IF(AND($AE168&gt;Database!$K$2,$AE168&lt;Database!$I$4),Database!$L$3,IF(AND($AE168&lt;Database!$I$5,$AE168&gt;Database!$K$3),Database!$L$4,IF($AE168&gt;Database!$K$4,Database!$L$5)))))</f>
        <v/>
      </c>
      <c r="AG168" s="203">
        <v>0</v>
      </c>
      <c r="AH168" s="312">
        <v>0</v>
      </c>
      <c r="AI168" s="312">
        <f t="shared" si="18"/>
        <v>0</v>
      </c>
      <c r="AJ168" s="84"/>
      <c r="AK168" s="87"/>
      <c r="AL168" s="113"/>
    </row>
    <row r="169" spans="1:38" ht="19" thickBot="1">
      <c r="A169" s="245"/>
      <c r="B169" s="84"/>
      <c r="C169" s="246"/>
      <c r="D169" s="246"/>
      <c r="E169" s="84"/>
      <c r="F169" s="167"/>
      <c r="G169" s="84"/>
      <c r="H169" s="313"/>
      <c r="I169" s="115"/>
      <c r="J169" s="83"/>
      <c r="K169" s="83"/>
      <c r="L169" s="83"/>
      <c r="M169" s="83"/>
      <c r="N169" s="84"/>
      <c r="O169" s="84"/>
      <c r="P169" s="84" t="str">
        <f t="shared" si="16"/>
        <v/>
      </c>
      <c r="Q169" s="84" t="str">
        <f>IF($P169="","",IF($P169&lt;Database!$I$3,Database!$L$2,IF(AND($P169&gt;Database!$K$2,$P169&lt;Database!$I$4),Database!$L$3,IF(AND($P169&lt;Database!$I$5,$P169&gt;Database!$K$3),Database!$L$4,IF($P169&gt;Database!$K$4,Database!$L$5)))))</f>
        <v/>
      </c>
      <c r="R169" s="204">
        <v>0</v>
      </c>
      <c r="S169" s="312">
        <v>0</v>
      </c>
      <c r="T169" s="312">
        <f t="shared" si="17"/>
        <v>0</v>
      </c>
      <c r="U169" s="84"/>
      <c r="V169" s="85"/>
      <c r="W169" s="85"/>
      <c r="X169" s="117"/>
      <c r="Y169" s="84"/>
      <c r="Z169" s="83"/>
      <c r="AA169" s="312"/>
      <c r="AB169" s="202"/>
      <c r="AC169" s="84"/>
      <c r="AD169" s="84"/>
      <c r="AE169" s="84" t="str">
        <f t="shared" si="15"/>
        <v/>
      </c>
      <c r="AF169" s="84" t="str">
        <f>IF(AE169="","",IF($AE169&lt;Database!$I$3,Database!$L$2,IF(AND($AE169&gt;Database!$K$2,$AE169&lt;Database!$I$4),Database!$L$3,IF(AND($AE169&lt;Database!$I$5,$AE169&gt;Database!$K$3),Database!$L$4,IF($AE169&gt;Database!$K$4,Database!$L$5)))))</f>
        <v/>
      </c>
      <c r="AG169" s="203">
        <v>0</v>
      </c>
      <c r="AH169" s="312">
        <v>0</v>
      </c>
      <c r="AI169" s="312">
        <f t="shared" si="18"/>
        <v>0</v>
      </c>
      <c r="AJ169" s="84"/>
      <c r="AK169" s="87"/>
      <c r="AL169" s="113"/>
    </row>
    <row r="170" spans="1:38" ht="19" thickBot="1">
      <c r="A170" s="245"/>
      <c r="B170" s="84"/>
      <c r="C170" s="246"/>
      <c r="D170" s="246"/>
      <c r="E170" s="84"/>
      <c r="F170" s="167"/>
      <c r="G170" s="84"/>
      <c r="H170" s="313"/>
      <c r="I170" s="115"/>
      <c r="J170" s="83"/>
      <c r="K170" s="83"/>
      <c r="L170" s="83"/>
      <c r="M170" s="83"/>
      <c r="N170" s="84"/>
      <c r="O170" s="84"/>
      <c r="P170" s="84" t="str">
        <f t="shared" si="16"/>
        <v/>
      </c>
      <c r="Q170" s="84" t="str">
        <f>IF($P170="","",IF($P170&lt;Database!$I$3,Database!$L$2,IF(AND($P170&gt;Database!$K$2,$P170&lt;Database!$I$4),Database!$L$3,IF(AND($P170&lt;Database!$I$5,$P170&gt;Database!$K$3),Database!$L$4,IF($P170&gt;Database!$K$4,Database!$L$5)))))</f>
        <v/>
      </c>
      <c r="R170" s="204">
        <v>0</v>
      </c>
      <c r="S170" s="312">
        <v>0</v>
      </c>
      <c r="T170" s="312">
        <f t="shared" si="17"/>
        <v>0</v>
      </c>
      <c r="U170" s="84"/>
      <c r="V170" s="85"/>
      <c r="W170" s="85"/>
      <c r="X170" s="117"/>
      <c r="Y170" s="84"/>
      <c r="Z170" s="83"/>
      <c r="AA170" s="312"/>
      <c r="AB170" s="202"/>
      <c r="AC170" s="84"/>
      <c r="AD170" s="84"/>
      <c r="AE170" s="84" t="str">
        <f t="shared" si="15"/>
        <v/>
      </c>
      <c r="AF170" s="84" t="str">
        <f>IF(AE170="","",IF($AE170&lt;Database!$I$3,Database!$L$2,IF(AND($AE170&gt;Database!$K$2,$AE170&lt;Database!$I$4),Database!$L$3,IF(AND($AE170&lt;Database!$I$5,$AE170&gt;Database!$K$3),Database!$L$4,IF($AE170&gt;Database!$K$4,Database!$L$5)))))</f>
        <v/>
      </c>
      <c r="AG170" s="203">
        <v>0</v>
      </c>
      <c r="AH170" s="312">
        <v>0</v>
      </c>
      <c r="AI170" s="312">
        <f t="shared" si="18"/>
        <v>0</v>
      </c>
      <c r="AJ170" s="84"/>
      <c r="AK170" s="87"/>
      <c r="AL170" s="113"/>
    </row>
    <row r="171" spans="1:38" ht="19" thickBot="1">
      <c r="A171" s="245"/>
      <c r="B171" s="84"/>
      <c r="C171" s="246"/>
      <c r="D171" s="246"/>
      <c r="E171" s="84"/>
      <c r="F171" s="167"/>
      <c r="G171" s="84"/>
      <c r="H171" s="313"/>
      <c r="I171" s="115"/>
      <c r="J171" s="83"/>
      <c r="K171" s="83"/>
      <c r="L171" s="83"/>
      <c r="M171" s="83"/>
      <c r="N171" s="84"/>
      <c r="O171" s="84"/>
      <c r="P171" s="84" t="str">
        <f t="shared" si="16"/>
        <v/>
      </c>
      <c r="Q171" s="84" t="str">
        <f>IF($P171="","",IF($P171&lt;Database!$I$3,Database!$L$2,IF(AND($P171&gt;Database!$K$2,$P171&lt;Database!$I$4),Database!$L$3,IF(AND($P171&lt;Database!$I$5,$P171&gt;Database!$K$3),Database!$L$4,IF($P171&gt;Database!$K$4,Database!$L$5)))))</f>
        <v/>
      </c>
      <c r="R171" s="204">
        <v>0</v>
      </c>
      <c r="S171" s="312">
        <v>0</v>
      </c>
      <c r="T171" s="312">
        <f t="shared" si="17"/>
        <v>0</v>
      </c>
      <c r="U171" s="84"/>
      <c r="V171" s="85"/>
      <c r="W171" s="85"/>
      <c r="X171" s="117"/>
      <c r="Y171" s="84"/>
      <c r="Z171" s="83"/>
      <c r="AA171" s="312"/>
      <c r="AB171" s="202"/>
      <c r="AC171" s="84"/>
      <c r="AD171" s="84"/>
      <c r="AE171" s="84" t="str">
        <f t="shared" si="15"/>
        <v/>
      </c>
      <c r="AF171" s="84" t="str">
        <f>IF(AE171="","",IF($AE171&lt;Database!$I$3,Database!$L$2,IF(AND($AE171&gt;Database!$K$2,$AE171&lt;Database!$I$4),Database!$L$3,IF(AND($AE171&lt;Database!$I$5,$AE171&gt;Database!$K$3),Database!$L$4,IF($AE171&gt;Database!$K$4,Database!$L$5)))))</f>
        <v/>
      </c>
      <c r="AG171" s="203">
        <v>0</v>
      </c>
      <c r="AH171" s="312">
        <v>0</v>
      </c>
      <c r="AI171" s="312">
        <f t="shared" si="18"/>
        <v>0</v>
      </c>
      <c r="AJ171" s="84"/>
      <c r="AK171" s="87"/>
      <c r="AL171" s="113"/>
    </row>
    <row r="172" spans="1:38" ht="19" thickBot="1">
      <c r="A172" s="245"/>
      <c r="B172" s="84"/>
      <c r="C172" s="246"/>
      <c r="D172" s="246"/>
      <c r="E172" s="84"/>
      <c r="F172" s="167"/>
      <c r="G172" s="84"/>
      <c r="H172" s="313"/>
      <c r="I172" s="115"/>
      <c r="J172" s="83"/>
      <c r="K172" s="83"/>
      <c r="L172" s="83"/>
      <c r="M172" s="83"/>
      <c r="N172" s="84"/>
      <c r="O172" s="84"/>
      <c r="P172" s="84" t="str">
        <f t="shared" si="16"/>
        <v/>
      </c>
      <c r="Q172" s="84" t="str">
        <f>IF($P172="","",IF($P172&lt;Database!$I$3,Database!$L$2,IF(AND($P172&gt;Database!$K$2,$P172&lt;Database!$I$4),Database!$L$3,IF(AND($P172&lt;Database!$I$5,$P172&gt;Database!$K$3),Database!$L$4,IF($P172&gt;Database!$K$4,Database!$L$5)))))</f>
        <v/>
      </c>
      <c r="R172" s="204">
        <v>0</v>
      </c>
      <c r="S172" s="312">
        <v>0</v>
      </c>
      <c r="T172" s="312">
        <f t="shared" si="17"/>
        <v>0</v>
      </c>
      <c r="U172" s="84"/>
      <c r="V172" s="85"/>
      <c r="W172" s="85"/>
      <c r="X172" s="117"/>
      <c r="Y172" s="84"/>
      <c r="Z172" s="83"/>
      <c r="AA172" s="312"/>
      <c r="AB172" s="202"/>
      <c r="AC172" s="84"/>
      <c r="AD172" s="84"/>
      <c r="AE172" s="84" t="str">
        <f t="shared" si="15"/>
        <v/>
      </c>
      <c r="AF172" s="84" t="str">
        <f>IF(AE172="","",IF($AE172&lt;Database!$I$3,Database!$L$2,IF(AND($AE172&gt;Database!$K$2,$AE172&lt;Database!$I$4),Database!$L$3,IF(AND($AE172&lt;Database!$I$5,$AE172&gt;Database!$K$3),Database!$L$4,IF($AE172&gt;Database!$K$4,Database!$L$5)))))</f>
        <v/>
      </c>
      <c r="AG172" s="203">
        <v>0</v>
      </c>
      <c r="AH172" s="312">
        <v>0</v>
      </c>
      <c r="AI172" s="312">
        <f t="shared" si="18"/>
        <v>0</v>
      </c>
      <c r="AJ172" s="84"/>
      <c r="AK172" s="87"/>
      <c r="AL172" s="113"/>
    </row>
    <row r="173" spans="1:38" ht="19" thickBot="1">
      <c r="AK173" s="87"/>
      <c r="AL173" s="113"/>
    </row>
    <row r="174" spans="1:38" ht="19" thickBot="1">
      <c r="AK174" s="87"/>
      <c r="AL174" s="113"/>
    </row>
    <row r="175" spans="1:38" ht="19" thickBot="1">
      <c r="AK175" s="87"/>
      <c r="AL175" s="113"/>
    </row>
    <row r="176" spans="1:38" ht="19" thickBot="1">
      <c r="AK176" s="87"/>
      <c r="AL176" s="113"/>
    </row>
    <row r="177" spans="37:38" ht="19" thickBot="1">
      <c r="AK177" s="87"/>
      <c r="AL177" s="113"/>
    </row>
    <row r="178" spans="37:38" ht="19" thickBot="1">
      <c r="AK178" s="87"/>
      <c r="AL178" s="113"/>
    </row>
    <row r="179" spans="37:38" ht="19" thickBot="1">
      <c r="AK179" s="87"/>
      <c r="AL179" s="113"/>
    </row>
    <row r="180" spans="37:38" ht="19" thickBot="1">
      <c r="AK180" s="87"/>
      <c r="AL180" s="113"/>
    </row>
    <row r="181" spans="37:38" ht="19" thickBot="1">
      <c r="AK181" s="87"/>
      <c r="AL181" s="113"/>
    </row>
    <row r="182" spans="37:38" ht="19" thickBot="1">
      <c r="AK182" s="87"/>
      <c r="AL182" s="113"/>
    </row>
    <row r="183" spans="37:38" ht="19" thickBot="1">
      <c r="AK183" s="87"/>
      <c r="AL183" s="113"/>
    </row>
  </sheetData>
  <protectedRanges>
    <protectedRange sqref="C5:D5 F5:AA5 AC5:AJ5" name="Title_1_1_1"/>
  </protectedRanges>
  <mergeCells count="7">
    <mergeCell ref="D5:E5"/>
    <mergeCell ref="A5:C5"/>
    <mergeCell ref="AC5:AI5"/>
    <mergeCell ref="F4:M5"/>
    <mergeCell ref="N5:T5"/>
    <mergeCell ref="U4:X5"/>
    <mergeCell ref="Y4:AA5"/>
  </mergeCells>
  <phoneticPr fontId="15" type="noConversion"/>
  <conditionalFormatting sqref="C12:C172">
    <cfRule type="cellIs" dxfId="46" priority="1221" operator="equal">
      <formula>"Retired"</formula>
    </cfRule>
    <cfRule type="cellIs" dxfId="45" priority="1222" operator="equal">
      <formula>"Active"</formula>
    </cfRule>
  </conditionalFormatting>
  <conditionalFormatting sqref="C12:D172">
    <cfRule type="cellIs" dxfId="44" priority="1219" operator="equal">
      <formula>"Threat"</formula>
    </cfRule>
    <cfRule type="cellIs" dxfId="43" priority="1220" operator="equal">
      <formula>"Opportunity"</formula>
    </cfRule>
  </conditionalFormatting>
  <conditionalFormatting sqref="AF45:AG172 AG12:AG44 AA12:AA172 Q12:T172 AF12:AF172 AH12:AI172">
    <cfRule type="cellIs" dxfId="42" priority="1187" stopIfTrue="1" operator="equal">
      <formula>"LOW RISK"</formula>
    </cfRule>
    <cfRule type="cellIs" dxfId="41" priority="1188" stopIfTrue="1" operator="equal">
      <formula>"MEDIUM RISK"</formula>
    </cfRule>
    <cfRule type="cellIs" dxfId="40" priority="1189" stopIfTrue="1" operator="equal">
      <formula>"HIGH RISK"</formula>
    </cfRule>
    <cfRule type="cellIs" dxfId="39" priority="1190" stopIfTrue="1" operator="equal">
      <formula>"EXTREME HIGH"</formula>
    </cfRule>
  </conditionalFormatting>
  <conditionalFormatting sqref="C7:C11">
    <cfRule type="cellIs" dxfId="38" priority="11" operator="equal">
      <formula>"Retired"</formula>
    </cfRule>
    <cfRule type="cellIs" dxfId="37" priority="12" operator="equal">
      <formula>"Active"</formula>
    </cfRule>
  </conditionalFormatting>
  <conditionalFormatting sqref="C7:D11">
    <cfRule type="cellIs" dxfId="36" priority="9" operator="equal">
      <formula>"Threat"</formula>
    </cfRule>
    <cfRule type="cellIs" dxfId="35" priority="10" operator="equal">
      <formula>"Opportunity"</formula>
    </cfRule>
  </conditionalFormatting>
  <conditionalFormatting sqref="Q7:T11 AA8:AA11 AF7:AI11">
    <cfRule type="cellIs" dxfId="34" priority="5" stopIfTrue="1" operator="equal">
      <formula>"LOW RISK"</formula>
    </cfRule>
    <cfRule type="cellIs" dxfId="33" priority="6" stopIfTrue="1" operator="equal">
      <formula>"MEDIUM RISK"</formula>
    </cfRule>
    <cfRule type="cellIs" dxfId="32" priority="7" stopIfTrue="1" operator="equal">
      <formula>"HIGH RISK"</formula>
    </cfRule>
    <cfRule type="cellIs" dxfId="31" priority="8" stopIfTrue="1" operator="equal">
      <formula>"EXTREME HIGH"</formula>
    </cfRule>
  </conditionalFormatting>
  <conditionalFormatting sqref="AA7">
    <cfRule type="cellIs" dxfId="30" priority="1" stopIfTrue="1" operator="equal">
      <formula>"LOW RISK"</formula>
    </cfRule>
    <cfRule type="cellIs" dxfId="29" priority="2" stopIfTrue="1" operator="equal">
      <formula>"MEDIUM RISK"</formula>
    </cfRule>
    <cfRule type="cellIs" dxfId="28" priority="3" stopIfTrue="1" operator="equal">
      <formula>"HIGH RISK"</formula>
    </cfRule>
    <cfRule type="cellIs" dxfId="27" priority="4" stopIfTrue="1" operator="equal">
      <formula>"EXTREME HIGH"</formula>
    </cfRule>
  </conditionalFormatting>
  <dataValidations count="7">
    <dataValidation type="list" allowBlank="1" showInputMessage="1" showErrorMessage="1" sqref="G101 E7:E172" xr:uid="{00000000-0002-0000-0500-000000000000}">
      <formula1>RBS</formula1>
    </dataValidation>
    <dataValidation type="list" allowBlank="1" showInputMessage="1" showErrorMessage="1" sqref="O7:O172 AD7:AD172" xr:uid="{00000000-0002-0000-0500-000001000000}">
      <formula1>Impact</formula1>
    </dataValidation>
    <dataValidation type="list" allowBlank="1" showInputMessage="1" showErrorMessage="1" sqref="N7:N172 AC7:AC172" xr:uid="{00000000-0002-0000-0500-000002000000}">
      <formula1>Probability</formula1>
    </dataValidation>
    <dataValidation type="list" allowBlank="1" showInputMessage="1" showErrorMessage="1" sqref="Y7:Y172" xr:uid="{00000000-0002-0000-0500-000003000000}">
      <formula1>Strategy</formula1>
    </dataValidation>
    <dataValidation type="list" allowBlank="1" showInputMessage="1" showErrorMessage="1" sqref="D7:D172" xr:uid="{00000000-0002-0000-0500-000004000000}">
      <formula1>OppOrThreat</formula1>
    </dataValidation>
    <dataValidation type="list" allowBlank="1" showInputMessage="1" showErrorMessage="1" sqref="C7:C172" xr:uid="{00000000-0002-0000-0500-000005000000}">
      <formula1>StatOfRisk</formula1>
    </dataValidation>
    <dataValidation type="list" allowBlank="1" showInputMessage="1" showErrorMessage="1" sqref="F7:F206" xr:uid="{00000000-0002-0000-0500-000006000000}">
      <formula1>Dept</formula1>
    </dataValidation>
  </dataValidations>
  <hyperlinks>
    <hyperlink ref="Q6" location="'Risk Profile'!A1" display="Inherent  Risk Rating" xr:uid="{00000000-0004-0000-0500-000000000000}"/>
    <hyperlink ref="AF6" location="'Residual Risk'!A1" display="Tingkat Risiko Residual" xr:uid="{00000000-0004-0000-0500-000001000000}"/>
  </hyperlinks>
  <pageMargins left="0.25" right="0.25" top="0.25" bottom="0.2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risk_graph">
                <anchor moveWithCells="1" sizeWithCells="1">
                  <from>
                    <xdr:col>0</xdr:col>
                    <xdr:colOff>95250</xdr:colOff>
                    <xdr:row>0</xdr:row>
                    <xdr:rowOff>57150</xdr:rowOff>
                  </from>
                  <to>
                    <xdr:col>2</xdr:col>
                    <xdr:colOff>88900</xdr:colOff>
                    <xdr:row>2</xdr:row>
                    <xdr:rowOff>222250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rgb="FF92D050"/>
  </sheetPr>
  <dimension ref="A1:K148"/>
  <sheetViews>
    <sheetView zoomScale="92" zoomScaleNormal="92" workbookViewId="0">
      <selection activeCell="C6" sqref="C6"/>
    </sheetView>
  </sheetViews>
  <sheetFormatPr defaultColWidth="8.81640625" defaultRowHeight="14.5"/>
  <cols>
    <col min="1" max="1" width="3.7265625" style="268" customWidth="1"/>
    <col min="2" max="2" width="67.7265625" style="180" customWidth="1"/>
    <col min="3" max="3" width="25.453125" style="180" customWidth="1"/>
    <col min="4" max="4" width="8.453125" style="180" customWidth="1"/>
    <col min="5" max="5" width="19" style="180" customWidth="1"/>
    <col min="6" max="6" width="10.26953125" style="180" customWidth="1"/>
    <col min="7" max="7" width="21.453125" style="180" bestFit="1" customWidth="1"/>
    <col min="8" max="8" width="13.453125" style="180" customWidth="1"/>
    <col min="9" max="9" width="23.7265625" style="180" bestFit="1" customWidth="1"/>
    <col min="10" max="10" width="7" style="180" customWidth="1"/>
    <col min="11" max="11" width="60" style="180" bestFit="1" customWidth="1"/>
    <col min="12" max="12" width="14" style="180" bestFit="1" customWidth="1"/>
    <col min="13" max="13" width="13.81640625" style="180" bestFit="1" customWidth="1"/>
    <col min="14" max="16384" width="8.81640625" style="180"/>
  </cols>
  <sheetData>
    <row r="1" spans="1:9" ht="47.25" customHeight="1">
      <c r="A1" s="490" t="s">
        <v>228</v>
      </c>
      <c r="B1" s="490"/>
      <c r="C1" s="490"/>
      <c r="D1" s="490"/>
      <c r="E1" s="490"/>
      <c r="F1" s="490"/>
      <c r="G1" s="490"/>
    </row>
    <row r="3" spans="1:9" ht="15.5">
      <c r="A3" s="374" t="s">
        <v>260</v>
      </c>
      <c r="B3" s="375" t="s">
        <v>402</v>
      </c>
      <c r="C3" s="376">
        <v>10000000000</v>
      </c>
      <c r="D3" s="377" t="s">
        <v>230</v>
      </c>
      <c r="E3" s="180" t="s">
        <v>403</v>
      </c>
      <c r="F3" s="261"/>
      <c r="G3" s="262"/>
      <c r="H3" s="262"/>
    </row>
    <row r="4" spans="1:9" ht="15.5">
      <c r="A4" s="374" t="s">
        <v>229</v>
      </c>
      <c r="B4" s="375" t="s">
        <v>404</v>
      </c>
      <c r="C4" s="376">
        <f>5%*(C3*C14)</f>
        <v>500000000</v>
      </c>
      <c r="D4" s="377" t="s">
        <v>230</v>
      </c>
      <c r="F4" s="263"/>
      <c r="G4" s="262"/>
      <c r="H4" s="262"/>
    </row>
    <row r="5" spans="1:9" ht="15.5">
      <c r="A5" s="264"/>
      <c r="B5" s="265"/>
      <c r="C5" s="266"/>
      <c r="D5" s="267"/>
      <c r="E5" s="267"/>
      <c r="F5" s="267"/>
      <c r="G5" s="267"/>
      <c r="H5" s="267"/>
    </row>
    <row r="6" spans="1:9">
      <c r="F6" s="269"/>
      <c r="G6" s="262"/>
      <c r="H6" s="262"/>
    </row>
    <row r="7" spans="1:9" ht="15.5">
      <c r="A7" s="374" t="s">
        <v>231</v>
      </c>
      <c r="B7" s="491" t="s">
        <v>232</v>
      </c>
      <c r="C7" s="491"/>
      <c r="D7" s="491"/>
      <c r="E7" s="270"/>
      <c r="F7" s="269"/>
      <c r="G7" s="262"/>
      <c r="H7" s="262"/>
    </row>
    <row r="8" spans="1:9">
      <c r="A8" s="271">
        <v>1</v>
      </c>
      <c r="B8" s="272">
        <v>0.2</v>
      </c>
      <c r="C8" s="492">
        <f>20%*C4</f>
        <v>100000000</v>
      </c>
      <c r="D8" s="492"/>
      <c r="F8" s="273"/>
      <c r="G8" s="270"/>
    </row>
    <row r="9" spans="1:9">
      <c r="A9" s="182">
        <v>2</v>
      </c>
      <c r="B9" s="274">
        <v>0.4</v>
      </c>
      <c r="C9" s="489">
        <f>40%*C4</f>
        <v>200000000</v>
      </c>
      <c r="D9" s="489"/>
    </row>
    <row r="10" spans="1:9">
      <c r="A10" s="271">
        <v>3</v>
      </c>
      <c r="B10" s="272">
        <v>0.6</v>
      </c>
      <c r="C10" s="492">
        <f>60%*C4</f>
        <v>300000000</v>
      </c>
      <c r="D10" s="492"/>
    </row>
    <row r="11" spans="1:9">
      <c r="A11" s="182">
        <v>4</v>
      </c>
      <c r="B11" s="274">
        <v>0.8</v>
      </c>
      <c r="C11" s="489">
        <f>80%*C4</f>
        <v>400000000</v>
      </c>
      <c r="D11" s="489"/>
    </row>
    <row r="12" spans="1:9">
      <c r="A12" s="275">
        <v>5</v>
      </c>
      <c r="B12" s="272">
        <v>1</v>
      </c>
      <c r="C12" s="492">
        <f>C4</f>
        <v>500000000</v>
      </c>
      <c r="D12" s="492"/>
    </row>
    <row r="13" spans="1:9">
      <c r="A13" s="276"/>
    </row>
    <row r="14" spans="1:9" ht="15.5">
      <c r="A14" s="378" t="s">
        <v>233</v>
      </c>
      <c r="B14" s="375" t="s">
        <v>234</v>
      </c>
      <c r="C14" s="493">
        <v>1</v>
      </c>
      <c r="D14" s="493"/>
    </row>
    <row r="15" spans="1:9" ht="15.5">
      <c r="A15" s="277"/>
      <c r="B15" s="278"/>
      <c r="C15" s="279"/>
      <c r="D15" s="279"/>
    </row>
    <row r="16" spans="1:9">
      <c r="A16" s="346">
        <v>1</v>
      </c>
      <c r="B16" s="347" t="e">
        <f>'Risk Input'!#REF!</f>
        <v>#REF!</v>
      </c>
      <c r="C16" s="348"/>
      <c r="D16" s="348"/>
      <c r="E16" s="348"/>
      <c r="F16" s="348"/>
      <c r="G16" s="349"/>
      <c r="H16" s="179"/>
      <c r="I16" s="268"/>
    </row>
    <row r="17" spans="1:10">
      <c r="A17" s="255" t="s">
        <v>27</v>
      </c>
      <c r="B17" s="254" t="s">
        <v>259</v>
      </c>
      <c r="C17" s="255" t="s">
        <v>235</v>
      </c>
      <c r="D17" s="255" t="s">
        <v>236</v>
      </c>
      <c r="E17" s="494" t="s">
        <v>124</v>
      </c>
      <c r="F17" s="494"/>
      <c r="G17" s="494"/>
      <c r="I17" s="181"/>
      <c r="J17" s="280"/>
    </row>
    <row r="18" spans="1:10" ht="15" customHeight="1">
      <c r="A18" s="182">
        <v>1</v>
      </c>
      <c r="B18" s="281" t="s">
        <v>405</v>
      </c>
      <c r="C18" s="250">
        <v>500000000</v>
      </c>
      <c r="D18" s="495" t="s">
        <v>230</v>
      </c>
      <c r="E18" s="496" t="s">
        <v>425</v>
      </c>
      <c r="F18" s="497"/>
      <c r="G18" s="498"/>
      <c r="I18" s="181"/>
    </row>
    <row r="19" spans="1:10">
      <c r="A19" s="182">
        <v>2</v>
      </c>
      <c r="B19" s="282"/>
      <c r="C19" s="251">
        <v>0</v>
      </c>
      <c r="D19" s="495"/>
      <c r="E19" s="499"/>
      <c r="F19" s="500"/>
      <c r="G19" s="501"/>
      <c r="I19" s="181"/>
      <c r="J19" s="283"/>
    </row>
    <row r="20" spans="1:10">
      <c r="A20" s="182">
        <v>3</v>
      </c>
      <c r="B20" s="282"/>
      <c r="C20" s="251">
        <v>0</v>
      </c>
      <c r="D20" s="495"/>
      <c r="E20" s="502"/>
      <c r="F20" s="503"/>
      <c r="G20" s="504"/>
      <c r="I20" s="181"/>
      <c r="J20" s="283"/>
    </row>
    <row r="21" spans="1:10">
      <c r="A21" s="284"/>
      <c r="B21" s="285" t="s">
        <v>255</v>
      </c>
      <c r="C21" s="253">
        <f>SUM(C18:C20)</f>
        <v>500000000</v>
      </c>
      <c r="D21" s="495"/>
      <c r="E21" s="256" t="s">
        <v>237</v>
      </c>
      <c r="F21" s="257">
        <f>C21/$C$4</f>
        <v>1</v>
      </c>
      <c r="G21" s="258">
        <f>IF(F21&lt;=$B$8,$A$8,IF(F21&lt;=$B$9,$A$9,IF(F21&lt;=$B$10,$A$10,IF(F21&lt;=$B$11,$A$11,$A$12))))</f>
        <v>5</v>
      </c>
      <c r="J21" s="273"/>
    </row>
    <row r="22" spans="1:10">
      <c r="A22" s="505"/>
      <c r="B22" s="506"/>
      <c r="C22" s="506"/>
      <c r="D22" s="506"/>
      <c r="E22" s="506"/>
      <c r="F22" s="506"/>
      <c r="G22" s="507"/>
    </row>
    <row r="23" spans="1:10">
      <c r="A23" s="255" t="s">
        <v>27</v>
      </c>
      <c r="B23" s="254" t="s">
        <v>258</v>
      </c>
      <c r="C23" s="255" t="s">
        <v>238</v>
      </c>
      <c r="D23" s="255" t="s">
        <v>236</v>
      </c>
      <c r="E23" s="494" t="s">
        <v>124</v>
      </c>
      <c r="F23" s="494"/>
      <c r="G23" s="494"/>
      <c r="J23" s="273"/>
    </row>
    <row r="24" spans="1:10">
      <c r="A24" s="320">
        <v>1</v>
      </c>
      <c r="B24" s="321" t="s">
        <v>424</v>
      </c>
      <c r="C24" s="250">
        <v>100000000</v>
      </c>
      <c r="D24" s="495" t="s">
        <v>230</v>
      </c>
      <c r="E24" s="508" t="s">
        <v>421</v>
      </c>
      <c r="F24" s="509"/>
      <c r="G24" s="510"/>
    </row>
    <row r="25" spans="1:10">
      <c r="A25" s="320">
        <v>2</v>
      </c>
      <c r="B25" s="321"/>
      <c r="C25" s="250">
        <v>0</v>
      </c>
      <c r="D25" s="495"/>
      <c r="E25" s="511"/>
      <c r="F25" s="512"/>
      <c r="G25" s="513"/>
    </row>
    <row r="26" spans="1:10">
      <c r="A26" s="320">
        <v>3</v>
      </c>
      <c r="B26" s="321"/>
      <c r="C26" s="250">
        <v>0</v>
      </c>
      <c r="D26" s="495"/>
      <c r="E26" s="514"/>
      <c r="F26" s="514"/>
      <c r="G26" s="514"/>
    </row>
    <row r="27" spans="1:10">
      <c r="A27" s="320">
        <v>4</v>
      </c>
      <c r="B27" s="321"/>
      <c r="C27" s="250">
        <v>0</v>
      </c>
      <c r="D27" s="495"/>
      <c r="E27" s="514"/>
      <c r="F27" s="514"/>
      <c r="G27" s="514"/>
    </row>
    <row r="28" spans="1:10">
      <c r="A28" s="320">
        <v>5</v>
      </c>
      <c r="B28" s="321"/>
      <c r="C28" s="250">
        <v>0</v>
      </c>
      <c r="D28" s="495"/>
      <c r="E28" s="514"/>
      <c r="F28" s="514"/>
      <c r="G28" s="514"/>
    </row>
    <row r="29" spans="1:10">
      <c r="A29" s="286"/>
      <c r="B29" s="287" t="s">
        <v>256</v>
      </c>
      <c r="C29" s="252">
        <f>SUM(C24:C28)</f>
        <v>100000000</v>
      </c>
      <c r="D29" s="495"/>
      <c r="E29" s="515"/>
      <c r="F29" s="515"/>
      <c r="G29" s="515"/>
    </row>
    <row r="30" spans="1:10">
      <c r="A30" s="505"/>
      <c r="B30" s="506"/>
      <c r="C30" s="506"/>
      <c r="D30" s="506"/>
      <c r="E30" s="506"/>
      <c r="F30" s="506"/>
      <c r="G30" s="507"/>
    </row>
    <row r="31" spans="1:10">
      <c r="A31" s="288"/>
      <c r="B31" s="289" t="s">
        <v>257</v>
      </c>
      <c r="C31" s="311">
        <f>C21*50%</f>
        <v>250000000</v>
      </c>
      <c r="D31" s="183" t="s">
        <v>230</v>
      </c>
      <c r="E31" s="290" t="s">
        <v>237</v>
      </c>
      <c r="F31" s="259">
        <f>C31/$C$4</f>
        <v>0.5</v>
      </c>
      <c r="G31" s="260">
        <f>IF(F31&lt;=$B$8,$A$8,IF(F31&lt;=$B$9,$A$9,IF(F31&lt;=$B$10,$A$10,IF(F31&lt;=$B$11,$A$11,$A$12))))</f>
        <v>3</v>
      </c>
    </row>
    <row r="32" spans="1:10">
      <c r="A32" s="291"/>
      <c r="B32" s="255" t="s">
        <v>239</v>
      </c>
      <c r="C32" s="516"/>
      <c r="D32" s="516"/>
      <c r="E32" s="516"/>
      <c r="F32" s="516"/>
      <c r="G32" s="516"/>
      <c r="H32" s="187"/>
    </row>
    <row r="33" spans="1:11" ht="21.75" customHeight="1">
      <c r="A33" s="184"/>
      <c r="B33" s="185"/>
      <c r="C33" s="185"/>
      <c r="D33" s="185"/>
      <c r="E33" s="185"/>
      <c r="F33" s="185"/>
      <c r="G33" s="185"/>
      <c r="H33" s="185"/>
    </row>
    <row r="34" spans="1:11">
      <c r="A34" s="346">
        <v>2</v>
      </c>
      <c r="C34" s="348"/>
      <c r="D34" s="348"/>
      <c r="E34" s="348"/>
      <c r="F34" s="348"/>
      <c r="G34" s="349"/>
    </row>
    <row r="35" spans="1:11">
      <c r="A35" s="255" t="s">
        <v>27</v>
      </c>
      <c r="B35" s="254" t="s">
        <v>259</v>
      </c>
      <c r="C35" s="255" t="s">
        <v>235</v>
      </c>
      <c r="D35" s="255" t="s">
        <v>236</v>
      </c>
      <c r="E35" s="494" t="s">
        <v>124</v>
      </c>
      <c r="F35" s="494"/>
      <c r="G35" s="494"/>
      <c r="H35" s="186"/>
      <c r="K35" s="292"/>
    </row>
    <row r="36" spans="1:11">
      <c r="A36" s="182">
        <v>1</v>
      </c>
      <c r="B36" s="315"/>
      <c r="C36" s="250"/>
      <c r="D36" s="495" t="s">
        <v>230</v>
      </c>
      <c r="E36" s="495"/>
      <c r="F36" s="495"/>
      <c r="G36" s="495"/>
      <c r="H36" s="186"/>
      <c r="K36" s="292"/>
    </row>
    <row r="37" spans="1:11">
      <c r="A37" s="182">
        <v>2</v>
      </c>
      <c r="B37" s="282"/>
      <c r="C37" s="250">
        <v>0</v>
      </c>
      <c r="D37" s="495"/>
      <c r="E37" s="495"/>
      <c r="F37" s="495"/>
      <c r="G37" s="495"/>
      <c r="H37" s="273"/>
      <c r="I37" s="293"/>
    </row>
    <row r="38" spans="1:11">
      <c r="A38" s="182">
        <v>3</v>
      </c>
      <c r="B38" s="282"/>
      <c r="C38" s="250">
        <v>0</v>
      </c>
      <c r="D38" s="495"/>
      <c r="E38" s="495"/>
      <c r="F38" s="495"/>
      <c r="G38" s="495"/>
      <c r="H38" s="187"/>
    </row>
    <row r="39" spans="1:11">
      <c r="A39" s="284"/>
      <c r="B39" s="285" t="s">
        <v>255</v>
      </c>
      <c r="C39" s="253">
        <f>SUM(C36:C38)</f>
        <v>0</v>
      </c>
      <c r="D39" s="495"/>
      <c r="E39" s="256" t="s">
        <v>237</v>
      </c>
      <c r="F39" s="257">
        <f>C39/$C$4</f>
        <v>0</v>
      </c>
      <c r="G39" s="258">
        <f>IF(F39&lt;=$B$8,$A$8,IF(F39&lt;=$B$9,$A$9,IF(F39&lt;=$B$10,$A$10,IF(F39&lt;=$B$11,$A$11,$A$12))))</f>
        <v>1</v>
      </c>
    </row>
    <row r="40" spans="1:11">
      <c r="A40" s="505"/>
      <c r="B40" s="506"/>
      <c r="C40" s="506"/>
      <c r="D40" s="506"/>
      <c r="E40" s="506"/>
      <c r="F40" s="506"/>
      <c r="G40" s="507"/>
    </row>
    <row r="41" spans="1:11">
      <c r="A41" s="255" t="s">
        <v>27</v>
      </c>
      <c r="B41" s="254" t="s">
        <v>258</v>
      </c>
      <c r="C41" s="255" t="s">
        <v>238</v>
      </c>
      <c r="D41" s="255" t="s">
        <v>236</v>
      </c>
      <c r="E41" s="494" t="s">
        <v>124</v>
      </c>
      <c r="F41" s="494"/>
      <c r="G41" s="494"/>
    </row>
    <row r="42" spans="1:11">
      <c r="A42" s="320">
        <v>1</v>
      </c>
      <c r="B42" s="321"/>
      <c r="C42" s="322">
        <v>0</v>
      </c>
      <c r="D42" s="517" t="s">
        <v>230</v>
      </c>
      <c r="E42" s="518"/>
      <c r="F42" s="518"/>
      <c r="G42" s="518"/>
    </row>
    <row r="43" spans="1:11">
      <c r="A43" s="320">
        <v>2</v>
      </c>
      <c r="B43" s="321"/>
      <c r="C43" s="322">
        <v>0</v>
      </c>
      <c r="D43" s="517"/>
      <c r="E43" s="519"/>
      <c r="F43" s="520"/>
      <c r="G43" s="521"/>
    </row>
    <row r="44" spans="1:11">
      <c r="A44" s="320">
        <v>3</v>
      </c>
      <c r="B44" s="321"/>
      <c r="C44" s="322">
        <v>0</v>
      </c>
      <c r="D44" s="517"/>
      <c r="E44" s="522"/>
      <c r="F44" s="523"/>
      <c r="G44" s="524"/>
    </row>
    <row r="45" spans="1:11">
      <c r="A45" s="320">
        <v>4</v>
      </c>
      <c r="B45" s="321"/>
      <c r="C45" s="322"/>
      <c r="D45" s="517"/>
      <c r="E45" s="518"/>
      <c r="F45" s="518"/>
      <c r="G45" s="518"/>
    </row>
    <row r="46" spans="1:11">
      <c r="A46" s="320">
        <v>5</v>
      </c>
      <c r="B46" s="321"/>
      <c r="C46" s="322"/>
      <c r="D46" s="517"/>
      <c r="E46" s="518"/>
      <c r="F46" s="518"/>
      <c r="G46" s="518"/>
    </row>
    <row r="47" spans="1:11">
      <c r="A47" s="286"/>
      <c r="B47" s="287" t="s">
        <v>256</v>
      </c>
      <c r="C47" s="323">
        <f>SUM(C42:C45)</f>
        <v>0</v>
      </c>
      <c r="D47" s="517"/>
      <c r="E47" s="525"/>
      <c r="F47" s="525"/>
      <c r="G47" s="525"/>
      <c r="H47" s="187"/>
    </row>
    <row r="48" spans="1:11">
      <c r="A48" s="505"/>
      <c r="B48" s="506"/>
      <c r="C48" s="506"/>
      <c r="D48" s="506"/>
      <c r="E48" s="506"/>
      <c r="F48" s="506"/>
      <c r="G48" s="507"/>
      <c r="H48" s="187"/>
    </row>
    <row r="49" spans="1:9">
      <c r="A49" s="288"/>
      <c r="B49" s="289" t="s">
        <v>257</v>
      </c>
      <c r="C49" s="311">
        <f>C39</f>
        <v>0</v>
      </c>
      <c r="D49" s="248" t="s">
        <v>230</v>
      </c>
      <c r="E49" s="290" t="s">
        <v>237</v>
      </c>
      <c r="F49" s="259">
        <f>C49/$C$4</f>
        <v>0</v>
      </c>
      <c r="G49" s="260">
        <f>IF(F49&lt;=$B$8,$A$8,IF(F49&lt;=$B$9,$A$9,IF(F49&lt;=$B$10,$A$10,IF(F49&lt;=$B$11,$A$11,$A$12))))</f>
        <v>1</v>
      </c>
    </row>
    <row r="50" spans="1:9" s="190" customFormat="1" ht="20">
      <c r="A50" s="291"/>
      <c r="B50" s="255" t="s">
        <v>239</v>
      </c>
      <c r="C50" s="516"/>
      <c r="D50" s="516"/>
      <c r="E50" s="516"/>
      <c r="F50" s="516"/>
      <c r="G50" s="516"/>
      <c r="H50" s="188"/>
      <c r="I50" s="189"/>
    </row>
    <row r="51" spans="1:9" s="190" customFormat="1">
      <c r="B51" s="294"/>
      <c r="C51" s="295"/>
      <c r="D51" s="296"/>
      <c r="E51" s="296"/>
      <c r="G51" s="297"/>
      <c r="H51" s="298"/>
    </row>
    <row r="52" spans="1:9" s="190" customFormat="1">
      <c r="A52" s="299"/>
    </row>
    <row r="53" spans="1:9" s="190" customFormat="1">
      <c r="A53" s="299"/>
    </row>
    <row r="54" spans="1:9" s="190" customFormat="1">
      <c r="A54" s="191"/>
    </row>
    <row r="55" spans="1:9" s="190" customFormat="1" ht="12.5">
      <c r="A55" s="298"/>
    </row>
    <row r="56" spans="1:9" s="190" customFormat="1" ht="12.5">
      <c r="A56" s="298"/>
    </row>
    <row r="57" spans="1:9" s="190" customFormat="1" ht="15" customHeight="1">
      <c r="A57" s="300"/>
    </row>
    <row r="58" spans="1:9" s="190" customFormat="1" ht="15" customHeight="1">
      <c r="A58" s="298"/>
      <c r="B58" s="301"/>
    </row>
    <row r="59" spans="1:9" s="190" customFormat="1" ht="13">
      <c r="A59" s="298"/>
      <c r="B59" s="302"/>
    </row>
    <row r="60" spans="1:9" s="190" customFormat="1" ht="12.5">
      <c r="A60" s="298"/>
      <c r="B60" s="303"/>
    </row>
    <row r="61" spans="1:9" s="190" customFormat="1" ht="12.5">
      <c r="A61" s="298"/>
      <c r="B61" s="304">
        <f>B60/10^6/C14</f>
        <v>0</v>
      </c>
    </row>
    <row r="62" spans="1:9" s="190" customFormat="1">
      <c r="A62" s="191"/>
    </row>
    <row r="63" spans="1:9" s="190" customFormat="1" ht="12.5">
      <c r="A63" s="298"/>
    </row>
    <row r="64" spans="1:9" ht="20">
      <c r="A64" s="192"/>
      <c r="B64" s="189"/>
    </row>
    <row r="65" spans="1:2">
      <c r="A65" s="180"/>
    </row>
    <row r="66" spans="1:2">
      <c r="A66" s="180"/>
    </row>
    <row r="67" spans="1:2">
      <c r="A67" s="191"/>
    </row>
    <row r="68" spans="1:2">
      <c r="A68" s="180"/>
    </row>
    <row r="69" spans="1:2">
      <c r="A69" s="180"/>
    </row>
    <row r="70" spans="1:2" ht="15" customHeight="1">
      <c r="A70" s="180"/>
    </row>
    <row r="71" spans="1:2" ht="15" customHeight="1">
      <c r="A71" s="180"/>
    </row>
    <row r="72" spans="1:2">
      <c r="A72" s="180"/>
    </row>
    <row r="73" spans="1:2">
      <c r="A73" s="180"/>
    </row>
    <row r="74" spans="1:2">
      <c r="A74" s="180"/>
    </row>
    <row r="75" spans="1:2">
      <c r="A75" s="191"/>
    </row>
    <row r="76" spans="1:2">
      <c r="A76" s="180"/>
    </row>
    <row r="77" spans="1:2" ht="20">
      <c r="A77" s="192"/>
      <c r="B77" s="189"/>
    </row>
    <row r="78" spans="1:2" s="283" customFormat="1"/>
    <row r="79" spans="1:2" s="283" customFormat="1"/>
    <row r="80" spans="1:2" s="283" customFormat="1">
      <c r="A80" s="324"/>
    </row>
    <row r="81" spans="1:1" s="283" customFormat="1"/>
    <row r="82" spans="1:1" s="283" customFormat="1"/>
    <row r="83" spans="1:1" ht="15" customHeight="1">
      <c r="A83" s="180"/>
    </row>
    <row r="84" spans="1:1" ht="15" customHeight="1">
      <c r="A84" s="180"/>
    </row>
    <row r="85" spans="1:1">
      <c r="A85" s="180"/>
    </row>
    <row r="86" spans="1:1">
      <c r="A86" s="180"/>
    </row>
    <row r="87" spans="1:1">
      <c r="A87" s="180"/>
    </row>
    <row r="88" spans="1:1">
      <c r="A88" s="191"/>
    </row>
    <row r="89" spans="1:1">
      <c r="A89" s="180"/>
    </row>
    <row r="90" spans="1:1">
      <c r="A90" s="193"/>
    </row>
    <row r="91" spans="1:1">
      <c r="A91" s="180"/>
    </row>
    <row r="92" spans="1:1">
      <c r="A92" s="180"/>
    </row>
    <row r="93" spans="1:1">
      <c r="A93" s="191"/>
    </row>
    <row r="94" spans="1:1">
      <c r="A94" s="180"/>
    </row>
    <row r="95" spans="1:1">
      <c r="A95" s="180"/>
    </row>
    <row r="96" spans="1:1" s="283" customFormat="1"/>
    <row r="97" spans="1:1" s="283" customFormat="1"/>
    <row r="98" spans="1:1" s="283" customFormat="1"/>
    <row r="99" spans="1:1" s="283" customFormat="1"/>
    <row r="100" spans="1:1" s="283" customFormat="1"/>
    <row r="101" spans="1:1">
      <c r="A101" s="191"/>
    </row>
    <row r="102" spans="1:1">
      <c r="A102" s="180"/>
    </row>
    <row r="103" spans="1:1">
      <c r="A103" s="193"/>
    </row>
    <row r="104" spans="1:1">
      <c r="A104" s="180"/>
    </row>
    <row r="105" spans="1:1">
      <c r="A105" s="180"/>
    </row>
    <row r="106" spans="1:1">
      <c r="A106" s="180"/>
    </row>
    <row r="107" spans="1:1">
      <c r="A107" s="180"/>
    </row>
    <row r="108" spans="1:1">
      <c r="A108" s="180"/>
    </row>
    <row r="109" spans="1:1">
      <c r="A109" s="191"/>
    </row>
    <row r="110" spans="1:1">
      <c r="A110" s="180"/>
    </row>
    <row r="111" spans="1:1">
      <c r="A111" s="180"/>
    </row>
    <row r="112" spans="1:1">
      <c r="A112" s="180"/>
    </row>
    <row r="113" spans="1:1">
      <c r="A113" s="180"/>
    </row>
    <row r="114" spans="1:1" s="283" customFormat="1"/>
    <row r="115" spans="1:1" s="283" customFormat="1"/>
    <row r="116" spans="1:1" s="283" customFormat="1"/>
    <row r="117" spans="1:1" s="283" customFormat="1">
      <c r="A117" s="324"/>
    </row>
    <row r="118" spans="1:1" s="283" customFormat="1"/>
    <row r="119" spans="1:1">
      <c r="A119" s="193"/>
    </row>
    <row r="120" spans="1:1">
      <c r="A120" s="180"/>
    </row>
    <row r="121" spans="1:1">
      <c r="A121" s="180"/>
    </row>
    <row r="122" spans="1:1">
      <c r="A122" s="180"/>
    </row>
    <row r="123" spans="1:1">
      <c r="A123" s="180"/>
    </row>
    <row r="124" spans="1:1">
      <c r="A124" s="191"/>
    </row>
    <row r="125" spans="1:1">
      <c r="A125" s="180"/>
    </row>
    <row r="126" spans="1:1">
      <c r="A126" s="180"/>
    </row>
    <row r="127" spans="1:1">
      <c r="A127" s="180"/>
    </row>
    <row r="128" spans="1:1">
      <c r="A128" s="180"/>
    </row>
    <row r="129" spans="1:8">
      <c r="A129" s="180"/>
    </row>
    <row r="130" spans="1:8">
      <c r="A130" s="180"/>
    </row>
    <row r="131" spans="1:8">
      <c r="A131" s="180"/>
    </row>
    <row r="132" spans="1:8">
      <c r="A132" s="191"/>
    </row>
    <row r="133" spans="1:8">
      <c r="A133" s="180"/>
    </row>
    <row r="134" spans="1:8">
      <c r="A134" s="184"/>
      <c r="B134" s="193"/>
      <c r="C134" s="193"/>
      <c r="D134" s="193"/>
      <c r="E134" s="193"/>
      <c r="F134" s="193"/>
      <c r="G134" s="193"/>
      <c r="H134" s="193"/>
    </row>
    <row r="135" spans="1:8">
      <c r="B135" s="294"/>
    </row>
    <row r="136" spans="1:8">
      <c r="C136" s="306"/>
    </row>
    <row r="137" spans="1:8">
      <c r="C137" s="197"/>
      <c r="D137" s="305"/>
      <c r="E137" s="305"/>
    </row>
    <row r="138" spans="1:8">
      <c r="C138" s="307"/>
      <c r="D138" s="305"/>
      <c r="E138" s="305"/>
    </row>
    <row r="139" spans="1:8">
      <c r="C139" s="307"/>
      <c r="D139" s="305"/>
      <c r="E139" s="305"/>
    </row>
    <row r="140" spans="1:8">
      <c r="B140" s="194"/>
      <c r="C140" s="307"/>
      <c r="D140" s="305"/>
      <c r="E140" s="305"/>
      <c r="F140" s="195"/>
      <c r="G140" s="196"/>
      <c r="H140" s="191"/>
    </row>
    <row r="142" spans="1:8">
      <c r="B142" s="294"/>
    </row>
    <row r="143" spans="1:8">
      <c r="C143" s="308"/>
    </row>
    <row r="144" spans="1:8">
      <c r="C144" s="309"/>
    </row>
    <row r="145" spans="2:8">
      <c r="B145" s="294"/>
      <c r="C145" s="310"/>
    </row>
    <row r="147" spans="2:8">
      <c r="B147" s="294"/>
    </row>
    <row r="148" spans="2:8">
      <c r="F148" s="195"/>
      <c r="G148" s="196"/>
      <c r="H148" s="191"/>
    </row>
  </sheetData>
  <mergeCells count="38">
    <mergeCell ref="A48:G48"/>
    <mergeCell ref="C50:G50"/>
    <mergeCell ref="A40:G40"/>
    <mergeCell ref="E41:G41"/>
    <mergeCell ref="D42:D47"/>
    <mergeCell ref="E42:G42"/>
    <mergeCell ref="E43:G43"/>
    <mergeCell ref="E44:G44"/>
    <mergeCell ref="E45:G45"/>
    <mergeCell ref="E46:G46"/>
    <mergeCell ref="E47:G47"/>
    <mergeCell ref="A30:G30"/>
    <mergeCell ref="C32:G32"/>
    <mergeCell ref="E35:G35"/>
    <mergeCell ref="D36:D39"/>
    <mergeCell ref="E36:G36"/>
    <mergeCell ref="E37:G37"/>
    <mergeCell ref="E38:G38"/>
    <mergeCell ref="A22:G22"/>
    <mergeCell ref="E23:G23"/>
    <mergeCell ref="D24:D29"/>
    <mergeCell ref="E24:G24"/>
    <mergeCell ref="E25:G25"/>
    <mergeCell ref="E26:G26"/>
    <mergeCell ref="E27:G27"/>
    <mergeCell ref="E28:G28"/>
    <mergeCell ref="E29:G29"/>
    <mergeCell ref="C12:D12"/>
    <mergeCell ref="C14:D14"/>
    <mergeCell ref="E17:G17"/>
    <mergeCell ref="D18:D21"/>
    <mergeCell ref="E18:G20"/>
    <mergeCell ref="C11:D11"/>
    <mergeCell ref="A1:G1"/>
    <mergeCell ref="B7:D7"/>
    <mergeCell ref="C8:D8"/>
    <mergeCell ref="C9:D9"/>
    <mergeCell ref="C10:D10"/>
  </mergeCells>
  <printOptions horizontalCentered="1"/>
  <pageMargins left="0.31496062992125984" right="0.5" top="0.5" bottom="0.35433070866141736" header="0.5" footer="0.3149606299212598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4:O168"/>
  <sheetViews>
    <sheetView showGridLines="0" topLeftCell="A4" zoomScale="74" zoomScaleNormal="74" zoomScalePageLayoutView="70" workbookViewId="0">
      <selection activeCell="D14" sqref="D14"/>
    </sheetView>
  </sheetViews>
  <sheetFormatPr defaultColWidth="8.81640625" defaultRowHeight="26"/>
  <cols>
    <col min="1" max="1" width="6.26953125" bestFit="1" customWidth="1"/>
    <col min="2" max="2" width="22.54296875" style="29" customWidth="1"/>
    <col min="3" max="7" width="37.6328125" customWidth="1"/>
    <col min="8" max="8" width="15.7265625" customWidth="1"/>
    <col min="9" max="9" width="6.26953125" hidden="1" customWidth="1"/>
    <col min="10" max="15" width="23.7265625" hidden="1" customWidth="1"/>
  </cols>
  <sheetData>
    <row r="4" spans="1:15" ht="26.5" thickBot="1">
      <c r="A4" s="7"/>
    </row>
    <row r="5" spans="1:15" ht="37" customHeight="1" thickBot="1">
      <c r="A5" s="536" t="s">
        <v>74</v>
      </c>
      <c r="B5" s="373" t="s">
        <v>227</v>
      </c>
      <c r="C5" s="16"/>
      <c r="D5" s="230"/>
      <c r="E5" s="20"/>
      <c r="F5" s="20"/>
      <c r="G5" s="20"/>
      <c r="I5" s="539"/>
      <c r="J5" s="76" t="s">
        <v>139</v>
      </c>
      <c r="K5" s="16"/>
      <c r="L5" s="19"/>
      <c r="M5" s="20"/>
      <c r="N5" s="20"/>
      <c r="O5" s="20"/>
    </row>
    <row r="6" spans="1:15" ht="37" customHeight="1" thickBot="1">
      <c r="A6" s="537"/>
      <c r="B6" s="369" t="s">
        <v>247</v>
      </c>
      <c r="C6" s="16"/>
      <c r="D6" s="230"/>
      <c r="E6" s="230"/>
      <c r="F6" s="20"/>
      <c r="G6" s="20"/>
      <c r="I6" s="539"/>
      <c r="J6" s="77" t="s">
        <v>140</v>
      </c>
      <c r="K6" s="16"/>
      <c r="L6" s="19"/>
      <c r="M6" s="19"/>
      <c r="N6" s="20"/>
      <c r="O6" s="20"/>
    </row>
    <row r="7" spans="1:15" ht="37" customHeight="1" thickBot="1">
      <c r="A7" s="537"/>
      <c r="B7" s="373" t="s">
        <v>246</v>
      </c>
      <c r="C7" s="18"/>
      <c r="D7" s="16"/>
      <c r="E7" s="230"/>
      <c r="F7" s="230"/>
      <c r="G7" s="20"/>
      <c r="I7" s="539"/>
      <c r="J7" s="76" t="s">
        <v>141</v>
      </c>
      <c r="K7" s="18"/>
      <c r="L7" s="16"/>
      <c r="M7" s="19"/>
      <c r="N7" s="19"/>
      <c r="O7" s="20"/>
    </row>
    <row r="8" spans="1:15" ht="37" customHeight="1" thickBot="1">
      <c r="A8" s="537"/>
      <c r="B8" s="369" t="s">
        <v>226</v>
      </c>
      <c r="C8" s="18"/>
      <c r="D8" s="16"/>
      <c r="E8" s="16"/>
      <c r="F8" s="230"/>
      <c r="G8" s="230"/>
      <c r="I8" s="539"/>
      <c r="J8" s="77" t="s">
        <v>142</v>
      </c>
      <c r="K8" s="18"/>
      <c r="L8" s="16"/>
      <c r="M8" s="16"/>
      <c r="N8" s="19"/>
      <c r="O8" s="19"/>
    </row>
    <row r="9" spans="1:15" ht="37" customHeight="1" thickBot="1">
      <c r="A9" s="538"/>
      <c r="B9" s="371" t="s">
        <v>225</v>
      </c>
      <c r="C9" s="170"/>
      <c r="D9" s="170"/>
      <c r="E9" s="170"/>
      <c r="F9" s="171"/>
      <c r="G9" s="171"/>
      <c r="I9" s="539"/>
      <c r="J9" s="76" t="s">
        <v>143</v>
      </c>
      <c r="K9" s="18"/>
      <c r="L9" s="18"/>
      <c r="M9" s="18"/>
      <c r="N9" s="16"/>
      <c r="O9" s="16"/>
    </row>
    <row r="10" spans="1:15" ht="37.5" thickBot="1">
      <c r="I10" s="527"/>
      <c r="J10" s="138" t="s">
        <v>140</v>
      </c>
      <c r="K10" s="16"/>
      <c r="L10" s="19"/>
      <c r="M10" s="19"/>
      <c r="N10" s="20"/>
      <c r="O10" s="20"/>
    </row>
    <row r="11" spans="1:15" ht="37.5" thickBot="1">
      <c r="I11" s="527"/>
      <c r="J11" s="143" t="s">
        <v>141</v>
      </c>
      <c r="K11" s="18"/>
      <c r="L11" s="16"/>
      <c r="M11" s="19"/>
      <c r="N11" s="19"/>
      <c r="O11" s="20"/>
    </row>
    <row r="12" spans="1:15" ht="37.5" thickBot="1">
      <c r="I12" s="527"/>
      <c r="J12" s="138" t="s">
        <v>142</v>
      </c>
      <c r="K12" s="18"/>
      <c r="L12" s="16"/>
      <c r="M12" s="16"/>
      <c r="N12" s="19"/>
      <c r="O12" s="19"/>
    </row>
    <row r="13" spans="1:15" ht="37.5" thickBot="1">
      <c r="I13" s="528"/>
      <c r="J13" s="143" t="s">
        <v>143</v>
      </c>
      <c r="K13" s="18"/>
      <c r="L13" s="18"/>
      <c r="M13" s="18"/>
      <c r="N13" s="16"/>
      <c r="O13" s="16"/>
    </row>
    <row r="14" spans="1:15" ht="26.5" thickBot="1">
      <c r="I14" s="529"/>
      <c r="J14" s="530"/>
      <c r="K14" s="139" t="s">
        <v>61</v>
      </c>
      <c r="L14" s="142" t="s">
        <v>59</v>
      </c>
      <c r="M14" s="140" t="s">
        <v>56</v>
      </c>
      <c r="N14" s="142" t="s">
        <v>60</v>
      </c>
      <c r="O14" s="141" t="s">
        <v>62</v>
      </c>
    </row>
    <row r="15" spans="1:15" ht="26.5" thickBot="1">
      <c r="I15" s="531"/>
      <c r="J15" s="532"/>
      <c r="K15" s="533" t="s">
        <v>75</v>
      </c>
      <c r="L15" s="534"/>
      <c r="M15" s="534"/>
      <c r="N15" s="534"/>
      <c r="O15" s="535"/>
    </row>
    <row r="16" spans="1:15" ht="26.5" thickBot="1"/>
    <row r="17" spans="9:15" ht="37.5" thickBot="1">
      <c r="I17" s="526" t="s">
        <v>74</v>
      </c>
      <c r="J17" s="136" t="s">
        <v>138</v>
      </c>
      <c r="K17" s="16"/>
      <c r="L17" s="19"/>
      <c r="M17" s="20"/>
      <c r="N17" s="20"/>
      <c r="O17" s="20"/>
    </row>
    <row r="18" spans="9:15" ht="37.5" thickBot="1">
      <c r="I18" s="527"/>
      <c r="J18" s="143" t="s">
        <v>139</v>
      </c>
      <c r="K18" s="16"/>
      <c r="L18" s="19"/>
      <c r="M18" s="20"/>
      <c r="N18" s="20"/>
      <c r="O18" s="20"/>
    </row>
    <row r="19" spans="9:15" ht="37.5" thickBot="1">
      <c r="I19" s="527"/>
      <c r="J19" s="142" t="s">
        <v>140</v>
      </c>
      <c r="K19" s="16"/>
      <c r="L19" s="19"/>
      <c r="M19" s="19"/>
      <c r="N19" s="20"/>
      <c r="O19" s="20"/>
    </row>
    <row r="20" spans="9:15" ht="37.5" thickBot="1">
      <c r="I20" s="527"/>
      <c r="J20" s="137" t="s">
        <v>141</v>
      </c>
      <c r="K20" s="18"/>
      <c r="L20" s="16"/>
      <c r="M20" s="19"/>
      <c r="N20" s="19"/>
      <c r="O20" s="20"/>
    </row>
    <row r="21" spans="9:15" ht="37.5" thickBot="1">
      <c r="I21" s="527"/>
      <c r="J21" s="142" t="s">
        <v>142</v>
      </c>
      <c r="K21" s="18"/>
      <c r="L21" s="16"/>
      <c r="M21" s="16"/>
      <c r="N21" s="19"/>
      <c r="O21" s="19"/>
    </row>
    <row r="22" spans="9:15" ht="37.5" thickBot="1">
      <c r="I22" s="528"/>
      <c r="J22" s="143" t="s">
        <v>143</v>
      </c>
      <c r="K22" s="18"/>
      <c r="L22" s="18"/>
      <c r="M22" s="18"/>
      <c r="N22" s="16"/>
      <c r="O22" s="16"/>
    </row>
    <row r="23" spans="9:15" ht="26.5" thickBot="1">
      <c r="I23" s="529"/>
      <c r="J23" s="530"/>
      <c r="K23" s="139" t="s">
        <v>61</v>
      </c>
      <c r="L23" s="142" t="s">
        <v>59</v>
      </c>
      <c r="M23" s="140" t="s">
        <v>56</v>
      </c>
      <c r="N23" s="142" t="s">
        <v>60</v>
      </c>
      <c r="O23" s="141" t="s">
        <v>62</v>
      </c>
    </row>
    <row r="24" spans="9:15" ht="26.5" thickBot="1">
      <c r="I24" s="531"/>
      <c r="J24" s="532"/>
      <c r="K24" s="533" t="s">
        <v>75</v>
      </c>
      <c r="L24" s="534"/>
      <c r="M24" s="534"/>
      <c r="N24" s="534"/>
      <c r="O24" s="535"/>
    </row>
    <row r="25" spans="9:15" ht="26.5" thickBot="1"/>
    <row r="26" spans="9:15" ht="37.5" thickBot="1">
      <c r="I26" s="526" t="s">
        <v>74</v>
      </c>
      <c r="J26" s="136" t="s">
        <v>138</v>
      </c>
      <c r="K26" s="16"/>
      <c r="L26" s="19"/>
      <c r="M26" s="20"/>
      <c r="N26" s="20"/>
      <c r="O26" s="20"/>
    </row>
    <row r="27" spans="9:15" ht="37.5" thickBot="1">
      <c r="I27" s="527"/>
      <c r="J27" s="143" t="s">
        <v>139</v>
      </c>
      <c r="K27" s="16"/>
      <c r="L27" s="19"/>
      <c r="M27" s="20"/>
      <c r="N27" s="20"/>
      <c r="O27" s="20"/>
    </row>
    <row r="28" spans="9:15" ht="37.5" thickBot="1">
      <c r="I28" s="527"/>
      <c r="J28" s="142" t="s">
        <v>140</v>
      </c>
      <c r="K28" s="16"/>
      <c r="L28" s="19"/>
      <c r="M28" s="19"/>
      <c r="N28" s="20"/>
      <c r="O28" s="20"/>
    </row>
    <row r="29" spans="9:15" ht="37.5" thickBot="1">
      <c r="I29" s="527"/>
      <c r="J29" s="143" t="s">
        <v>141</v>
      </c>
      <c r="K29" s="18"/>
      <c r="L29" s="16"/>
      <c r="M29" s="19"/>
      <c r="N29" s="19"/>
      <c r="O29" s="20"/>
    </row>
    <row r="30" spans="9:15" ht="37.5" thickBot="1">
      <c r="I30" s="527"/>
      <c r="J30" s="138" t="s">
        <v>142</v>
      </c>
      <c r="K30" s="18"/>
      <c r="L30" s="16"/>
      <c r="M30" s="16"/>
      <c r="N30" s="19"/>
      <c r="O30" s="19"/>
    </row>
    <row r="31" spans="9:15" ht="37.5" thickBot="1">
      <c r="I31" s="528"/>
      <c r="J31" s="143" t="s">
        <v>143</v>
      </c>
      <c r="K31" s="18"/>
      <c r="L31" s="18"/>
      <c r="M31" s="18"/>
      <c r="N31" s="16"/>
      <c r="O31" s="16"/>
    </row>
    <row r="32" spans="9:15" ht="26.5" thickBot="1">
      <c r="I32" s="529"/>
      <c r="J32" s="530"/>
      <c r="K32" s="139" t="s">
        <v>61</v>
      </c>
      <c r="L32" s="142" t="s">
        <v>59</v>
      </c>
      <c r="M32" s="140" t="s">
        <v>56</v>
      </c>
      <c r="N32" s="142" t="s">
        <v>60</v>
      </c>
      <c r="O32" s="141" t="s">
        <v>62</v>
      </c>
    </row>
    <row r="33" spans="9:15" ht="26.5" thickBot="1">
      <c r="I33" s="531"/>
      <c r="J33" s="532"/>
      <c r="K33" s="533" t="s">
        <v>75</v>
      </c>
      <c r="L33" s="534"/>
      <c r="M33" s="534"/>
      <c r="N33" s="534"/>
      <c r="O33" s="535"/>
    </row>
    <row r="34" spans="9:15" ht="26.5" thickBot="1"/>
    <row r="35" spans="9:15" ht="37.5" thickBot="1">
      <c r="I35" s="526" t="s">
        <v>74</v>
      </c>
      <c r="J35" s="136" t="s">
        <v>138</v>
      </c>
      <c r="K35" s="16"/>
      <c r="L35" s="19"/>
      <c r="M35" s="20"/>
      <c r="N35" s="20"/>
      <c r="O35" s="20"/>
    </row>
    <row r="36" spans="9:15" ht="37.5" thickBot="1">
      <c r="I36" s="527"/>
      <c r="J36" s="143" t="s">
        <v>139</v>
      </c>
      <c r="K36" s="16"/>
      <c r="L36" s="19"/>
      <c r="M36" s="20"/>
      <c r="N36" s="20"/>
      <c r="O36" s="20"/>
    </row>
    <row r="37" spans="9:15" ht="37.5" thickBot="1">
      <c r="I37" s="527"/>
      <c r="J37" s="138" t="s">
        <v>140</v>
      </c>
      <c r="K37" s="16"/>
      <c r="L37" s="19"/>
      <c r="M37" s="19"/>
      <c r="N37" s="20"/>
      <c r="O37" s="20"/>
    </row>
    <row r="38" spans="9:15" ht="37.5" thickBot="1">
      <c r="I38" s="527"/>
      <c r="J38" s="143" t="s">
        <v>141</v>
      </c>
      <c r="K38" s="18"/>
      <c r="L38" s="16"/>
      <c r="M38" s="19"/>
      <c r="N38" s="19"/>
      <c r="O38" s="20"/>
    </row>
    <row r="39" spans="9:15" ht="37.5" thickBot="1">
      <c r="I39" s="527"/>
      <c r="J39" s="138" t="s">
        <v>142</v>
      </c>
      <c r="K39" s="18"/>
      <c r="L39" s="16"/>
      <c r="M39" s="16"/>
      <c r="N39" s="19"/>
      <c r="O39" s="19"/>
    </row>
    <row r="40" spans="9:15" ht="37.5" thickBot="1">
      <c r="I40" s="528"/>
      <c r="J40" s="143" t="s">
        <v>143</v>
      </c>
      <c r="K40" s="18"/>
      <c r="L40" s="18"/>
      <c r="M40" s="18"/>
      <c r="N40" s="16"/>
      <c r="O40" s="16"/>
    </row>
    <row r="41" spans="9:15" ht="26.5" thickBot="1">
      <c r="I41" s="529"/>
      <c r="J41" s="530"/>
      <c r="K41" s="139" t="s">
        <v>61</v>
      </c>
      <c r="L41" s="142" t="s">
        <v>59</v>
      </c>
      <c r="M41" s="140" t="s">
        <v>56</v>
      </c>
      <c r="N41" s="142" t="s">
        <v>60</v>
      </c>
      <c r="O41" s="141" t="s">
        <v>62</v>
      </c>
    </row>
    <row r="42" spans="9:15" ht="26.5" thickBot="1">
      <c r="I42" s="531"/>
      <c r="J42" s="532"/>
      <c r="K42" s="533" t="s">
        <v>75</v>
      </c>
      <c r="L42" s="534"/>
      <c r="M42" s="534"/>
      <c r="N42" s="534"/>
      <c r="O42" s="535"/>
    </row>
    <row r="43" spans="9:15" ht="26.5" thickBot="1"/>
    <row r="44" spans="9:15" ht="37.5" thickBot="1">
      <c r="I44" s="526" t="s">
        <v>74</v>
      </c>
      <c r="J44" s="136" t="s">
        <v>138</v>
      </c>
      <c r="K44" s="16"/>
      <c r="L44" s="19"/>
      <c r="M44" s="20"/>
      <c r="N44" s="20"/>
      <c r="O44" s="20"/>
    </row>
    <row r="45" spans="9:15" ht="37.5" thickBot="1">
      <c r="I45" s="527"/>
      <c r="J45" s="143" t="s">
        <v>139</v>
      </c>
      <c r="K45" s="16"/>
      <c r="L45" s="19"/>
      <c r="M45" s="20"/>
      <c r="N45" s="20"/>
      <c r="O45" s="20"/>
    </row>
    <row r="46" spans="9:15" ht="37.5" thickBot="1">
      <c r="I46" s="527"/>
      <c r="J46" s="138" t="s">
        <v>140</v>
      </c>
      <c r="K46" s="16"/>
      <c r="L46" s="19"/>
      <c r="M46" s="19"/>
      <c r="N46" s="20"/>
      <c r="O46" s="20"/>
    </row>
    <row r="47" spans="9:15" ht="37.5" thickBot="1">
      <c r="I47" s="527"/>
      <c r="J47" s="143" t="s">
        <v>141</v>
      </c>
      <c r="K47" s="18"/>
      <c r="L47" s="16"/>
      <c r="M47" s="19"/>
      <c r="N47" s="19"/>
      <c r="O47" s="20"/>
    </row>
    <row r="48" spans="9:15" ht="37.5" thickBot="1">
      <c r="I48" s="527"/>
      <c r="J48" s="138" t="s">
        <v>142</v>
      </c>
      <c r="K48" s="18"/>
      <c r="L48" s="16"/>
      <c r="M48" s="16"/>
      <c r="N48" s="19"/>
      <c r="O48" s="19"/>
    </row>
    <row r="49" spans="9:15" ht="37.5" thickBot="1">
      <c r="I49" s="528"/>
      <c r="J49" s="143" t="s">
        <v>143</v>
      </c>
      <c r="K49" s="18"/>
      <c r="L49" s="18"/>
      <c r="M49" s="18"/>
      <c r="N49" s="16"/>
      <c r="O49" s="16"/>
    </row>
    <row r="50" spans="9:15" ht="26.5" thickBot="1">
      <c r="I50" s="529"/>
      <c r="J50" s="530"/>
      <c r="K50" s="139" t="s">
        <v>61</v>
      </c>
      <c r="L50" s="142" t="s">
        <v>59</v>
      </c>
      <c r="M50" s="140" t="s">
        <v>56</v>
      </c>
      <c r="N50" s="142" t="s">
        <v>60</v>
      </c>
      <c r="O50" s="141" t="s">
        <v>62</v>
      </c>
    </row>
    <row r="51" spans="9:15" ht="26.5" thickBot="1">
      <c r="I51" s="531"/>
      <c r="J51" s="532"/>
      <c r="K51" s="533" t="s">
        <v>75</v>
      </c>
      <c r="L51" s="534"/>
      <c r="M51" s="534"/>
      <c r="N51" s="534"/>
      <c r="O51" s="535"/>
    </row>
    <row r="52" spans="9:15" ht="26.5" thickBot="1"/>
    <row r="53" spans="9:15" ht="37.5" thickBot="1">
      <c r="I53" s="526" t="s">
        <v>74</v>
      </c>
      <c r="J53" s="136" t="s">
        <v>138</v>
      </c>
      <c r="K53" s="16"/>
      <c r="L53" s="19"/>
      <c r="M53" s="20"/>
      <c r="N53" s="20"/>
      <c r="O53" s="20"/>
    </row>
    <row r="54" spans="9:15" ht="37.5" thickBot="1">
      <c r="I54" s="527"/>
      <c r="J54" s="143" t="s">
        <v>139</v>
      </c>
      <c r="K54" s="16"/>
      <c r="L54" s="19"/>
      <c r="M54" s="20"/>
      <c r="N54" s="20"/>
      <c r="O54" s="20"/>
    </row>
    <row r="55" spans="9:15" ht="37.5" thickBot="1">
      <c r="I55" s="527"/>
      <c r="J55" s="138" t="s">
        <v>140</v>
      </c>
      <c r="K55" s="16"/>
      <c r="L55" s="19"/>
      <c r="M55" s="19"/>
      <c r="N55" s="20"/>
      <c r="O55" s="20"/>
    </row>
    <row r="56" spans="9:15" ht="37.5" thickBot="1">
      <c r="I56" s="527"/>
      <c r="J56" s="143" t="s">
        <v>141</v>
      </c>
      <c r="K56" s="18"/>
      <c r="L56" s="16"/>
      <c r="M56" s="19"/>
      <c r="N56" s="19"/>
      <c r="O56" s="20"/>
    </row>
    <row r="57" spans="9:15" ht="37.5" thickBot="1">
      <c r="I57" s="527"/>
      <c r="J57" s="138" t="s">
        <v>142</v>
      </c>
      <c r="K57" s="18"/>
      <c r="L57" s="16"/>
      <c r="M57" s="16"/>
      <c r="N57" s="19"/>
      <c r="O57" s="19"/>
    </row>
    <row r="58" spans="9:15" ht="37.5" thickBot="1">
      <c r="I58" s="528"/>
      <c r="J58" s="143" t="s">
        <v>143</v>
      </c>
      <c r="K58" s="18"/>
      <c r="L58" s="18"/>
      <c r="M58" s="18"/>
      <c r="N58" s="16"/>
      <c r="O58" s="16"/>
    </row>
    <row r="59" spans="9:15" ht="26.5" thickBot="1">
      <c r="I59" s="529"/>
      <c r="J59" s="530"/>
      <c r="K59" s="139" t="s">
        <v>61</v>
      </c>
      <c r="L59" s="142" t="s">
        <v>59</v>
      </c>
      <c r="M59" s="140" t="s">
        <v>56</v>
      </c>
      <c r="N59" s="142" t="s">
        <v>60</v>
      </c>
      <c r="O59" s="141" t="s">
        <v>62</v>
      </c>
    </row>
    <row r="60" spans="9:15" ht="26.5" thickBot="1">
      <c r="I60" s="531"/>
      <c r="J60" s="532"/>
      <c r="K60" s="533" t="s">
        <v>75</v>
      </c>
      <c r="L60" s="534"/>
      <c r="M60" s="534"/>
      <c r="N60" s="534"/>
      <c r="O60" s="535"/>
    </row>
    <row r="61" spans="9:15" ht="26.5" thickBot="1"/>
    <row r="62" spans="9:15" ht="37.5" thickBot="1">
      <c r="I62" s="526" t="s">
        <v>74</v>
      </c>
      <c r="J62" s="136" t="s">
        <v>138</v>
      </c>
      <c r="K62" s="16"/>
      <c r="L62" s="19"/>
      <c r="M62" s="20"/>
      <c r="N62" s="20"/>
      <c r="O62" s="20"/>
    </row>
    <row r="63" spans="9:15" ht="37.5" thickBot="1">
      <c r="I63" s="527"/>
      <c r="J63" s="143" t="s">
        <v>139</v>
      </c>
      <c r="K63" s="16"/>
      <c r="L63" s="19"/>
      <c r="M63" s="20"/>
      <c r="N63" s="20"/>
      <c r="O63" s="20"/>
    </row>
    <row r="64" spans="9:15" ht="37.5" thickBot="1">
      <c r="I64" s="527"/>
      <c r="J64" s="138" t="s">
        <v>140</v>
      </c>
      <c r="K64" s="16"/>
      <c r="L64" s="19"/>
      <c r="M64" s="19"/>
      <c r="N64" s="20"/>
      <c r="O64" s="20"/>
    </row>
    <row r="65" spans="9:15" ht="37.5" thickBot="1">
      <c r="I65" s="527"/>
      <c r="J65" s="143" t="s">
        <v>141</v>
      </c>
      <c r="K65" s="18"/>
      <c r="L65" s="16"/>
      <c r="M65" s="19"/>
      <c r="N65" s="19"/>
      <c r="O65" s="20"/>
    </row>
    <row r="66" spans="9:15" ht="37.5" thickBot="1">
      <c r="I66" s="527"/>
      <c r="J66" s="138" t="s">
        <v>142</v>
      </c>
      <c r="K66" s="18"/>
      <c r="L66" s="16"/>
      <c r="M66" s="16"/>
      <c r="N66" s="19"/>
      <c r="O66" s="19"/>
    </row>
    <row r="67" spans="9:15" ht="37.5" thickBot="1">
      <c r="I67" s="528"/>
      <c r="J67" s="143" t="s">
        <v>143</v>
      </c>
      <c r="K67" s="18"/>
      <c r="L67" s="18"/>
      <c r="M67" s="18"/>
      <c r="N67" s="16"/>
      <c r="O67" s="16"/>
    </row>
    <row r="68" spans="9:15" ht="26.5" thickBot="1">
      <c r="I68" s="529"/>
      <c r="J68" s="530"/>
      <c r="K68" s="139" t="s">
        <v>61</v>
      </c>
      <c r="L68" s="142" t="s">
        <v>59</v>
      </c>
      <c r="M68" s="140" t="s">
        <v>56</v>
      </c>
      <c r="N68" s="142" t="s">
        <v>60</v>
      </c>
      <c r="O68" s="141" t="s">
        <v>62</v>
      </c>
    </row>
    <row r="69" spans="9:15" ht="26.5" thickBot="1">
      <c r="I69" s="531"/>
      <c r="J69" s="532"/>
      <c r="K69" s="533" t="s">
        <v>75</v>
      </c>
      <c r="L69" s="534"/>
      <c r="M69" s="534"/>
      <c r="N69" s="534"/>
      <c r="O69" s="535"/>
    </row>
    <row r="70" spans="9:15" ht="26.5" thickBot="1"/>
    <row r="71" spans="9:15" ht="37.5" thickBot="1">
      <c r="I71" s="526" t="s">
        <v>74</v>
      </c>
      <c r="J71" s="136" t="s">
        <v>138</v>
      </c>
      <c r="K71" s="16"/>
      <c r="L71" s="19"/>
      <c r="M71" s="20"/>
      <c r="N71" s="20"/>
      <c r="O71" s="20"/>
    </row>
    <row r="72" spans="9:15" ht="37.5" thickBot="1">
      <c r="I72" s="527"/>
      <c r="J72" s="143" t="s">
        <v>139</v>
      </c>
      <c r="K72" s="16"/>
      <c r="L72" s="19"/>
      <c r="M72" s="20"/>
      <c r="N72" s="20"/>
      <c r="O72" s="20"/>
    </row>
    <row r="73" spans="9:15" ht="37.5" thickBot="1">
      <c r="I73" s="527"/>
      <c r="J73" s="142" t="s">
        <v>140</v>
      </c>
      <c r="K73" s="16"/>
      <c r="L73" s="19"/>
      <c r="M73" s="19"/>
      <c r="N73" s="20"/>
      <c r="O73" s="20"/>
    </row>
    <row r="74" spans="9:15" ht="37.5" thickBot="1">
      <c r="I74" s="527"/>
      <c r="J74" s="143" t="s">
        <v>141</v>
      </c>
      <c r="K74" s="18"/>
      <c r="L74" s="16"/>
      <c r="M74" s="19"/>
      <c r="N74" s="19"/>
      <c r="O74" s="20"/>
    </row>
    <row r="75" spans="9:15" ht="37.5" thickBot="1">
      <c r="I75" s="527"/>
      <c r="J75" s="138" t="s">
        <v>142</v>
      </c>
      <c r="K75" s="18"/>
      <c r="L75" s="16"/>
      <c r="M75" s="16"/>
      <c r="N75" s="19"/>
      <c r="O75" s="19"/>
    </row>
    <row r="76" spans="9:15" ht="37.5" thickBot="1">
      <c r="I76" s="528"/>
      <c r="J76" s="143" t="s">
        <v>143</v>
      </c>
      <c r="K76" s="18"/>
      <c r="L76" s="18"/>
      <c r="M76" s="18"/>
      <c r="N76" s="16"/>
      <c r="O76" s="16"/>
    </row>
    <row r="77" spans="9:15" ht="26.5" thickBot="1">
      <c r="I77" s="529"/>
      <c r="J77" s="530"/>
      <c r="K77" s="139" t="s">
        <v>61</v>
      </c>
      <c r="L77" s="142" t="s">
        <v>59</v>
      </c>
      <c r="M77" s="140" t="s">
        <v>56</v>
      </c>
      <c r="N77" s="142" t="s">
        <v>60</v>
      </c>
      <c r="O77" s="141" t="s">
        <v>62</v>
      </c>
    </row>
    <row r="78" spans="9:15" ht="26.5" thickBot="1">
      <c r="I78" s="531"/>
      <c r="J78" s="532"/>
      <c r="K78" s="533" t="s">
        <v>75</v>
      </c>
      <c r="L78" s="534"/>
      <c r="M78" s="534"/>
      <c r="N78" s="534"/>
      <c r="O78" s="535"/>
    </row>
    <row r="79" spans="9:15" ht="26.5" thickBot="1"/>
    <row r="80" spans="9:15" ht="37.5" thickBot="1">
      <c r="I80" s="526" t="s">
        <v>74</v>
      </c>
      <c r="J80" s="136" t="s">
        <v>138</v>
      </c>
      <c r="K80" s="16"/>
      <c r="L80" s="19"/>
      <c r="M80" s="20"/>
      <c r="N80" s="20"/>
      <c r="O80" s="20"/>
    </row>
    <row r="81" spans="9:15" ht="37.5" thickBot="1">
      <c r="I81" s="527"/>
      <c r="J81" s="143" t="s">
        <v>139</v>
      </c>
      <c r="K81" s="16"/>
      <c r="L81" s="19"/>
      <c r="M81" s="20"/>
      <c r="N81" s="20"/>
      <c r="O81" s="20"/>
    </row>
    <row r="82" spans="9:15" ht="37.5" thickBot="1">
      <c r="I82" s="527"/>
      <c r="J82" s="138" t="s">
        <v>140</v>
      </c>
      <c r="K82" s="16"/>
      <c r="L82" s="19"/>
      <c r="M82" s="19"/>
      <c r="N82" s="20"/>
      <c r="O82" s="20"/>
    </row>
    <row r="83" spans="9:15" ht="37.5" thickBot="1">
      <c r="I83" s="527"/>
      <c r="J83" s="143" t="s">
        <v>141</v>
      </c>
      <c r="K83" s="18"/>
      <c r="L83" s="16"/>
      <c r="M83" s="19"/>
      <c r="N83" s="19"/>
      <c r="O83" s="20"/>
    </row>
    <row r="84" spans="9:15" ht="37.5" thickBot="1">
      <c r="I84" s="527"/>
      <c r="J84" s="138" t="s">
        <v>142</v>
      </c>
      <c r="K84" s="18"/>
      <c r="L84" s="16"/>
      <c r="M84" s="16"/>
      <c r="N84" s="19"/>
      <c r="O84" s="19"/>
    </row>
    <row r="85" spans="9:15" ht="37.5" thickBot="1">
      <c r="I85" s="528"/>
      <c r="J85" s="143" t="s">
        <v>143</v>
      </c>
      <c r="K85" s="18"/>
      <c r="L85" s="18"/>
      <c r="M85" s="18"/>
      <c r="N85" s="16"/>
      <c r="O85" s="16"/>
    </row>
    <row r="86" spans="9:15" ht="26.5" thickBot="1">
      <c r="I86" s="529"/>
      <c r="J86" s="530"/>
      <c r="K86" s="139" t="s">
        <v>61</v>
      </c>
      <c r="L86" s="142" t="s">
        <v>59</v>
      </c>
      <c r="M86" s="140" t="s">
        <v>56</v>
      </c>
      <c r="N86" s="142" t="s">
        <v>60</v>
      </c>
      <c r="O86" s="141" t="s">
        <v>62</v>
      </c>
    </row>
    <row r="87" spans="9:15" ht="26.5" thickBot="1">
      <c r="I87" s="531"/>
      <c r="J87" s="532"/>
      <c r="K87" s="533" t="s">
        <v>75</v>
      </c>
      <c r="L87" s="534"/>
      <c r="M87" s="534"/>
      <c r="N87" s="534"/>
      <c r="O87" s="535"/>
    </row>
    <row r="88" spans="9:15" ht="26.5" thickBot="1"/>
    <row r="89" spans="9:15" ht="37.5" thickBot="1">
      <c r="I89" s="526" t="s">
        <v>74</v>
      </c>
      <c r="J89" s="136" t="s">
        <v>138</v>
      </c>
      <c r="K89" s="16"/>
      <c r="L89" s="19"/>
      <c r="M89" s="20"/>
      <c r="N89" s="20"/>
      <c r="O89" s="20"/>
    </row>
    <row r="90" spans="9:15" ht="37.5" thickBot="1">
      <c r="I90" s="527"/>
      <c r="J90" s="143" t="s">
        <v>139</v>
      </c>
      <c r="K90" s="16"/>
      <c r="L90" s="19"/>
      <c r="M90" s="20"/>
      <c r="N90" s="20"/>
      <c r="O90" s="20"/>
    </row>
    <row r="91" spans="9:15" ht="37.5" thickBot="1">
      <c r="I91" s="527"/>
      <c r="J91" s="138" t="s">
        <v>140</v>
      </c>
      <c r="K91" s="16"/>
      <c r="L91" s="19"/>
      <c r="M91" s="19"/>
      <c r="N91" s="20"/>
      <c r="O91" s="20"/>
    </row>
    <row r="92" spans="9:15" ht="37.5" thickBot="1">
      <c r="I92" s="527"/>
      <c r="J92" s="143" t="s">
        <v>141</v>
      </c>
      <c r="K92" s="18"/>
      <c r="L92" s="16"/>
      <c r="M92" s="19"/>
      <c r="N92" s="19"/>
      <c r="O92" s="20"/>
    </row>
    <row r="93" spans="9:15" ht="37.5" thickBot="1">
      <c r="I93" s="527"/>
      <c r="J93" s="138" t="s">
        <v>142</v>
      </c>
      <c r="K93" s="18"/>
      <c r="L93" s="16"/>
      <c r="M93" s="16"/>
      <c r="N93" s="19"/>
      <c r="O93" s="19"/>
    </row>
    <row r="94" spans="9:15" ht="37.5" thickBot="1">
      <c r="I94" s="528"/>
      <c r="J94" s="143" t="s">
        <v>143</v>
      </c>
      <c r="K94" s="18"/>
      <c r="L94" s="18"/>
      <c r="M94" s="18"/>
      <c r="N94" s="16"/>
      <c r="O94" s="16"/>
    </row>
    <row r="95" spans="9:15" ht="26.5" thickBot="1">
      <c r="I95" s="529"/>
      <c r="J95" s="530"/>
      <c r="K95" s="139" t="s">
        <v>61</v>
      </c>
      <c r="L95" s="142" t="s">
        <v>59</v>
      </c>
      <c r="M95" s="140" t="s">
        <v>56</v>
      </c>
      <c r="N95" s="142" t="s">
        <v>60</v>
      </c>
      <c r="O95" s="141" t="s">
        <v>62</v>
      </c>
    </row>
    <row r="96" spans="9:15" ht="26.5" thickBot="1">
      <c r="I96" s="531"/>
      <c r="J96" s="532"/>
      <c r="K96" s="533" t="s">
        <v>75</v>
      </c>
      <c r="L96" s="534"/>
      <c r="M96" s="534"/>
      <c r="N96" s="534"/>
      <c r="O96" s="535"/>
    </row>
    <row r="97" spans="9:15" ht="26.5" thickBot="1"/>
    <row r="98" spans="9:15" ht="37.5" thickBot="1">
      <c r="I98" s="526" t="s">
        <v>74</v>
      </c>
      <c r="J98" s="144" t="s">
        <v>138</v>
      </c>
      <c r="K98" s="16"/>
      <c r="L98" s="19"/>
      <c r="M98" s="20"/>
      <c r="N98" s="20"/>
      <c r="O98" s="20"/>
    </row>
    <row r="99" spans="9:15" ht="37.5" thickBot="1">
      <c r="I99" s="527"/>
      <c r="J99" s="137" t="s">
        <v>139</v>
      </c>
      <c r="K99" s="16"/>
      <c r="L99" s="19"/>
      <c r="M99" s="20"/>
      <c r="N99" s="20"/>
      <c r="O99" s="20"/>
    </row>
    <row r="100" spans="9:15" ht="37.5" thickBot="1">
      <c r="I100" s="527"/>
      <c r="J100" s="142" t="s">
        <v>140</v>
      </c>
      <c r="K100" s="16"/>
      <c r="L100" s="19"/>
      <c r="M100" s="19"/>
      <c r="N100" s="20"/>
      <c r="O100" s="20"/>
    </row>
    <row r="101" spans="9:15" ht="37.5" thickBot="1">
      <c r="I101" s="527"/>
      <c r="J101" s="137" t="s">
        <v>141</v>
      </c>
      <c r="K101" s="18"/>
      <c r="L101" s="16"/>
      <c r="M101" s="19"/>
      <c r="N101" s="19"/>
      <c r="O101" s="20"/>
    </row>
    <row r="102" spans="9:15" ht="37.5" thickBot="1">
      <c r="I102" s="527"/>
      <c r="J102" s="142" t="s">
        <v>142</v>
      </c>
      <c r="K102" s="18"/>
      <c r="L102" s="16"/>
      <c r="M102" s="16"/>
      <c r="N102" s="19"/>
      <c r="O102" s="19"/>
    </row>
    <row r="103" spans="9:15" ht="37.5" thickBot="1">
      <c r="I103" s="528"/>
      <c r="J103" s="143" t="s">
        <v>143</v>
      </c>
      <c r="K103" s="18"/>
      <c r="L103" s="18"/>
      <c r="M103" s="18"/>
      <c r="N103" s="16"/>
      <c r="O103" s="16"/>
    </row>
    <row r="104" spans="9:15" ht="26.5" thickBot="1">
      <c r="I104" s="529"/>
      <c r="J104" s="530"/>
      <c r="K104" s="139" t="s">
        <v>61</v>
      </c>
      <c r="L104" s="142" t="s">
        <v>59</v>
      </c>
      <c r="M104" s="140" t="s">
        <v>56</v>
      </c>
      <c r="N104" s="142" t="s">
        <v>60</v>
      </c>
      <c r="O104" s="141" t="s">
        <v>62</v>
      </c>
    </row>
    <row r="105" spans="9:15" ht="26.5" thickBot="1">
      <c r="I105" s="531"/>
      <c r="J105" s="532"/>
      <c r="K105" s="533" t="s">
        <v>75</v>
      </c>
      <c r="L105" s="534"/>
      <c r="M105" s="534"/>
      <c r="N105" s="534"/>
      <c r="O105" s="535"/>
    </row>
    <row r="106" spans="9:15" ht="26.5" thickBot="1"/>
    <row r="107" spans="9:15" ht="37.5" thickBot="1">
      <c r="I107" s="526" t="s">
        <v>74</v>
      </c>
      <c r="J107" s="136" t="s">
        <v>138</v>
      </c>
      <c r="K107" s="16"/>
      <c r="L107" s="19"/>
      <c r="M107" s="20"/>
      <c r="N107" s="20"/>
      <c r="O107" s="20"/>
    </row>
    <row r="108" spans="9:15" ht="37.5" thickBot="1">
      <c r="I108" s="527"/>
      <c r="J108" s="143" t="s">
        <v>139</v>
      </c>
      <c r="K108" s="16"/>
      <c r="L108" s="19"/>
      <c r="M108" s="20"/>
      <c r="N108" s="20"/>
      <c r="O108" s="20"/>
    </row>
    <row r="109" spans="9:15" ht="37.5" thickBot="1">
      <c r="I109" s="527"/>
      <c r="J109" s="138" t="s">
        <v>140</v>
      </c>
      <c r="K109" s="16"/>
      <c r="L109" s="19"/>
      <c r="M109" s="19"/>
      <c r="N109" s="20"/>
      <c r="O109" s="20"/>
    </row>
    <row r="110" spans="9:15" ht="37.5" thickBot="1">
      <c r="I110" s="527"/>
      <c r="J110" s="143" t="s">
        <v>141</v>
      </c>
      <c r="K110" s="18"/>
      <c r="L110" s="16"/>
      <c r="M110" s="19"/>
      <c r="N110" s="19"/>
      <c r="O110" s="20"/>
    </row>
    <row r="111" spans="9:15" ht="37.5" thickBot="1">
      <c r="I111" s="527"/>
      <c r="J111" s="138" t="s">
        <v>142</v>
      </c>
      <c r="K111" s="18"/>
      <c r="L111" s="16"/>
      <c r="M111" s="16"/>
      <c r="N111" s="19"/>
      <c r="O111" s="19"/>
    </row>
    <row r="112" spans="9:15" ht="37.5" thickBot="1">
      <c r="I112" s="528"/>
      <c r="J112" s="143" t="s">
        <v>143</v>
      </c>
      <c r="K112" s="18"/>
      <c r="L112" s="18"/>
      <c r="M112" s="18"/>
      <c r="N112" s="16"/>
      <c r="O112" s="16"/>
    </row>
    <row r="113" spans="9:15" ht="26.5" thickBot="1">
      <c r="I113" s="529"/>
      <c r="J113" s="530"/>
      <c r="K113" s="139" t="s">
        <v>61</v>
      </c>
      <c r="L113" s="142" t="s">
        <v>59</v>
      </c>
      <c r="M113" s="140" t="s">
        <v>56</v>
      </c>
      <c r="N113" s="142" t="s">
        <v>60</v>
      </c>
      <c r="O113" s="141" t="s">
        <v>62</v>
      </c>
    </row>
    <row r="114" spans="9:15" ht="26.5" thickBot="1">
      <c r="I114" s="531"/>
      <c r="J114" s="532"/>
      <c r="K114" s="533" t="s">
        <v>75</v>
      </c>
      <c r="L114" s="534"/>
      <c r="M114" s="534"/>
      <c r="N114" s="534"/>
      <c r="O114" s="535"/>
    </row>
    <row r="115" spans="9:15" ht="26.5" thickBot="1"/>
    <row r="116" spans="9:15" ht="37.5" thickBot="1">
      <c r="I116" s="526" t="s">
        <v>74</v>
      </c>
      <c r="J116" s="136" t="s">
        <v>138</v>
      </c>
      <c r="K116" s="16"/>
      <c r="L116" s="19"/>
      <c r="M116" s="20"/>
      <c r="N116" s="20"/>
      <c r="O116" s="20"/>
    </row>
    <row r="117" spans="9:15" ht="37.5" thickBot="1">
      <c r="I117" s="527"/>
      <c r="J117" s="143" t="s">
        <v>139</v>
      </c>
      <c r="K117" s="16"/>
      <c r="L117" s="19"/>
      <c r="M117" s="20"/>
      <c r="N117" s="20"/>
      <c r="O117" s="20"/>
    </row>
    <row r="118" spans="9:15" ht="37.5" thickBot="1">
      <c r="I118" s="527"/>
      <c r="J118" s="138" t="s">
        <v>140</v>
      </c>
      <c r="K118" s="16"/>
      <c r="L118" s="19"/>
      <c r="M118" s="19"/>
      <c r="N118" s="20"/>
      <c r="O118" s="20"/>
    </row>
    <row r="119" spans="9:15" ht="37.5" thickBot="1">
      <c r="I119" s="527"/>
      <c r="J119" s="143" t="s">
        <v>141</v>
      </c>
      <c r="K119" s="18"/>
      <c r="L119" s="16"/>
      <c r="M119" s="19"/>
      <c r="N119" s="19"/>
      <c r="O119" s="20"/>
    </row>
    <row r="120" spans="9:15" ht="37.5" thickBot="1">
      <c r="I120" s="527"/>
      <c r="J120" s="138" t="s">
        <v>142</v>
      </c>
      <c r="K120" s="18"/>
      <c r="L120" s="16"/>
      <c r="M120" s="16"/>
      <c r="N120" s="19"/>
      <c r="O120" s="19"/>
    </row>
    <row r="121" spans="9:15" ht="37.5" thickBot="1">
      <c r="I121" s="528"/>
      <c r="J121" s="143" t="s">
        <v>143</v>
      </c>
      <c r="K121" s="18"/>
      <c r="L121" s="18"/>
      <c r="M121" s="18"/>
      <c r="N121" s="16"/>
      <c r="O121" s="16"/>
    </row>
    <row r="122" spans="9:15" ht="26.5" thickBot="1">
      <c r="I122" s="529"/>
      <c r="J122" s="530"/>
      <c r="K122" s="139" t="s">
        <v>61</v>
      </c>
      <c r="L122" s="142" t="s">
        <v>59</v>
      </c>
      <c r="M122" s="140" t="s">
        <v>56</v>
      </c>
      <c r="N122" s="142" t="s">
        <v>60</v>
      </c>
      <c r="O122" s="141" t="s">
        <v>62</v>
      </c>
    </row>
    <row r="123" spans="9:15" ht="26.5" thickBot="1">
      <c r="I123" s="531"/>
      <c r="J123" s="532"/>
      <c r="K123" s="533" t="s">
        <v>75</v>
      </c>
      <c r="L123" s="534"/>
      <c r="M123" s="534"/>
      <c r="N123" s="534"/>
      <c r="O123" s="535"/>
    </row>
    <row r="124" spans="9:15" ht="26.5" thickBot="1"/>
    <row r="125" spans="9:15" ht="37.5" thickBot="1">
      <c r="I125" s="526" t="s">
        <v>74</v>
      </c>
      <c r="J125" s="136" t="s">
        <v>138</v>
      </c>
      <c r="K125" s="16"/>
      <c r="L125" s="19"/>
      <c r="M125" s="20"/>
      <c r="N125" s="20"/>
      <c r="O125" s="20"/>
    </row>
    <row r="126" spans="9:15" ht="37.5" thickBot="1">
      <c r="I126" s="527"/>
      <c r="J126" s="143" t="s">
        <v>139</v>
      </c>
      <c r="K126" s="16"/>
      <c r="L126" s="19"/>
      <c r="M126" s="20"/>
      <c r="N126" s="20"/>
      <c r="O126" s="20"/>
    </row>
    <row r="127" spans="9:15" ht="37.5" thickBot="1">
      <c r="I127" s="527"/>
      <c r="J127" s="138" t="s">
        <v>140</v>
      </c>
      <c r="K127" s="16"/>
      <c r="L127" s="19"/>
      <c r="M127" s="19"/>
      <c r="N127" s="20"/>
      <c r="O127" s="20"/>
    </row>
    <row r="128" spans="9:15" ht="37.5" thickBot="1">
      <c r="I128" s="527"/>
      <c r="J128" s="143" t="s">
        <v>141</v>
      </c>
      <c r="K128" s="18"/>
      <c r="L128" s="16"/>
      <c r="M128" s="19"/>
      <c r="N128" s="19"/>
      <c r="O128" s="20"/>
    </row>
    <row r="129" spans="9:15" ht="37.5" thickBot="1">
      <c r="I129" s="527"/>
      <c r="J129" s="138" t="s">
        <v>142</v>
      </c>
      <c r="K129" s="18"/>
      <c r="L129" s="16"/>
      <c r="M129" s="16"/>
      <c r="N129" s="19"/>
      <c r="O129" s="19"/>
    </row>
    <row r="130" spans="9:15" ht="37.5" thickBot="1">
      <c r="I130" s="528"/>
      <c r="J130" s="143" t="s">
        <v>143</v>
      </c>
      <c r="K130" s="18"/>
      <c r="L130" s="18"/>
      <c r="M130" s="18"/>
      <c r="N130" s="16"/>
      <c r="O130" s="16"/>
    </row>
    <row r="131" spans="9:15" ht="26.5" thickBot="1">
      <c r="I131" s="529"/>
      <c r="J131" s="530"/>
      <c r="K131" s="139" t="s">
        <v>61</v>
      </c>
      <c r="L131" s="142" t="s">
        <v>59</v>
      </c>
      <c r="M131" s="140" t="s">
        <v>56</v>
      </c>
      <c r="N131" s="142" t="s">
        <v>60</v>
      </c>
      <c r="O131" s="141" t="s">
        <v>62</v>
      </c>
    </row>
    <row r="132" spans="9:15" ht="26.5" thickBot="1">
      <c r="I132" s="531"/>
      <c r="J132" s="532"/>
      <c r="K132" s="533" t="s">
        <v>75</v>
      </c>
      <c r="L132" s="534"/>
      <c r="M132" s="534"/>
      <c r="N132" s="534"/>
      <c r="O132" s="535"/>
    </row>
    <row r="133" spans="9:15" ht="26.5" thickBot="1"/>
    <row r="134" spans="9:15" ht="37.5" thickBot="1">
      <c r="I134" s="526" t="s">
        <v>74</v>
      </c>
      <c r="J134" s="136" t="s">
        <v>138</v>
      </c>
      <c r="K134" s="16"/>
      <c r="L134" s="19"/>
      <c r="M134" s="20"/>
      <c r="N134" s="20"/>
      <c r="O134" s="20"/>
    </row>
    <row r="135" spans="9:15" ht="37.5" thickBot="1">
      <c r="I135" s="527"/>
      <c r="J135" s="143" t="s">
        <v>139</v>
      </c>
      <c r="K135" s="16"/>
      <c r="L135" s="19"/>
      <c r="M135" s="20"/>
      <c r="N135" s="20"/>
      <c r="O135" s="20"/>
    </row>
    <row r="136" spans="9:15" ht="37.5" thickBot="1">
      <c r="I136" s="527"/>
      <c r="J136" s="138" t="s">
        <v>140</v>
      </c>
      <c r="K136" s="16"/>
      <c r="L136" s="19"/>
      <c r="M136" s="19"/>
      <c r="N136" s="20"/>
      <c r="O136" s="20"/>
    </row>
    <row r="137" spans="9:15" ht="37.5" thickBot="1">
      <c r="I137" s="527"/>
      <c r="J137" s="143" t="s">
        <v>141</v>
      </c>
      <c r="K137" s="18"/>
      <c r="L137" s="16"/>
      <c r="M137" s="19"/>
      <c r="N137" s="19"/>
      <c r="O137" s="20"/>
    </row>
    <row r="138" spans="9:15" ht="37.5" thickBot="1">
      <c r="I138" s="527"/>
      <c r="J138" s="138" t="s">
        <v>142</v>
      </c>
      <c r="K138" s="18"/>
      <c r="L138" s="16"/>
      <c r="M138" s="16"/>
      <c r="N138" s="19"/>
      <c r="O138" s="19"/>
    </row>
    <row r="139" spans="9:15" ht="37.5" thickBot="1">
      <c r="I139" s="528"/>
      <c r="J139" s="143" t="s">
        <v>143</v>
      </c>
      <c r="K139" s="18"/>
      <c r="L139" s="18"/>
      <c r="M139" s="18"/>
      <c r="N139" s="16"/>
      <c r="O139" s="16"/>
    </row>
    <row r="140" spans="9:15" ht="26.5" thickBot="1">
      <c r="I140" s="529"/>
      <c r="J140" s="530"/>
      <c r="K140" s="139" t="s">
        <v>61</v>
      </c>
      <c r="L140" s="142" t="s">
        <v>59</v>
      </c>
      <c r="M140" s="140" t="s">
        <v>56</v>
      </c>
      <c r="N140" s="142" t="s">
        <v>60</v>
      </c>
      <c r="O140" s="141" t="s">
        <v>62</v>
      </c>
    </row>
    <row r="141" spans="9:15" ht="26.5" thickBot="1">
      <c r="I141" s="531"/>
      <c r="J141" s="532"/>
      <c r="K141" s="533" t="s">
        <v>75</v>
      </c>
      <c r="L141" s="534"/>
      <c r="M141" s="534"/>
      <c r="N141" s="534"/>
      <c r="O141" s="535"/>
    </row>
    <row r="142" spans="9:15" ht="26.5" thickBot="1"/>
    <row r="143" spans="9:15" ht="37.5" thickBot="1">
      <c r="I143" s="526" t="s">
        <v>74</v>
      </c>
      <c r="J143" s="144" t="s">
        <v>138</v>
      </c>
      <c r="K143" s="16"/>
      <c r="L143" s="19"/>
      <c r="M143" s="20"/>
      <c r="N143" s="20"/>
      <c r="O143" s="20"/>
    </row>
    <row r="144" spans="9:15" ht="37.5" thickBot="1">
      <c r="I144" s="527"/>
      <c r="J144" s="137" t="s">
        <v>139</v>
      </c>
      <c r="K144" s="16"/>
      <c r="L144" s="19"/>
      <c r="M144" s="20"/>
      <c r="N144" s="20"/>
      <c r="O144" s="20"/>
    </row>
    <row r="145" spans="9:15" ht="37.5" thickBot="1">
      <c r="I145" s="527"/>
      <c r="J145" s="142" t="s">
        <v>140</v>
      </c>
      <c r="K145" s="16"/>
      <c r="L145" s="19"/>
      <c r="M145" s="19"/>
      <c r="N145" s="20"/>
      <c r="O145" s="20"/>
    </row>
    <row r="146" spans="9:15" ht="37.5" thickBot="1">
      <c r="I146" s="527"/>
      <c r="J146" s="137" t="s">
        <v>141</v>
      </c>
      <c r="K146" s="18"/>
      <c r="L146" s="16"/>
      <c r="M146" s="19"/>
      <c r="N146" s="19"/>
      <c r="O146" s="20"/>
    </row>
    <row r="147" spans="9:15" ht="37.5" thickBot="1">
      <c r="I147" s="527"/>
      <c r="J147" s="142" t="s">
        <v>142</v>
      </c>
      <c r="K147" s="18"/>
      <c r="L147" s="16"/>
      <c r="M147" s="16"/>
      <c r="N147" s="19"/>
      <c r="O147" s="19"/>
    </row>
    <row r="148" spans="9:15" ht="37.5" thickBot="1">
      <c r="I148" s="528"/>
      <c r="J148" s="143" t="s">
        <v>143</v>
      </c>
      <c r="K148" s="18"/>
      <c r="L148" s="18"/>
      <c r="M148" s="18"/>
      <c r="N148" s="16"/>
      <c r="O148" s="16"/>
    </row>
    <row r="149" spans="9:15" ht="26.5" thickBot="1">
      <c r="I149" s="529"/>
      <c r="J149" s="530"/>
      <c r="K149" s="139" t="s">
        <v>61</v>
      </c>
      <c r="L149" s="142" t="s">
        <v>59</v>
      </c>
      <c r="M149" s="140" t="s">
        <v>56</v>
      </c>
      <c r="N149" s="142" t="s">
        <v>60</v>
      </c>
      <c r="O149" s="141" t="s">
        <v>62</v>
      </c>
    </row>
    <row r="150" spans="9:15" ht="26.5" thickBot="1">
      <c r="I150" s="531"/>
      <c r="J150" s="532"/>
      <c r="K150" s="533" t="s">
        <v>75</v>
      </c>
      <c r="L150" s="534"/>
      <c r="M150" s="534"/>
      <c r="N150" s="534"/>
      <c r="O150" s="535"/>
    </row>
    <row r="151" spans="9:15" ht="26.5" thickBot="1"/>
    <row r="152" spans="9:15" ht="37.5" thickBot="1">
      <c r="I152" s="526" t="s">
        <v>74</v>
      </c>
      <c r="J152" s="136" t="s">
        <v>138</v>
      </c>
      <c r="K152" s="16"/>
      <c r="L152" s="19"/>
      <c r="M152" s="20"/>
      <c r="N152" s="20"/>
      <c r="O152" s="20"/>
    </row>
    <row r="153" spans="9:15" ht="37.5" thickBot="1">
      <c r="I153" s="527"/>
      <c r="J153" s="143" t="s">
        <v>139</v>
      </c>
      <c r="K153" s="16"/>
      <c r="L153" s="19"/>
      <c r="M153" s="20"/>
      <c r="N153" s="20"/>
      <c r="O153" s="20"/>
    </row>
    <row r="154" spans="9:15" ht="37.5" thickBot="1">
      <c r="I154" s="527"/>
      <c r="J154" s="138" t="s">
        <v>140</v>
      </c>
      <c r="K154" s="16"/>
      <c r="L154" s="19"/>
      <c r="M154" s="19"/>
      <c r="N154" s="20"/>
      <c r="O154" s="20"/>
    </row>
    <row r="155" spans="9:15" ht="37.5" thickBot="1">
      <c r="I155" s="527"/>
      <c r="J155" s="143" t="s">
        <v>141</v>
      </c>
      <c r="K155" s="18"/>
      <c r="L155" s="16"/>
      <c r="M155" s="19"/>
      <c r="N155" s="19"/>
      <c r="O155" s="20"/>
    </row>
    <row r="156" spans="9:15" ht="37.5" thickBot="1">
      <c r="I156" s="527"/>
      <c r="J156" s="138" t="s">
        <v>142</v>
      </c>
      <c r="K156" s="18"/>
      <c r="L156" s="16"/>
      <c r="M156" s="16"/>
      <c r="N156" s="19"/>
      <c r="O156" s="19"/>
    </row>
    <row r="157" spans="9:15" ht="37.5" thickBot="1">
      <c r="I157" s="528"/>
      <c r="J157" s="143" t="s">
        <v>143</v>
      </c>
      <c r="K157" s="18"/>
      <c r="L157" s="18"/>
      <c r="M157" s="18"/>
      <c r="N157" s="16"/>
      <c r="O157" s="16"/>
    </row>
    <row r="158" spans="9:15" ht="26.5" thickBot="1">
      <c r="I158" s="529"/>
      <c r="J158" s="530"/>
      <c r="K158" s="139" t="s">
        <v>61</v>
      </c>
      <c r="L158" s="142" t="s">
        <v>59</v>
      </c>
      <c r="M158" s="140" t="s">
        <v>56</v>
      </c>
      <c r="N158" s="142" t="s">
        <v>60</v>
      </c>
      <c r="O158" s="141" t="s">
        <v>62</v>
      </c>
    </row>
    <row r="159" spans="9:15" ht="26.5" thickBot="1">
      <c r="I159" s="531"/>
      <c r="J159" s="532"/>
      <c r="K159" s="533" t="s">
        <v>75</v>
      </c>
      <c r="L159" s="534"/>
      <c r="M159" s="534"/>
      <c r="N159" s="534"/>
      <c r="O159" s="535"/>
    </row>
    <row r="160" spans="9:15" ht="26.5" thickBot="1"/>
    <row r="161" spans="9:15" ht="37.5" thickBot="1">
      <c r="I161" s="526" t="s">
        <v>74</v>
      </c>
      <c r="J161" s="144" t="s">
        <v>138</v>
      </c>
      <c r="K161" s="16"/>
      <c r="L161" s="19"/>
      <c r="M161" s="20"/>
      <c r="N161" s="20"/>
      <c r="O161" s="20"/>
    </row>
    <row r="162" spans="9:15" ht="37.5" thickBot="1">
      <c r="I162" s="527"/>
      <c r="J162" s="137" t="s">
        <v>139</v>
      </c>
      <c r="K162" s="16"/>
      <c r="L162" s="19"/>
      <c r="M162" s="20"/>
      <c r="N162" s="20"/>
      <c r="O162" s="20"/>
    </row>
    <row r="163" spans="9:15" ht="37.5" thickBot="1">
      <c r="I163" s="527"/>
      <c r="J163" s="142" t="s">
        <v>140</v>
      </c>
      <c r="K163" s="16"/>
      <c r="L163" s="19"/>
      <c r="M163" s="19"/>
      <c r="N163" s="20"/>
      <c r="O163" s="20"/>
    </row>
    <row r="164" spans="9:15" ht="37.5" thickBot="1">
      <c r="I164" s="527"/>
      <c r="J164" s="137" t="s">
        <v>141</v>
      </c>
      <c r="K164" s="18"/>
      <c r="L164" s="16"/>
      <c r="M164" s="19"/>
      <c r="N164" s="19"/>
      <c r="O164" s="20"/>
    </row>
    <row r="165" spans="9:15" ht="37.5" thickBot="1">
      <c r="I165" s="527"/>
      <c r="J165" s="142" t="s">
        <v>142</v>
      </c>
      <c r="K165" s="18"/>
      <c r="L165" s="16"/>
      <c r="M165" s="16"/>
      <c r="N165" s="19"/>
      <c r="O165" s="19"/>
    </row>
    <row r="166" spans="9:15" ht="37.5" thickBot="1">
      <c r="I166" s="528"/>
      <c r="J166" s="143" t="s">
        <v>143</v>
      </c>
      <c r="K166" s="18"/>
      <c r="L166" s="18"/>
      <c r="M166" s="18"/>
      <c r="N166" s="16"/>
      <c r="O166" s="16"/>
    </row>
    <row r="167" spans="9:15" ht="26.5" thickBot="1">
      <c r="I167" s="529"/>
      <c r="J167" s="530"/>
      <c r="K167" s="139" t="s">
        <v>61</v>
      </c>
      <c r="L167" s="142" t="s">
        <v>59</v>
      </c>
      <c r="M167" s="140" t="s">
        <v>56</v>
      </c>
      <c r="N167" s="142" t="s">
        <v>60</v>
      </c>
      <c r="O167" s="141" t="s">
        <v>62</v>
      </c>
    </row>
    <row r="168" spans="9:15" ht="26.5" thickBot="1">
      <c r="I168" s="531"/>
      <c r="J168" s="532"/>
      <c r="K168" s="533" t="s">
        <v>75</v>
      </c>
      <c r="L168" s="534"/>
      <c r="M168" s="534"/>
      <c r="N168" s="534"/>
      <c r="O168" s="535"/>
    </row>
  </sheetData>
  <mergeCells count="56">
    <mergeCell ref="I10:I13"/>
    <mergeCell ref="A5:A9"/>
    <mergeCell ref="I5:I9"/>
    <mergeCell ref="I14:J15"/>
    <mergeCell ref="K15:O15"/>
    <mergeCell ref="I17:I22"/>
    <mergeCell ref="I23:J24"/>
    <mergeCell ref="K24:O24"/>
    <mergeCell ref="I26:I31"/>
    <mergeCell ref="I32:J33"/>
    <mergeCell ref="K33:O33"/>
    <mergeCell ref="I35:I40"/>
    <mergeCell ref="I41:J42"/>
    <mergeCell ref="K42:O42"/>
    <mergeCell ref="I44:I49"/>
    <mergeCell ref="I50:J51"/>
    <mergeCell ref="K51:O51"/>
    <mergeCell ref="I53:I58"/>
    <mergeCell ref="I59:J60"/>
    <mergeCell ref="K60:O60"/>
    <mergeCell ref="I62:I67"/>
    <mergeCell ref="I68:J69"/>
    <mergeCell ref="K69:O69"/>
    <mergeCell ref="I71:I76"/>
    <mergeCell ref="I77:J78"/>
    <mergeCell ref="K78:O78"/>
    <mergeCell ref="I80:I85"/>
    <mergeCell ref="I86:J87"/>
    <mergeCell ref="K87:O87"/>
    <mergeCell ref="I89:I94"/>
    <mergeCell ref="I95:J96"/>
    <mergeCell ref="K96:O96"/>
    <mergeCell ref="I98:I103"/>
    <mergeCell ref="I104:J105"/>
    <mergeCell ref="K105:O105"/>
    <mergeCell ref="I107:I112"/>
    <mergeCell ref="I113:J114"/>
    <mergeCell ref="K114:O114"/>
    <mergeCell ref="I116:I121"/>
    <mergeCell ref="I122:J123"/>
    <mergeCell ref="K123:O123"/>
    <mergeCell ref="I125:I130"/>
    <mergeCell ref="I131:J132"/>
    <mergeCell ref="K132:O132"/>
    <mergeCell ref="I134:I139"/>
    <mergeCell ref="I140:J141"/>
    <mergeCell ref="K141:O141"/>
    <mergeCell ref="I161:I166"/>
    <mergeCell ref="I167:J168"/>
    <mergeCell ref="K168:O168"/>
    <mergeCell ref="I143:I148"/>
    <mergeCell ref="I149:J150"/>
    <mergeCell ref="K150:O150"/>
    <mergeCell ref="I152:I157"/>
    <mergeCell ref="I158:J159"/>
    <mergeCell ref="K159:O159"/>
  </mergeCells>
  <phoneticPr fontId="15" type="noConversion"/>
  <pageMargins left="0.7" right="0.7" top="0.75" bottom="0.75" header="0.3" footer="0.3"/>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4:I16"/>
  <sheetViews>
    <sheetView showGridLines="0" zoomScale="54" zoomScaleNormal="54" zoomScalePageLayoutView="70" workbookViewId="0"/>
  </sheetViews>
  <sheetFormatPr defaultColWidth="8.81640625" defaultRowHeight="26"/>
  <cols>
    <col min="1" max="1" width="6.26953125" style="29" bestFit="1" customWidth="1"/>
    <col min="2" max="2" width="22.54296875" style="29" customWidth="1"/>
    <col min="3" max="7" width="37.6328125" customWidth="1"/>
    <col min="8" max="9" width="28.1796875" customWidth="1"/>
  </cols>
  <sheetData>
    <row r="4" spans="1:9" ht="26.5" thickBot="1">
      <c r="A4" s="28"/>
    </row>
    <row r="5" spans="1:9" ht="37" customHeight="1" thickBot="1">
      <c r="A5" s="536" t="s">
        <v>74</v>
      </c>
      <c r="B5" s="373" t="s">
        <v>227</v>
      </c>
      <c r="C5" s="73"/>
      <c r="D5" s="231"/>
      <c r="E5" s="74"/>
      <c r="F5" s="74"/>
      <c r="G5" s="74"/>
    </row>
    <row r="6" spans="1:9" ht="37" customHeight="1" thickBot="1">
      <c r="A6" s="537"/>
      <c r="B6" s="369" t="s">
        <v>248</v>
      </c>
      <c r="C6" s="73"/>
      <c r="D6" s="231"/>
      <c r="E6" s="231"/>
      <c r="F6" s="74"/>
      <c r="G6" s="74"/>
    </row>
    <row r="7" spans="1:9" ht="37" customHeight="1" thickBot="1">
      <c r="A7" s="537"/>
      <c r="B7" s="372" t="s">
        <v>246</v>
      </c>
      <c r="C7" s="75"/>
      <c r="D7" s="73"/>
      <c r="E7" s="231"/>
      <c r="F7" s="231"/>
      <c r="G7" s="74"/>
    </row>
    <row r="8" spans="1:9" ht="37" customHeight="1" thickBot="1">
      <c r="A8" s="537"/>
      <c r="B8" s="370" t="s">
        <v>249</v>
      </c>
      <c r="C8" s="75"/>
      <c r="D8" s="73"/>
      <c r="E8" s="73"/>
      <c r="F8" s="231"/>
      <c r="G8" s="231"/>
    </row>
    <row r="9" spans="1:9" ht="37" customHeight="1" thickBot="1">
      <c r="A9" s="538"/>
      <c r="B9" s="371" t="s">
        <v>250</v>
      </c>
      <c r="C9" s="168"/>
      <c r="D9" s="168"/>
      <c r="E9" s="168"/>
      <c r="F9" s="169"/>
      <c r="G9" s="169"/>
    </row>
    <row r="10" spans="1:9">
      <c r="B10" s="459" t="s">
        <v>443</v>
      </c>
      <c r="C10" s="455" t="s">
        <v>445</v>
      </c>
      <c r="D10" s="455" t="s">
        <v>444</v>
      </c>
      <c r="E10" s="455" t="s">
        <v>448</v>
      </c>
      <c r="F10" s="455" t="s">
        <v>449</v>
      </c>
      <c r="G10" s="455" t="s">
        <v>450</v>
      </c>
      <c r="H10" s="455" t="s">
        <v>451</v>
      </c>
      <c r="I10" s="457" t="s">
        <v>452</v>
      </c>
    </row>
    <row r="11" spans="1:9" ht="26.5" thickBot="1">
      <c r="B11" s="460"/>
      <c r="C11" s="456"/>
      <c r="D11" s="456"/>
      <c r="E11" s="456"/>
      <c r="F11" s="456"/>
      <c r="G11" s="456"/>
      <c r="H11" s="456"/>
      <c r="I11" s="458"/>
    </row>
    <row r="12" spans="1:9" ht="46.5">
      <c r="B12" s="394">
        <v>5</v>
      </c>
      <c r="C12" s="395" t="s">
        <v>456</v>
      </c>
      <c r="D12" s="396" t="s">
        <v>457</v>
      </c>
      <c r="E12" s="396" t="s">
        <v>459</v>
      </c>
      <c r="F12" s="395" t="s">
        <v>460</v>
      </c>
      <c r="G12" s="398" t="s">
        <v>461</v>
      </c>
      <c r="H12" s="399" t="s">
        <v>462</v>
      </c>
      <c r="I12" s="400" t="s">
        <v>463</v>
      </c>
    </row>
    <row r="13" spans="1:9" ht="77.5">
      <c r="B13" s="401">
        <v>4</v>
      </c>
      <c r="C13" s="402" t="s">
        <v>464</v>
      </c>
      <c r="D13" s="403" t="s">
        <v>465</v>
      </c>
      <c r="E13" s="403" t="s">
        <v>467</v>
      </c>
      <c r="F13" s="402" t="s">
        <v>468</v>
      </c>
      <c r="G13" s="405" t="s">
        <v>469</v>
      </c>
      <c r="H13" s="406" t="s">
        <v>470</v>
      </c>
      <c r="I13" s="407" t="s">
        <v>471</v>
      </c>
    </row>
    <row r="14" spans="1:9" ht="62">
      <c r="B14" s="401">
        <v>3</v>
      </c>
      <c r="C14" s="402" t="s">
        <v>472</v>
      </c>
      <c r="D14" s="403" t="s">
        <v>473</v>
      </c>
      <c r="E14" s="403" t="s">
        <v>475</v>
      </c>
      <c r="F14" s="402" t="s">
        <v>476</v>
      </c>
      <c r="G14" s="405" t="s">
        <v>477</v>
      </c>
      <c r="H14" s="406" t="s">
        <v>478</v>
      </c>
      <c r="I14" s="407" t="s">
        <v>479</v>
      </c>
    </row>
    <row r="15" spans="1:9" ht="62">
      <c r="B15" s="401">
        <v>2</v>
      </c>
      <c r="C15" s="402" t="s">
        <v>480</v>
      </c>
      <c r="D15" s="403" t="s">
        <v>481</v>
      </c>
      <c r="E15" s="403" t="s">
        <v>483</v>
      </c>
      <c r="F15" s="402" t="s">
        <v>484</v>
      </c>
      <c r="G15" s="405" t="s">
        <v>485</v>
      </c>
      <c r="H15" s="406" t="s">
        <v>486</v>
      </c>
      <c r="I15" s="407" t="s">
        <v>487</v>
      </c>
    </row>
    <row r="16" spans="1:9" ht="62.5" thickBot="1">
      <c r="B16" s="408">
        <v>1</v>
      </c>
      <c r="C16" s="409" t="s">
        <v>488</v>
      </c>
      <c r="D16" s="410" t="s">
        <v>489</v>
      </c>
      <c r="E16" s="410" t="s">
        <v>491</v>
      </c>
      <c r="F16" s="409" t="s">
        <v>492</v>
      </c>
      <c r="G16" s="412" t="s">
        <v>493</v>
      </c>
      <c r="H16" s="413" t="s">
        <v>494</v>
      </c>
      <c r="I16" s="414" t="s">
        <v>495</v>
      </c>
    </row>
  </sheetData>
  <mergeCells count="9">
    <mergeCell ref="I10:I11"/>
    <mergeCell ref="B10:B11"/>
    <mergeCell ref="C10:C11"/>
    <mergeCell ref="D10:D11"/>
    <mergeCell ref="A5:A9"/>
    <mergeCell ref="E10:E11"/>
    <mergeCell ref="F10:F11"/>
    <mergeCell ref="G10:G11"/>
    <mergeCell ref="H10:H11"/>
  </mergeCells>
  <phoneticPr fontId="15" type="noConversion"/>
  <pageMargins left="0.7" right="0.7" top="0.75" bottom="0.75" header="0.3" footer="0.3"/>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0000"/>
  </sheetPr>
  <dimension ref="B1:N19"/>
  <sheetViews>
    <sheetView showGridLines="0" tabSelected="1" topLeftCell="A9" zoomScale="77" zoomScaleNormal="77" workbookViewId="0">
      <selection activeCell="C10" sqref="C10"/>
    </sheetView>
  </sheetViews>
  <sheetFormatPr defaultColWidth="8.81640625" defaultRowHeight="14.5"/>
  <cols>
    <col min="3" max="3" width="21" bestFit="1" customWidth="1"/>
    <col min="4" max="256" width="9.1796875" customWidth="1"/>
  </cols>
  <sheetData>
    <row r="1" spans="3:14" ht="15" thickBot="1"/>
    <row r="2" spans="3:14">
      <c r="C2" s="446" t="s">
        <v>173</v>
      </c>
      <c r="D2" s="445">
        <v>1</v>
      </c>
      <c r="E2" s="443">
        <v>2</v>
      </c>
      <c r="F2" s="443">
        <v>3</v>
      </c>
      <c r="G2" s="443">
        <v>4</v>
      </c>
      <c r="H2" s="444">
        <v>5</v>
      </c>
    </row>
    <row r="3" spans="3:14">
      <c r="C3" s="161" t="s">
        <v>174</v>
      </c>
      <c r="D3" s="381" t="s">
        <v>65</v>
      </c>
      <c r="E3" s="160" t="s">
        <v>65</v>
      </c>
      <c r="F3" s="160" t="s">
        <v>66</v>
      </c>
      <c r="G3" s="160" t="s">
        <v>66</v>
      </c>
      <c r="H3" s="316" t="s">
        <v>66</v>
      </c>
    </row>
    <row r="4" spans="3:14">
      <c r="C4" s="161" t="s">
        <v>175</v>
      </c>
      <c r="D4" s="381" t="s">
        <v>63</v>
      </c>
      <c r="E4" s="160" t="s">
        <v>63</v>
      </c>
      <c r="F4" s="160" t="s">
        <v>64</v>
      </c>
      <c r="G4" s="160" t="s">
        <v>63</v>
      </c>
      <c r="H4" s="316" t="s">
        <v>63</v>
      </c>
    </row>
    <row r="5" spans="3:14" ht="15" thickBot="1">
      <c r="C5" s="162" t="s">
        <v>176</v>
      </c>
      <c r="D5" s="382"/>
      <c r="E5" s="318"/>
      <c r="F5" s="318"/>
      <c r="G5" s="318"/>
      <c r="H5" s="317"/>
    </row>
    <row r="7" spans="3:14">
      <c r="N7" t="s">
        <v>555</v>
      </c>
    </row>
    <row r="10" spans="3:14" ht="50" customHeight="1">
      <c r="C10" s="163" t="s">
        <v>66</v>
      </c>
      <c r="D10" s="163"/>
      <c r="E10" s="163"/>
      <c r="F10" s="163"/>
      <c r="G10" s="163"/>
      <c r="H10" s="163"/>
    </row>
    <row r="11" spans="3:14" ht="50" customHeight="1">
      <c r="C11" s="164" t="s">
        <v>65</v>
      </c>
      <c r="D11" s="164"/>
      <c r="E11" s="164"/>
      <c r="F11" s="164"/>
      <c r="G11" s="164"/>
      <c r="H11" s="164"/>
    </row>
    <row r="12" spans="3:14" ht="50" customHeight="1">
      <c r="C12" s="165" t="s">
        <v>64</v>
      </c>
      <c r="D12" s="165"/>
      <c r="E12" s="165"/>
      <c r="F12" s="165"/>
      <c r="G12" s="165"/>
      <c r="H12" s="165"/>
    </row>
    <row r="13" spans="3:14" ht="50" customHeight="1">
      <c r="C13" s="166" t="s">
        <v>63</v>
      </c>
      <c r="D13" s="166"/>
      <c r="E13" s="166"/>
      <c r="F13" s="166"/>
      <c r="G13" s="166"/>
      <c r="H13" s="166"/>
    </row>
    <row r="14" spans="3:14" ht="50" customHeight="1">
      <c r="C14" s="160" t="s">
        <v>173</v>
      </c>
      <c r="D14" s="160">
        <v>1</v>
      </c>
      <c r="E14" s="160">
        <v>2</v>
      </c>
      <c r="F14" s="160">
        <v>3</v>
      </c>
      <c r="G14" s="160">
        <v>4</v>
      </c>
      <c r="H14" s="160">
        <v>5</v>
      </c>
    </row>
    <row r="17" spans="2:3" ht="35" customHeight="1">
      <c r="B17" s="160"/>
      <c r="C17" s="160" t="s">
        <v>177</v>
      </c>
    </row>
    <row r="18" spans="2:3" ht="35" customHeight="1">
      <c r="B18" s="160"/>
      <c r="C18" s="160" t="s">
        <v>178</v>
      </c>
    </row>
    <row r="19" spans="2:3" ht="35" customHeight="1">
      <c r="B19" s="160"/>
      <c r="C19" s="160" t="s">
        <v>179</v>
      </c>
    </row>
  </sheetData>
  <phoneticPr fontId="15" type="noConversion"/>
  <conditionalFormatting sqref="D3:H5">
    <cfRule type="cellIs" dxfId="26" priority="1" operator="equal">
      <formula>"LOW RISK"</formula>
    </cfRule>
    <cfRule type="cellIs" dxfId="25" priority="2" operator="equal">
      <formula>"MEDIUM RISK"</formula>
    </cfRule>
    <cfRule type="cellIs" dxfId="24" priority="3" operator="equal">
      <formula>"HIGH RISK"</formula>
    </cfRule>
    <cfRule type="cellIs" dxfId="23" priority="4" operator="equal">
      <formula>"EXTREME HIGH"</formula>
    </cfRule>
  </conditionalFormatting>
  <dataValidations count="1">
    <dataValidation type="list" allowBlank="1" showInputMessage="1" showErrorMessage="1" sqref="D5:H5" xr:uid="{098E7A72-134B-4817-8753-0BC203CED67A}">
      <formula1>Category</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102" r:id="rId4" name="btn">
              <controlPr defaultSize="0" print="0" autoFill="0" autoPict="0" macro="[0]!generate_graph">
                <anchor moveWithCells="1" sizeWithCells="1">
                  <from>
                    <xdr:col>0</xdr:col>
                    <xdr:colOff>190500</xdr:colOff>
                    <xdr:row>1</xdr:row>
                    <xdr:rowOff>0</xdr:rowOff>
                  </from>
                  <to>
                    <xdr:col>1</xdr:col>
                    <xdr:colOff>514350</xdr:colOff>
                    <xdr:row>5</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Y913"/>
  <sheetViews>
    <sheetView showGridLines="0" topLeftCell="L1" zoomScale="56" zoomScaleNormal="56" zoomScaleSheetLayoutView="50" zoomScalePageLayoutView="70" workbookViewId="0"/>
  </sheetViews>
  <sheetFormatPr defaultColWidth="9.1796875" defaultRowHeight="14.5"/>
  <cols>
    <col min="1" max="1" width="9.1796875" hidden="1" customWidth="1"/>
    <col min="2" max="4" width="8.81640625"/>
    <col min="5" max="5" width="10.7265625" customWidth="1"/>
    <col min="6" max="8" width="11.453125" customWidth="1"/>
    <col min="9" max="9" width="12.7265625" customWidth="1"/>
    <col min="10" max="10" width="26.453125" customWidth="1"/>
    <col min="11" max="14" width="26.7265625" customWidth="1"/>
    <col min="15" max="15" width="19.453125" bestFit="1" customWidth="1"/>
    <col min="16" max="16" width="26.7265625" customWidth="1"/>
    <col min="17" max="17" width="29" customWidth="1"/>
    <col min="18" max="18" width="31.7265625" customWidth="1"/>
    <col min="19" max="19" width="9.54296875" bestFit="1" customWidth="1"/>
    <col min="20" max="20" width="26.7265625" customWidth="1"/>
    <col min="21" max="21" width="13.26953125" customWidth="1"/>
    <col min="22" max="22" width="26.7265625" customWidth="1"/>
    <col min="23" max="23" width="15.453125" customWidth="1"/>
    <col min="24" max="24" width="18.7265625" customWidth="1"/>
    <col min="25" max="25" width="19.81640625" customWidth="1"/>
  </cols>
  <sheetData>
    <row r="1" spans="1:25" ht="38.25" customHeight="1" thickBot="1">
      <c r="B1" s="555"/>
      <c r="C1" s="556"/>
      <c r="D1" s="556"/>
      <c r="E1" s="556"/>
      <c r="F1" s="556"/>
      <c r="G1" s="556"/>
      <c r="H1" s="556"/>
      <c r="I1" s="557"/>
      <c r="J1" s="24" t="s">
        <v>347</v>
      </c>
      <c r="K1" s="562" t="str">
        <f>IF('Risk Input'!$D$4="","",'Risk Input'!$D$4)</f>
        <v>2018</v>
      </c>
      <c r="L1" s="563"/>
      <c r="M1" s="562"/>
      <c r="N1" s="229"/>
      <c r="O1" s="25"/>
      <c r="P1" s="562"/>
      <c r="Q1" s="562"/>
      <c r="R1" s="562"/>
      <c r="S1" s="564"/>
      <c r="T1" s="564"/>
      <c r="U1" s="564"/>
      <c r="V1" s="565" t="s">
        <v>28</v>
      </c>
      <c r="W1" s="565"/>
      <c r="X1" s="566" t="s">
        <v>144</v>
      </c>
      <c r="Y1" s="566"/>
    </row>
    <row r="2" spans="1:25" ht="15" thickBot="1">
      <c r="B2" s="558"/>
      <c r="C2" s="559"/>
      <c r="D2" s="559"/>
      <c r="E2" s="559"/>
      <c r="F2" s="559"/>
      <c r="G2" s="560"/>
      <c r="H2" s="560"/>
      <c r="I2" s="561"/>
      <c r="J2" s="26" t="s">
        <v>261</v>
      </c>
      <c r="K2" s="562" t="str">
        <f>IF('Risk Input'!$D$5="","",'Risk Input'!$D$5)</f>
        <v/>
      </c>
      <c r="L2" s="563"/>
      <c r="M2" s="562"/>
      <c r="N2" s="229"/>
      <c r="O2" s="25"/>
      <c r="P2" s="562"/>
      <c r="Q2" s="562"/>
      <c r="R2" s="562"/>
      <c r="S2" s="562"/>
      <c r="T2" s="562"/>
      <c r="U2" s="562"/>
      <c r="V2" s="566" t="str">
        <f ca="1">IF(INDIRECT("'Risk Input'!Z5")="","",INDIRECT("'Risk Input'!Z5"))</f>
        <v/>
      </c>
      <c r="W2" s="566"/>
      <c r="X2" s="566"/>
      <c r="Y2" s="566"/>
    </row>
    <row r="3" spans="1:25" ht="39.5" thickBot="1">
      <c r="B3" s="119" t="str">
        <f>'Risk Input'!B6</f>
        <v>No.</v>
      </c>
      <c r="C3" s="119" t="str">
        <f>'Risk Input'!A6</f>
        <v xml:space="preserve">Kode Risiko </v>
      </c>
      <c r="D3" s="119" t="str">
        <f>'Risk Input'!C6</f>
        <v>Status Risiko</v>
      </c>
      <c r="E3" s="27" t="str">
        <f>'Risk Input'!D6</f>
        <v>Peluang atau Ancaman</v>
      </c>
      <c r="F3" s="119" t="str">
        <f>'Risk Input'!E6</f>
        <v>Kategori Risiko</v>
      </c>
      <c r="G3" s="119" t="str">
        <f>'Risk Input'!F6</f>
        <v>Unit Kerja / Fungsi</v>
      </c>
      <c r="H3" s="119" t="str">
        <f>'Risk Input'!G6</f>
        <v>Sasaran</v>
      </c>
      <c r="I3" s="119" t="str">
        <f>'Risk Input'!H6</f>
        <v>Periode Identifikasi Risiko</v>
      </c>
      <c r="J3" s="119" t="str">
        <f>'Risk Input'!I6</f>
        <v>Deskripsi atau Kejadian Risiko</v>
      </c>
      <c r="K3" s="119" t="str">
        <f>'Risk Input'!J6</f>
        <v>Akar Penyebab</v>
      </c>
      <c r="L3" s="119" t="str">
        <f>'Risk Input'!K6</f>
        <v>Indikator Risiko</v>
      </c>
      <c r="M3" s="119" t="str">
        <f>'Risk Input'!L6</f>
        <v xml:space="preserve">Faktor Positif / Internal Control Yang Ada Saat Ini </v>
      </c>
      <c r="N3" s="119" t="str">
        <f>'Risk Input'!M6</f>
        <v>Dampak Kualitatif</v>
      </c>
      <c r="O3" s="119" t="str">
        <f>'Risk Input'!Q6</f>
        <v>Tingkat Risiko Inherent</v>
      </c>
      <c r="P3" s="119" t="str">
        <f>'Risk Input'!R6</f>
        <v>Probabilitas Risiko Inherent Kualitatif (%)</v>
      </c>
      <c r="Q3" s="119" t="str">
        <f>'Risk Input'!S6</f>
        <v>Dampak Finansial Risiko Inherent 
(Rp)</v>
      </c>
      <c r="R3" s="119" t="str">
        <f>'Risk Input'!T6</f>
        <v>Nilai Bersih Risiko Inherent</v>
      </c>
      <c r="S3" s="119" t="str">
        <f>'Risk Input'!U6</f>
        <v>Pemilik Risiko</v>
      </c>
      <c r="T3" s="119" t="str">
        <f>'Risk Input'!X6</f>
        <v>E-mail Pemilik Risiko</v>
      </c>
      <c r="U3" s="119" t="str">
        <f>'Risk Input'!Y6</f>
        <v>Strategi</v>
      </c>
      <c r="V3" s="119" t="str">
        <f>'Risk Input'!Z6</f>
        <v>Penanganan Risiko
(Risk Treatment)</v>
      </c>
      <c r="W3" s="119" t="str">
        <f>'Risk Input'!AA6</f>
        <v>Biaya Penanganan Risiko (Rp)</v>
      </c>
      <c r="X3" s="119" t="str">
        <f>'Risk Input'!AB6</f>
        <v>Penanganan Yang Telah Dilakukan</v>
      </c>
      <c r="Y3" s="120" t="str">
        <f>'Risk Input'!AF6</f>
        <v>Tingkat Risiko Residual</v>
      </c>
    </row>
    <row r="4" spans="1:25" ht="15" thickBot="1">
      <c r="B4" s="124"/>
      <c r="C4" s="124" t="s">
        <v>17</v>
      </c>
      <c r="D4" s="124" t="s">
        <v>18</v>
      </c>
      <c r="E4" s="124" t="s">
        <v>19</v>
      </c>
      <c r="F4" s="124" t="s">
        <v>20</v>
      </c>
      <c r="G4" s="227" t="s">
        <v>21</v>
      </c>
      <c r="H4" s="227" t="s">
        <v>22</v>
      </c>
      <c r="I4" s="228" t="s">
        <v>23</v>
      </c>
      <c r="J4" s="124" t="s">
        <v>164</v>
      </c>
      <c r="K4" s="124" t="s">
        <v>24</v>
      </c>
      <c r="L4" s="227" t="s">
        <v>306</v>
      </c>
      <c r="M4" s="228" t="s">
        <v>307</v>
      </c>
      <c r="N4" s="227" t="s">
        <v>25</v>
      </c>
      <c r="O4" s="124"/>
      <c r="P4" s="124" t="s">
        <v>165</v>
      </c>
      <c r="Q4" s="228" t="s">
        <v>308</v>
      </c>
      <c r="R4" s="228" t="s">
        <v>309</v>
      </c>
      <c r="S4" s="124" t="s">
        <v>310</v>
      </c>
      <c r="T4" s="124" t="s">
        <v>166</v>
      </c>
      <c r="U4" s="124" t="s">
        <v>167</v>
      </c>
      <c r="V4" s="124" t="s">
        <v>168</v>
      </c>
      <c r="W4" s="124" t="s">
        <v>311</v>
      </c>
      <c r="X4" s="124" t="s">
        <v>168</v>
      </c>
      <c r="Y4" s="121"/>
    </row>
    <row r="5" spans="1:25" ht="6" customHeight="1" thickBot="1">
      <c r="B5" s="12"/>
      <c r="C5" s="125"/>
      <c r="D5" s="126"/>
      <c r="E5" s="126"/>
      <c r="F5" s="126"/>
      <c r="G5" s="126"/>
      <c r="H5" s="126"/>
      <c r="I5" s="127"/>
      <c r="J5" s="126"/>
      <c r="K5" s="126"/>
      <c r="L5" s="126"/>
      <c r="M5" s="126"/>
      <c r="N5" s="128"/>
      <c r="O5" s="128"/>
      <c r="P5" s="128"/>
      <c r="Q5" s="128"/>
      <c r="R5" s="128"/>
      <c r="S5" s="126"/>
      <c r="T5" s="126"/>
      <c r="U5" s="126"/>
      <c r="V5" s="126"/>
      <c r="W5" s="126"/>
      <c r="X5" s="126"/>
      <c r="Y5" s="122"/>
    </row>
    <row r="6" spans="1:25" ht="24" customHeight="1" thickTop="1">
      <c r="A6">
        <v>7</v>
      </c>
      <c r="B6" s="540">
        <f ca="1">IF(INDIRECT("'Risk Input'!" &amp; Database!$O$3 &amp;$A6&amp;"")="","",INDIRECT("'Risk Input'!" &amp; Database!$O$3 &amp;$A6&amp;""))</f>
        <v>1</v>
      </c>
      <c r="C6" s="540" t="str">
        <f ca="1">IF(INDIRECT("'Risk Input'!" &amp; Database!$O$2 &amp;$A6&amp;"")="","",INDIRECT("'Risk Input'!" &amp; Database!$O$2 &amp;$A6&amp;""))</f>
        <v>BKAD 01</v>
      </c>
      <c r="D6" s="540" t="str">
        <f ca="1">IF(INDIRECT("'Risk Input'!" &amp; Database!$O$4 &amp;$A6&amp;"")="","",INDIRECT("'Risk Input'!" &amp; Database!$O$4 &amp;$A6&amp;""))</f>
        <v>Active</v>
      </c>
      <c r="E6" s="540" t="str">
        <f ca="1">IF(INDIRECT("'Risk Input'!" &amp; Database!$O$5 &amp;$A6&amp;"")="","",INDIRECT("'Risk Input'!" &amp; Database!$O$5 &amp;$A6&amp;""))</f>
        <v>Threat</v>
      </c>
      <c r="F6" s="540" t="str">
        <f ca="1">IF(INDIRECT("'Risk Input'!" &amp; Database!$O$6 &amp;$A6&amp;"")="","",INDIRECT("'Risk Input'!" &amp; Database!$O$6 &amp;$A6&amp;""))</f>
        <v>Finance Risk</v>
      </c>
      <c r="G6" s="540" t="str">
        <f ca="1">IF(INDIRECT("'Risk Input'!" &amp; Database!$O$7 &amp;$A6&amp;"")="","",INDIRECT("'Risk Input'!" &amp; Database!$O$7 &amp;$A6&amp;""))</f>
        <v/>
      </c>
      <c r="H6" s="540" t="str">
        <f ca="1">IF(INDIRECT("'Risk Input'!" &amp; Database!$O$8 &amp;$A6&amp;"")="","",INDIRECT("'Risk Input'!" &amp; Database!$O$8 &amp;$A6&amp;""))</f>
        <v>Meningkatnya pengetahuan Aparat Lembang</v>
      </c>
      <c r="I6" s="552" t="str">
        <f ca="1">IF(INDIRECT("'Risk Input'!" &amp; Database!$O$9 &amp;$A6&amp;"")="","",INDIRECT("'Risk Input'!" &amp; Database!$O$9 &amp;$A6&amp;""))</f>
        <v>2023</v>
      </c>
      <c r="J6" s="540" t="str">
        <f ca="1">IF(INDIRECT("'Risk Input'!" &amp; Database!$O$10 &amp;$A6&amp;"")="","",INDIRECT("'Risk Input'!" &amp; Database!$O$10 &amp;$A6&amp;""))</f>
        <v>Banyaknya jumlah Pengembalian dokumen</v>
      </c>
      <c r="K6" s="540" t="str">
        <f ca="1">IF(INDIRECT("'Risk Input'!" &amp; Database!$O$11 &amp;$A6&amp;"")="","",INDIRECT("'Risk Input'!" &amp; Database!$O$11 &amp;$A6&amp;""))</f>
        <v>SDM aparat desa belum memahami standar pelaporan</v>
      </c>
      <c r="L6" s="540" t="str">
        <f ca="1">IF(INDIRECT("'Risk Input'!" &amp; Database!$O$12 &amp;$A6&amp;"")="","",INDIRECT("'Risk Input'!" &amp; Database!$O$12 &amp;$A6&amp;""))</f>
        <v>Banyaknya jumlah Pengembalian dokumen</v>
      </c>
      <c r="M6" s="540" t="str">
        <f ca="1">IF(INDIRECT("'Risk Input'!" &amp; Database!$O$13 &amp;$A6&amp;"")="","",INDIRECT("'Risk Input'!" &amp; Database!$O$13 &amp;$A6&amp;""))</f>
        <v>Adanya Sosialisasi dan Bimtek terhadap Aparat lembang</v>
      </c>
      <c r="N6" s="540" t="str">
        <f ca="1">IF(INDIRECT("'Risk Input'!" &amp; Database!$O$14 &amp;$A6&amp;"")="","",INDIRECT("'Risk Input'!" &amp; Database!$O$14 &amp;$A6&amp;""))</f>
        <v>Kurangnya penyerapan dana desa/lembang</v>
      </c>
      <c r="O6" s="15" t="s">
        <v>26</v>
      </c>
      <c r="P6" s="549">
        <f ca="1">IF(INDIRECT("'Risk Input'!" &amp; Database!$O$19 &amp;$A6&amp;"")="","",INDIRECT("'Risk Input'!" &amp; Database!$O$19 &amp;$A6&amp;""))</f>
        <v>0.2</v>
      </c>
      <c r="Q6" s="543">
        <f ca="1">IF(INDIRECT("'Risk Input'!" &amp; Database!$O$20 &amp;$A6&amp;"")="","",INDIRECT("'Risk Input'!" &amp; Database!$O$20 &amp;$A6&amp;""))</f>
        <v>55500000000</v>
      </c>
      <c r="R6" s="543">
        <f ca="1">IF(INDIRECT("'Risk Input'!" &amp; Database!$O$21 &amp;$A6&amp;"")="","",INDIRECT("'Risk Input'!" &amp; Database!$O$21 &amp;$A6&amp;""))</f>
        <v>11100000000</v>
      </c>
      <c r="S6" s="540" t="str">
        <f ca="1">IF(INDIRECT("'Risk Input'!" &amp; Database!$O$22 &amp;$A6&amp;"")="","",INDIRECT("'Risk Input'!" &amp; Database!$O$22 &amp;$A6&amp;""))</f>
        <v>Eta Y.Lande</v>
      </c>
      <c r="T6" s="540" t="str">
        <f ca="1">IF(INDIRECT("'Risk Input'!" &amp; Database!$O$25 &amp;$A6&amp;"")="","",INDIRECT("'Risk Input'!" &amp; Database!$O$25 &amp;$A6&amp;""))</f>
        <v/>
      </c>
      <c r="U6" s="540" t="str">
        <f ca="1">IF(INDIRECT("'Risk Input'!" &amp; Database!$O$26 &amp;$A6&amp;"")="","",INDIRECT("'Risk Input'!" &amp; Database!$O$26 &amp;$A6&amp;""))</f>
        <v>MITIGATE</v>
      </c>
      <c r="V6" s="540" t="str">
        <f ca="1">IF(INDIRECT("'Risk Input'!" &amp; Database!$O$27 &amp;$A6&amp;"")="","",INDIRECT("'Risk Input'!" &amp; Database!$O$27 &amp;$A6&amp;""))</f>
        <v>Melakukan sosialisasi dan pendampinagan terhadap aparat lembang</v>
      </c>
      <c r="W6" s="543">
        <f ca="1">IF(INDIRECT("'Risk Input'!" &amp; Database!$O$28 &amp;$A6&amp;"")="","",INDIRECT("'Risk Input'!" &amp; Database!$O$28 &amp;$A6&amp;""))</f>
        <v>49950000</v>
      </c>
      <c r="X6" s="540" t="str">
        <f ca="1">IF(INDIRECT("'Risk Input'!" &amp; Database!$O$29 &amp;$A6&amp;"")="","",INDIRECT("'Risk Input'!" &amp; Database!$O$29 &amp;$A6&amp;""))</f>
        <v>Melakukan sosialisasi dan pendampinagan terhadap aparat lembang</v>
      </c>
      <c r="Y6" s="123" t="s">
        <v>26</v>
      </c>
    </row>
    <row r="7" spans="1:25" ht="24" customHeight="1" thickBot="1">
      <c r="A7">
        <v>7</v>
      </c>
      <c r="B7" s="541"/>
      <c r="C7" s="541"/>
      <c r="D7" s="541"/>
      <c r="E7" s="541"/>
      <c r="F7" s="541"/>
      <c r="G7" s="541"/>
      <c r="H7" s="541"/>
      <c r="I7" s="553"/>
      <c r="J7" s="541"/>
      <c r="K7" s="541"/>
      <c r="L7" s="541"/>
      <c r="M7" s="541"/>
      <c r="N7" s="541"/>
      <c r="O7" s="14" t="str">
        <f ca="1">IF(INDIRECT("'Risk Input'!" &amp; Database!$O$15 &amp;$A6&amp;"")="","",INDIRECT("'Risk Input'!" &amp; Database!$O$15 &amp;$A6&amp;""))</f>
        <v>4 = Besar</v>
      </c>
      <c r="P7" s="550"/>
      <c r="Q7" s="544"/>
      <c r="R7" s="544"/>
      <c r="S7" s="541"/>
      <c r="T7" s="541"/>
      <c r="U7" s="541"/>
      <c r="V7" s="541"/>
      <c r="W7" s="544"/>
      <c r="X7" s="541"/>
      <c r="Y7" s="14" t="str">
        <f ca="1">IF(INDIRECT("'Risk Input'!" &amp; Database!$O$30 &amp;$A6&amp;"")="","",INDIRECT("'Risk Input'!" &amp; Database!$O$30 &amp;$A6&amp;""))</f>
        <v>2 = Kecil</v>
      </c>
    </row>
    <row r="8" spans="1:25" ht="24" customHeight="1">
      <c r="A8">
        <v>7</v>
      </c>
      <c r="B8" s="541"/>
      <c r="C8" s="541"/>
      <c r="D8" s="541"/>
      <c r="E8" s="541"/>
      <c r="F8" s="541"/>
      <c r="G8" s="541"/>
      <c r="H8" s="541"/>
      <c r="I8" s="553"/>
      <c r="J8" s="541"/>
      <c r="K8" s="541"/>
      <c r="L8" s="541"/>
      <c r="M8" s="541"/>
      <c r="N8" s="541"/>
      <c r="O8" s="546" t="str">
        <f ca="1">IF(INDIRECT("'Risk Input'!" &amp; Database!$O$18 &amp;$A8&amp;"")="","",INDIRECT("'Risk Input'!" &amp; Database!$O$18 &amp;$A8&amp;""))</f>
        <v>HIGH RISK</v>
      </c>
      <c r="P8" s="550"/>
      <c r="Q8" s="544"/>
      <c r="R8" s="544"/>
      <c r="S8" s="541"/>
      <c r="T8" s="541"/>
      <c r="U8" s="541"/>
      <c r="V8" s="541"/>
      <c r="W8" s="544"/>
      <c r="X8" s="541"/>
      <c r="Y8" s="546" t="str">
        <f ca="1">IF(INDIRECT("'Risk Input'!" &amp; Database!$O$33 &amp;$A8&amp;"")="","",INDIRECT("'Risk Input'!" &amp; Database!$O$33 &amp;$A8&amp;""))</f>
        <v>LOW RISK</v>
      </c>
    </row>
    <row r="9" spans="1:25" ht="24" customHeight="1">
      <c r="A9">
        <v>7</v>
      </c>
      <c r="B9" s="541"/>
      <c r="C9" s="541"/>
      <c r="D9" s="541"/>
      <c r="E9" s="541"/>
      <c r="F9" s="541"/>
      <c r="G9" s="541"/>
      <c r="H9" s="541"/>
      <c r="I9" s="553"/>
      <c r="J9" s="541"/>
      <c r="K9" s="541"/>
      <c r="L9" s="541"/>
      <c r="M9" s="541"/>
      <c r="N9" s="541"/>
      <c r="O9" s="547" t="str">
        <f ca="1">IF(INDIRECT("'Risk Input'!L"&amp;$A8&amp;"")="","",INDIRECT("'Risk Input'!L"&amp;$A8&amp;""))</f>
        <v>Adanya Sosialisasi dan Bimtek terhadap Aparat lembang</v>
      </c>
      <c r="P9" s="550"/>
      <c r="Q9" s="544"/>
      <c r="R9" s="544"/>
      <c r="S9" s="541"/>
      <c r="T9" s="541"/>
      <c r="U9" s="541"/>
      <c r="V9" s="541"/>
      <c r="W9" s="544"/>
      <c r="X9" s="541"/>
      <c r="Y9" s="547" t="str">
        <f ca="1">IF(INDIRECT("'Risk Input'!L"&amp;$A8&amp;"")="","",INDIRECT("'Risk Input'!L"&amp;$A8&amp;""))</f>
        <v>Adanya Sosialisasi dan Bimtek terhadap Aparat lembang</v>
      </c>
    </row>
    <row r="10" spans="1:25" ht="24" customHeight="1">
      <c r="A10">
        <v>7</v>
      </c>
      <c r="B10" s="541"/>
      <c r="C10" s="541"/>
      <c r="D10" s="541"/>
      <c r="E10" s="541"/>
      <c r="F10" s="541"/>
      <c r="G10" s="541"/>
      <c r="H10" s="541"/>
      <c r="I10" s="553"/>
      <c r="J10" s="541"/>
      <c r="K10" s="541"/>
      <c r="L10" s="541"/>
      <c r="M10" s="541"/>
      <c r="N10" s="541"/>
      <c r="O10" s="547" t="str">
        <f ca="1">IF(INDIRECT("'Risk Input'!L"&amp;$A9&amp;"")="","",INDIRECT("'Risk Input'!L"&amp;$A9&amp;""))</f>
        <v>Adanya Sosialisasi dan Bimtek terhadap Aparat lembang</v>
      </c>
      <c r="P10" s="550"/>
      <c r="Q10" s="544"/>
      <c r="R10" s="544"/>
      <c r="S10" s="541"/>
      <c r="T10" s="541"/>
      <c r="U10" s="541"/>
      <c r="V10" s="541"/>
      <c r="W10" s="544"/>
      <c r="X10" s="541"/>
      <c r="Y10" s="547" t="str">
        <f ca="1">IF(INDIRECT("'Risk Input'!L"&amp;$A9&amp;"")="","",INDIRECT("'Risk Input'!L"&amp;$A9&amp;""))</f>
        <v>Adanya Sosialisasi dan Bimtek terhadap Aparat lembang</v>
      </c>
    </row>
    <row r="11" spans="1:25" ht="24" customHeight="1" thickBot="1">
      <c r="A11">
        <v>7</v>
      </c>
      <c r="B11" s="541"/>
      <c r="C11" s="541"/>
      <c r="D11" s="541"/>
      <c r="E11" s="541"/>
      <c r="F11" s="541"/>
      <c r="G11" s="541"/>
      <c r="H11" s="541"/>
      <c r="I11" s="553"/>
      <c r="J11" s="541"/>
      <c r="K11" s="541"/>
      <c r="L11" s="541"/>
      <c r="M11" s="541"/>
      <c r="N11" s="541"/>
      <c r="O11" s="548" t="str">
        <f ca="1">IF(INDIRECT("'Risk Input'!L"&amp;$A10&amp;"")="","",INDIRECT("'Risk Input'!L"&amp;$A10&amp;""))</f>
        <v>Adanya Sosialisasi dan Bimtek terhadap Aparat lembang</v>
      </c>
      <c r="P11" s="550"/>
      <c r="Q11" s="544"/>
      <c r="R11" s="544"/>
      <c r="S11" s="541"/>
      <c r="T11" s="541"/>
      <c r="U11" s="541"/>
      <c r="V11" s="541"/>
      <c r="W11" s="544"/>
      <c r="X11" s="541"/>
      <c r="Y11" s="548" t="str">
        <f ca="1">IF(INDIRECT("'Risk Input'!L"&amp;$A10&amp;"")="","",INDIRECT("'Risk Input'!L"&amp;$A10&amp;""))</f>
        <v>Adanya Sosialisasi dan Bimtek terhadap Aparat lembang</v>
      </c>
    </row>
    <row r="12" spans="1:25" ht="24" customHeight="1">
      <c r="A12">
        <f>$A$6</f>
        <v>7</v>
      </c>
      <c r="B12" s="541"/>
      <c r="C12" s="541"/>
      <c r="D12" s="541"/>
      <c r="E12" s="541"/>
      <c r="F12" s="541"/>
      <c r="G12" s="541"/>
      <c r="H12" s="541"/>
      <c r="I12" s="553"/>
      <c r="J12" s="541"/>
      <c r="K12" s="541"/>
      <c r="L12" s="541"/>
      <c r="M12" s="541"/>
      <c r="N12" s="541"/>
      <c r="O12" s="13" t="s">
        <v>15</v>
      </c>
      <c r="P12" s="550"/>
      <c r="Q12" s="544"/>
      <c r="R12" s="544"/>
      <c r="S12" s="541"/>
      <c r="T12" s="541"/>
      <c r="U12" s="541"/>
      <c r="V12" s="541"/>
      <c r="W12" s="544"/>
      <c r="X12" s="541"/>
      <c r="Y12" s="13" t="s">
        <v>15</v>
      </c>
    </row>
    <row r="13" spans="1:25" ht="24" customHeight="1" thickBot="1">
      <c r="A13">
        <f>$A$6</f>
        <v>7</v>
      </c>
      <c r="B13" s="542"/>
      <c r="C13" s="542"/>
      <c r="D13" s="542"/>
      <c r="E13" s="542"/>
      <c r="F13" s="542"/>
      <c r="G13" s="542"/>
      <c r="H13" s="542"/>
      <c r="I13" s="554"/>
      <c r="J13" s="542"/>
      <c r="K13" s="542"/>
      <c r="L13" s="542"/>
      <c r="M13" s="542"/>
      <c r="N13" s="542"/>
      <c r="O13" s="14">
        <f ca="1">IF(INDIRECT("'Risk Input'!" &amp; Database!$O$16 &amp;$A13&amp;"")="","",INDIRECT("'Risk Input'!" &amp; Database!$O$16 &amp;$A13&amp;""))</f>
        <v>2</v>
      </c>
      <c r="P13" s="551"/>
      <c r="Q13" s="545"/>
      <c r="R13" s="545"/>
      <c r="S13" s="542"/>
      <c r="T13" s="542"/>
      <c r="U13" s="542"/>
      <c r="V13" s="542"/>
      <c r="W13" s="545"/>
      <c r="X13" s="542"/>
      <c r="Y13" s="14" t="str">
        <f ca="1">IF(INDIRECT("'Risk Input'!" &amp; Database!$O$31 &amp;$A13&amp;"")="","",INDIRECT("'Risk Input'!" &amp; Database!$O$31 &amp;$A13&amp;""))</f>
        <v>1 = Ringan Sekali</v>
      </c>
    </row>
    <row r="14" spans="1:25" ht="6" customHeight="1" thickBot="1">
      <c r="B14" s="12"/>
      <c r="C14" s="125"/>
      <c r="D14" s="126"/>
      <c r="E14" s="126"/>
      <c r="F14" s="126"/>
      <c r="G14" s="126"/>
      <c r="H14" s="126"/>
      <c r="I14" s="243"/>
      <c r="J14" s="126"/>
      <c r="K14" s="126"/>
      <c r="L14" s="126"/>
      <c r="M14" s="126"/>
      <c r="N14" s="128"/>
      <c r="O14" s="128"/>
      <c r="P14" s="128"/>
      <c r="Q14" s="128"/>
      <c r="R14" s="128"/>
      <c r="S14" s="126"/>
      <c r="T14" s="126"/>
      <c r="U14" s="126"/>
      <c r="V14" s="126"/>
      <c r="W14" s="126"/>
      <c r="X14" s="126"/>
      <c r="Y14" s="122"/>
    </row>
    <row r="15" spans="1:25" ht="24" customHeight="1" thickTop="1">
      <c r="A15">
        <f>A6+1</f>
        <v>8</v>
      </c>
      <c r="B15" s="540">
        <f ca="1">IF(INDIRECT("'Risk Input'!" &amp; Database!$O$3 &amp;$A15&amp;"")="","",INDIRECT("'Risk Input'!" &amp; Database!$O$3 &amp;$A15&amp;""))</f>
        <v>2</v>
      </c>
      <c r="C15" s="540" t="str">
        <f ca="1">IF(INDIRECT("'Risk Input'!" &amp; Database!$O$2 &amp;$A15&amp;"")="","",INDIRECT("'Risk Input'!" &amp; Database!$O$2 &amp;$A15&amp;""))</f>
        <v>BKAD 02</v>
      </c>
      <c r="D15" s="540" t="str">
        <f ca="1">IF(INDIRECT("'Risk Input'!" &amp; Database!$O$4 &amp;$A15&amp;"")="","",INDIRECT("'Risk Input'!" &amp; Database!$O$4 &amp;$A15&amp;""))</f>
        <v>Active</v>
      </c>
      <c r="E15" s="540" t="str">
        <f ca="1">IF(INDIRECT("'Risk Input'!" &amp; Database!$O$5 &amp;$A15&amp;"")="","",INDIRECT("'Risk Input'!" &amp; Database!$O$5 &amp;$A15&amp;""))</f>
        <v>Threat</v>
      </c>
      <c r="F15" s="540" t="str">
        <f ca="1">IF(INDIRECT("'Risk Input'!" &amp; Database!$O$6 &amp;$A15&amp;"")="","",INDIRECT("'Risk Input'!" &amp; Database!$O$6 &amp;$A15&amp;""))</f>
        <v>Finance Risk</v>
      </c>
      <c r="G15" s="540" t="str">
        <f ca="1">IF(INDIRECT("'Risk Input'!" &amp; Database!$O$7 &amp;$A15&amp;"")="","",INDIRECT("'Risk Input'!" &amp; Database!$O$7 &amp;$A15&amp;""))</f>
        <v/>
      </c>
      <c r="H15" s="540" t="str">
        <f ca="1">IF(INDIRECT("'Risk Input'!" &amp; Database!$O$8 &amp;$A15&amp;"")="","",INDIRECT("'Risk Input'!" &amp; Database!$O$8 &amp;$A15&amp;""))</f>
        <v>Terlatihnya kasubag Program untuk Penginputan RKA</v>
      </c>
      <c r="I15" s="552" t="str">
        <f ca="1">IF(INDIRECT("'Risk Input'!" &amp; Database!$O$9 &amp;$A15&amp;"")="","",INDIRECT("'Risk Input'!" &amp; Database!$O$9 &amp;$A15&amp;""))</f>
        <v>2023</v>
      </c>
      <c r="J15" s="540" t="str">
        <f ca="1">IF(INDIRECT("'Risk Input'!" &amp; Database!$O$10 &amp;$A15&amp;"")="","",INDIRECT("'Risk Input'!" &amp; Database!$O$10 &amp;$A15&amp;""))</f>
        <v>RKA masih gelondongan</v>
      </c>
      <c r="K15" s="540" t="str">
        <f ca="1">IF(INDIRECT("'Risk Input'!" &amp; Database!$O$11 &amp;$A15&amp;"")="","",INDIRECT("'Risk Input'!" &amp; Database!$O$11 &amp;$A15&amp;""))</f>
        <v>Data awal Perencanaan tidak akurat / tidak sesuai format</v>
      </c>
      <c r="L15" s="540" t="str">
        <f ca="1">IF(INDIRECT("'Risk Input'!" &amp; Database!$O$12 &amp;$A15&amp;"")="","",INDIRECT("'Risk Input'!" &amp; Database!$O$12 &amp;$A15&amp;""))</f>
        <v>RKA masih gelondongan</v>
      </c>
      <c r="M15" s="540" t="str">
        <f ca="1">IF(INDIRECT("'Risk Input'!" &amp; Database!$O$13 &amp;$A15&amp;"")="","",INDIRECT("'Risk Input'!" &amp; Database!$O$13 &amp;$A15&amp;""))</f>
        <v>Ada Koordinasi dan pembinaan terhadap opd yang belum merinci RKA</v>
      </c>
      <c r="N15" s="540" t="str">
        <f ca="1">IF(INDIRECT("'Risk Input'!" &amp; Database!$O$14 &amp;$A15&amp;"")="","",INDIRECT("'Risk Input'!" &amp; Database!$O$14 &amp;$A15&amp;""))</f>
        <v>Kurangnya penyerapan dana desa/lembang</v>
      </c>
      <c r="O15" s="15" t="s">
        <v>26</v>
      </c>
      <c r="P15" s="549">
        <f ca="1">IF(INDIRECT("'Risk Input'!" &amp; Database!$O$19 &amp;$A15&amp;"")="","",INDIRECT("'Risk Input'!" &amp; Database!$O$19 &amp;$A15&amp;""))</f>
        <v>0.2</v>
      </c>
      <c r="Q15" s="543">
        <f ca="1">IF(INDIRECT("'Risk Input'!" &amp; Database!$O$20 &amp;$A15&amp;"")="","",INDIRECT("'Risk Input'!" &amp; Database!$O$20 &amp;$A15&amp;""))</f>
        <v>6076000</v>
      </c>
      <c r="R15" s="543">
        <f ca="1">IF(INDIRECT("'Risk Input'!" &amp; Database!$O$21 &amp;$A15&amp;"")="","",INDIRECT("'Risk Input'!" &amp; Database!$O$21 &amp;$A15&amp;""))</f>
        <v>1215200</v>
      </c>
      <c r="S15" s="540" t="str">
        <f ca="1">IF(INDIRECT("'Risk Input'!" &amp; Database!$O$22 &amp;$A15&amp;"")="","",INDIRECT("'Risk Input'!" &amp; Database!$O$22 &amp;$A15&amp;""))</f>
        <v>Marsel H.R Dian</v>
      </c>
      <c r="T15" s="540" t="str">
        <f ca="1">IF(INDIRECT("'Risk Input'!" &amp; Database!$O$25 &amp;$A15&amp;"")="","",INDIRECT("'Risk Input'!" &amp; Database!$O$25 &amp;$A15&amp;""))</f>
        <v/>
      </c>
      <c r="U15" s="540" t="str">
        <f ca="1">IF(INDIRECT("'Risk Input'!" &amp; Database!$O$26 &amp;$A15&amp;"")="","",INDIRECT("'Risk Input'!" &amp; Database!$O$26 &amp;$A15&amp;""))</f>
        <v>MITIGATE</v>
      </c>
      <c r="V15" s="540" t="str">
        <f ca="1">IF(INDIRECT("'Risk Input'!" &amp; Database!$O$27 &amp;$A15&amp;"")="","",INDIRECT("'Risk Input'!" &amp; Database!$O$27 &amp;$A15&amp;""))</f>
        <v>Melakukan List dan Panisment terhadadap OPD yang tidak merinci RKA</v>
      </c>
      <c r="W15" s="543" t="str">
        <f ca="1">IF(INDIRECT("'Risk Input'!" &amp; Database!$O$28 &amp;$A15&amp;"")="","",INDIRECT("'Risk Input'!" &amp; Database!$O$28 &amp;$A15&amp;""))</f>
        <v/>
      </c>
      <c r="X15" s="540" t="str">
        <f ca="1">IF(INDIRECT("'Risk Input'!" &amp; Database!$O$29 &amp;$A15&amp;"")="","",INDIRECT("'Risk Input'!" &amp; Database!$O$29 &amp;$A15&amp;""))</f>
        <v>Melakukan List dan koordinasi terhadadap OPD yang tidak merinci RKA</v>
      </c>
      <c r="Y15" s="123" t="s">
        <v>26</v>
      </c>
    </row>
    <row r="16" spans="1:25" ht="24" customHeight="1" thickBot="1">
      <c r="A16">
        <f>A15</f>
        <v>8</v>
      </c>
      <c r="B16" s="541"/>
      <c r="C16" s="541"/>
      <c r="D16" s="541"/>
      <c r="E16" s="541"/>
      <c r="F16" s="541"/>
      <c r="G16" s="541"/>
      <c r="H16" s="541"/>
      <c r="I16" s="553"/>
      <c r="J16" s="541"/>
      <c r="K16" s="541"/>
      <c r="L16" s="541"/>
      <c r="M16" s="541"/>
      <c r="N16" s="541"/>
      <c r="O16" s="14" t="str">
        <f ca="1">IF(INDIRECT("'Risk Input'!" &amp; Database!$O$15 &amp;$A15&amp;"")="","",INDIRECT("'Risk Input'!" &amp; Database!$O$15 &amp;$A15&amp;""))</f>
        <v>2 = Kecil</v>
      </c>
      <c r="P16" s="550"/>
      <c r="Q16" s="544"/>
      <c r="R16" s="544"/>
      <c r="S16" s="541"/>
      <c r="T16" s="541"/>
      <c r="U16" s="541"/>
      <c r="V16" s="541"/>
      <c r="W16" s="544"/>
      <c r="X16" s="541"/>
      <c r="Y16" s="14" t="str">
        <f ca="1">IF(INDIRECT("'Risk Input'!" &amp; Database!$O$30 &amp;$A15&amp;"")="","",INDIRECT("'Risk Input'!" &amp; Database!$O$30 &amp;$A15&amp;""))</f>
        <v>1 = Sangat Kecil</v>
      </c>
    </row>
    <row r="17" spans="1:25" ht="24" customHeight="1">
      <c r="A17">
        <f t="shared" ref="A17:A22" si="0">A16</f>
        <v>8</v>
      </c>
      <c r="B17" s="541"/>
      <c r="C17" s="541"/>
      <c r="D17" s="541"/>
      <c r="E17" s="541"/>
      <c r="F17" s="541"/>
      <c r="G17" s="541"/>
      <c r="H17" s="541"/>
      <c r="I17" s="553"/>
      <c r="J17" s="541"/>
      <c r="K17" s="541"/>
      <c r="L17" s="541"/>
      <c r="M17" s="541"/>
      <c r="N17" s="541"/>
      <c r="O17" s="546" t="str">
        <f ca="1">IF(INDIRECT("'Risk Input'!" &amp; Database!$O$18 &amp;$A17&amp;"")="","",INDIRECT("'Risk Input'!" &amp; Database!$O$18 &amp;$A17&amp;""))</f>
        <v>HIGH RISK</v>
      </c>
      <c r="P17" s="550"/>
      <c r="Q17" s="544"/>
      <c r="R17" s="544"/>
      <c r="S17" s="541"/>
      <c r="T17" s="541"/>
      <c r="U17" s="541"/>
      <c r="V17" s="541"/>
      <c r="W17" s="544"/>
      <c r="X17" s="541"/>
      <c r="Y17" s="546" t="str">
        <f ca="1">IF(INDIRECT("'Risk Input'!" &amp; Database!$O$33 &amp;$A17&amp;"")="","",INDIRECT("'Risk Input'!" &amp; Database!$O$33 &amp;$A17&amp;""))</f>
        <v>LOW RISK</v>
      </c>
    </row>
    <row r="18" spans="1:25" ht="24" customHeight="1">
      <c r="A18">
        <f t="shared" si="0"/>
        <v>8</v>
      </c>
      <c r="B18" s="541"/>
      <c r="C18" s="541"/>
      <c r="D18" s="541"/>
      <c r="E18" s="541"/>
      <c r="F18" s="541"/>
      <c r="G18" s="541"/>
      <c r="H18" s="541"/>
      <c r="I18" s="553"/>
      <c r="J18" s="541"/>
      <c r="K18" s="541"/>
      <c r="L18" s="541"/>
      <c r="M18" s="541"/>
      <c r="N18" s="541"/>
      <c r="O18" s="547" t="str">
        <f ca="1">IF(INDIRECT("'Risk Input'!L"&amp;$A17&amp;"")="","",INDIRECT("'Risk Input'!L"&amp;$A17&amp;""))</f>
        <v>Ada Koordinasi dan pembinaan terhadap opd yang belum merinci RKA</v>
      </c>
      <c r="P18" s="550"/>
      <c r="Q18" s="544"/>
      <c r="R18" s="544"/>
      <c r="S18" s="541"/>
      <c r="T18" s="541"/>
      <c r="U18" s="541"/>
      <c r="V18" s="541"/>
      <c r="W18" s="544"/>
      <c r="X18" s="541"/>
      <c r="Y18" s="547" t="str">
        <f ca="1">IF(INDIRECT("'Risk Input'!L"&amp;$A17&amp;"")="","",INDIRECT("'Risk Input'!L"&amp;$A17&amp;""))</f>
        <v>Ada Koordinasi dan pembinaan terhadap opd yang belum merinci RKA</v>
      </c>
    </row>
    <row r="19" spans="1:25" ht="24" customHeight="1">
      <c r="A19">
        <f t="shared" si="0"/>
        <v>8</v>
      </c>
      <c r="B19" s="541"/>
      <c r="C19" s="541"/>
      <c r="D19" s="541"/>
      <c r="E19" s="541"/>
      <c r="F19" s="541"/>
      <c r="G19" s="541"/>
      <c r="H19" s="541"/>
      <c r="I19" s="553"/>
      <c r="J19" s="541"/>
      <c r="K19" s="541"/>
      <c r="L19" s="541"/>
      <c r="M19" s="541"/>
      <c r="N19" s="541"/>
      <c r="O19" s="547" t="str">
        <f ca="1">IF(INDIRECT("'Risk Input'!L"&amp;$A18&amp;"")="","",INDIRECT("'Risk Input'!L"&amp;$A18&amp;""))</f>
        <v>Ada Koordinasi dan pembinaan terhadap opd yang belum merinci RKA</v>
      </c>
      <c r="P19" s="550"/>
      <c r="Q19" s="544"/>
      <c r="R19" s="544"/>
      <c r="S19" s="541"/>
      <c r="T19" s="541"/>
      <c r="U19" s="541"/>
      <c r="V19" s="541"/>
      <c r="W19" s="544"/>
      <c r="X19" s="541"/>
      <c r="Y19" s="547" t="str">
        <f ca="1">IF(INDIRECT("'Risk Input'!L"&amp;$A18&amp;"")="","",INDIRECT("'Risk Input'!L"&amp;$A18&amp;""))</f>
        <v>Ada Koordinasi dan pembinaan terhadap opd yang belum merinci RKA</v>
      </c>
    </row>
    <row r="20" spans="1:25" ht="24" customHeight="1" thickBot="1">
      <c r="A20">
        <f t="shared" si="0"/>
        <v>8</v>
      </c>
      <c r="B20" s="541"/>
      <c r="C20" s="541"/>
      <c r="D20" s="541"/>
      <c r="E20" s="541"/>
      <c r="F20" s="541"/>
      <c r="G20" s="541"/>
      <c r="H20" s="541"/>
      <c r="I20" s="553"/>
      <c r="J20" s="541"/>
      <c r="K20" s="541"/>
      <c r="L20" s="541"/>
      <c r="M20" s="541"/>
      <c r="N20" s="541"/>
      <c r="O20" s="548" t="str">
        <f ca="1">IF(INDIRECT("'Risk Input'!L"&amp;$A19&amp;"")="","",INDIRECT("'Risk Input'!L"&amp;$A19&amp;""))</f>
        <v>Ada Koordinasi dan pembinaan terhadap opd yang belum merinci RKA</v>
      </c>
      <c r="P20" s="550"/>
      <c r="Q20" s="544"/>
      <c r="R20" s="544"/>
      <c r="S20" s="541"/>
      <c r="T20" s="541"/>
      <c r="U20" s="541"/>
      <c r="V20" s="541"/>
      <c r="W20" s="544"/>
      <c r="X20" s="541"/>
      <c r="Y20" s="548" t="str">
        <f ca="1">IF(INDIRECT("'Risk Input'!L"&amp;$A19&amp;"")="","",INDIRECT("'Risk Input'!L"&amp;$A19&amp;""))</f>
        <v>Ada Koordinasi dan pembinaan terhadap opd yang belum merinci RKA</v>
      </c>
    </row>
    <row r="21" spans="1:25" ht="24" customHeight="1">
      <c r="A21">
        <f t="shared" si="0"/>
        <v>8</v>
      </c>
      <c r="B21" s="541"/>
      <c r="C21" s="541"/>
      <c r="D21" s="541"/>
      <c r="E21" s="541"/>
      <c r="F21" s="541"/>
      <c r="G21" s="541"/>
      <c r="H21" s="541"/>
      <c r="I21" s="553"/>
      <c r="J21" s="541"/>
      <c r="K21" s="541"/>
      <c r="L21" s="541"/>
      <c r="M21" s="541"/>
      <c r="N21" s="541"/>
      <c r="O21" s="13" t="s">
        <v>15</v>
      </c>
      <c r="P21" s="550"/>
      <c r="Q21" s="544"/>
      <c r="R21" s="544"/>
      <c r="S21" s="541"/>
      <c r="T21" s="541"/>
      <c r="U21" s="541"/>
      <c r="V21" s="541"/>
      <c r="W21" s="544"/>
      <c r="X21" s="541"/>
      <c r="Y21" s="13" t="s">
        <v>15</v>
      </c>
    </row>
    <row r="22" spans="1:25" ht="24" customHeight="1" thickBot="1">
      <c r="A22">
        <f t="shared" si="0"/>
        <v>8</v>
      </c>
      <c r="B22" s="542"/>
      <c r="C22" s="542"/>
      <c r="D22" s="542"/>
      <c r="E22" s="542"/>
      <c r="F22" s="542"/>
      <c r="G22" s="542"/>
      <c r="H22" s="542"/>
      <c r="I22" s="554"/>
      <c r="J22" s="542"/>
      <c r="K22" s="542"/>
      <c r="L22" s="542"/>
      <c r="M22" s="542"/>
      <c r="N22" s="542"/>
      <c r="O22" s="14" t="str">
        <f ca="1">IF(INDIRECT("'Risk Input'!" &amp; Database!$O$16 &amp;$A22&amp;"")="","",INDIRECT("'Risk Input'!" &amp; Database!$O$16 &amp;$A22&amp;""))</f>
        <v>4 = Berat</v>
      </c>
      <c r="P22" s="551"/>
      <c r="Q22" s="545"/>
      <c r="R22" s="545"/>
      <c r="S22" s="542"/>
      <c r="T22" s="542"/>
      <c r="U22" s="542"/>
      <c r="V22" s="542"/>
      <c r="W22" s="545"/>
      <c r="X22" s="542"/>
      <c r="Y22" s="14" t="str">
        <f ca="1">IF(INDIRECT("'Risk Input'!" &amp; Database!$O$31 &amp;$A22&amp;"")="","",INDIRECT("'Risk Input'!" &amp; Database!$O$31 &amp;$A22&amp;""))</f>
        <v>2 = Ringan</v>
      </c>
    </row>
    <row r="23" spans="1:25" ht="6" customHeight="1" thickBot="1">
      <c r="B23" s="12"/>
      <c r="C23" s="125"/>
      <c r="D23" s="126"/>
      <c r="E23" s="126"/>
      <c r="F23" s="126"/>
      <c r="G23" s="126"/>
      <c r="H23" s="126"/>
      <c r="I23" s="243"/>
      <c r="J23" s="126"/>
      <c r="K23" s="126"/>
      <c r="L23" s="126"/>
      <c r="M23" s="126"/>
      <c r="N23" s="128"/>
      <c r="O23" s="128"/>
      <c r="P23" s="128"/>
      <c r="Q23" s="128"/>
      <c r="R23" s="128"/>
      <c r="S23" s="126"/>
      <c r="T23" s="126"/>
      <c r="U23" s="126"/>
      <c r="V23" s="126"/>
      <c r="W23" s="126"/>
      <c r="X23" s="126"/>
      <c r="Y23" s="122"/>
    </row>
    <row r="24" spans="1:25" ht="24" customHeight="1" thickTop="1">
      <c r="A24">
        <f>A15+1</f>
        <v>9</v>
      </c>
      <c r="B24" s="540">
        <f ca="1">IF(INDIRECT("'Risk Input'!" &amp; Database!$O$3 &amp;$A24&amp;"")="","",INDIRECT("'Risk Input'!" &amp; Database!$O$3 &amp;$A24&amp;""))</f>
        <v>3</v>
      </c>
      <c r="C24" s="540" t="str">
        <f ca="1">IF(INDIRECT("'Risk Input'!" &amp; Database!$O$2 &amp;$A24&amp;"")="","",INDIRECT("'Risk Input'!" &amp; Database!$O$2 &amp;$A24&amp;""))</f>
        <v>BKAD 03</v>
      </c>
      <c r="D24" s="540" t="str">
        <f ca="1">IF(INDIRECT("'Risk Input'!" &amp; Database!$O$4 &amp;$A24&amp;"")="","",INDIRECT("'Risk Input'!" &amp; Database!$O$4 &amp;$A24&amp;""))</f>
        <v>Active</v>
      </c>
      <c r="E24" s="540" t="str">
        <f ca="1">IF(INDIRECT("'Risk Input'!" &amp; Database!$O$5 &amp;$A24&amp;"")="","",INDIRECT("'Risk Input'!" &amp; Database!$O$5 &amp;$A24&amp;""))</f>
        <v>Threat</v>
      </c>
      <c r="F24" s="540" t="str">
        <f ca="1">IF(INDIRECT("'Risk Input'!" &amp; Database!$O$6 &amp;$A24&amp;"")="","",INDIRECT("'Risk Input'!" &amp; Database!$O$6 &amp;$A24&amp;""))</f>
        <v>Finance Risk</v>
      </c>
      <c r="G24" s="540" t="str">
        <f ca="1">IF(INDIRECT("'Risk Input'!" &amp; Database!$O$7 &amp;$A24&amp;"")="","",INDIRECT("'Risk Input'!" &amp; Database!$O$7 &amp;$A24&amp;""))</f>
        <v/>
      </c>
      <c r="H24" s="540" t="str">
        <f ca="1">IF(INDIRECT("'Risk Input'!" &amp; Database!$O$8 &amp;$A24&amp;"")="","",INDIRECT("'Risk Input'!" &amp; Database!$O$8 &amp;$A24&amp;""))</f>
        <v>Terlatihnya Bendahara Pengeluaran</v>
      </c>
      <c r="I24" s="552" t="str">
        <f ca="1">IF(INDIRECT("'Risk Input'!" &amp; Database!$O$9 &amp;$A24&amp;"")="","",INDIRECT("'Risk Input'!" &amp; Database!$O$9 &amp;$A24&amp;""))</f>
        <v>2023</v>
      </c>
      <c r="J24" s="540" t="str">
        <f ca="1">IF(INDIRECT("'Risk Input'!" &amp; Database!$O$10 &amp;$A24&amp;"")="","",INDIRECT("'Risk Input'!" &amp; Database!$O$10 &amp;$A24&amp;""))</f>
        <v>Laporan Tidak tepat Waktu</v>
      </c>
      <c r="K24" s="540" t="str">
        <f ca="1">IF(INDIRECT("'Risk Input'!" &amp; Database!$O$11 &amp;$A24&amp;"")="","",INDIRECT("'Risk Input'!" &amp; Database!$O$11 &amp;$A24&amp;""))</f>
        <v>Tertundanya penyaluran Transfer DTU</v>
      </c>
      <c r="L24" s="540" t="str">
        <f ca="1">IF(INDIRECT("'Risk Input'!" &amp; Database!$O$12 &amp;$A24&amp;"")="","",INDIRECT("'Risk Input'!" &amp; Database!$O$12 &amp;$A24&amp;""))</f>
        <v>Laporan Tidak tepat Waktu</v>
      </c>
      <c r="M24" s="540" t="str">
        <f ca="1">IF(INDIRECT("'Risk Input'!" &amp; Database!$O$13 &amp;$A24&amp;"")="","",INDIRECT("'Risk Input'!" &amp; Database!$O$13 &amp;$A24&amp;""))</f>
        <v>Ada Rekon secara berkala terhadap bendahara pengeluaran</v>
      </c>
      <c r="N24" s="540" t="str">
        <f ca="1">IF(INDIRECT("'Risk Input'!" &amp; Database!$O$14 &amp;$A24&amp;"")="","",INDIRECT("'Risk Input'!" &amp; Database!$O$14 &amp;$A24&amp;""))</f>
        <v>Penyampaian Laporan Keuangan Tidak Sistematik</v>
      </c>
      <c r="O24" s="15" t="s">
        <v>26</v>
      </c>
      <c r="P24" s="549">
        <f ca="1">IF(INDIRECT("'Risk Input'!" &amp; Database!$O$19 &amp;$A24&amp;"")="","",INDIRECT("'Risk Input'!" &amp; Database!$O$19 &amp;$A24&amp;""))</f>
        <v>0.1</v>
      </c>
      <c r="Q24" s="543">
        <f ca="1">IF(INDIRECT("'Risk Input'!" &amp; Database!$O$20 &amp;$A24&amp;"")="","",INDIRECT("'Risk Input'!" &amp; Database!$O$20 &amp;$A24&amp;""))</f>
        <v>100000000</v>
      </c>
      <c r="R24" s="543">
        <f ca="1">IF(INDIRECT("'Risk Input'!" &amp; Database!$O$21 &amp;$A24&amp;"")="","",INDIRECT("'Risk Input'!" &amp; Database!$O$21 &amp;$A24&amp;""))</f>
        <v>10000000</v>
      </c>
      <c r="S24" s="540" t="str">
        <f ca="1">IF(INDIRECT("'Risk Input'!" &amp; Database!$O$22 &amp;$A24&amp;"")="","",INDIRECT("'Risk Input'!" &amp; Database!$O$22 &amp;$A24&amp;""))</f>
        <v>Yulius Sambara</v>
      </c>
      <c r="T24" s="540" t="str">
        <f ca="1">IF(INDIRECT("'Risk Input'!" &amp; Database!$O$25 &amp;$A24&amp;"")="","",INDIRECT("'Risk Input'!" &amp; Database!$O$25 &amp;$A24&amp;""))</f>
        <v/>
      </c>
      <c r="U24" s="540" t="str">
        <f ca="1">IF(INDIRECT("'Risk Input'!" &amp; Database!$O$26 &amp;$A24&amp;"")="","",INDIRECT("'Risk Input'!" &amp; Database!$O$26 &amp;$A24&amp;""))</f>
        <v>MITIGATE</v>
      </c>
      <c r="V24" s="540" t="str">
        <f ca="1">IF(INDIRECT("'Risk Input'!" &amp; Database!$O$27 &amp;$A24&amp;"")="","",INDIRECT("'Risk Input'!" &amp; Database!$O$27 &amp;$A24&amp;""))</f>
        <v>Melakukan Rekon secara berkala terhadap bendahara pengeluaran</v>
      </c>
      <c r="W24" s="543">
        <f ca="1">IF(INDIRECT("'Risk Input'!" &amp; Database!$O$28 &amp;$A24&amp;"")="","",INDIRECT("'Risk Input'!" &amp; Database!$O$28 &amp;$A24&amp;""))</f>
        <v>20000000</v>
      </c>
      <c r="X24" s="540" t="str">
        <f ca="1">IF(INDIRECT("'Risk Input'!" &amp; Database!$O$29 &amp;$A24&amp;"")="","",INDIRECT("'Risk Input'!" &amp; Database!$O$29 &amp;$A24&amp;""))</f>
        <v>Melakukan Rekon secara berkala terhadap bendahara pengeluaran</v>
      </c>
      <c r="Y24" s="123" t="s">
        <v>26</v>
      </c>
    </row>
    <row r="25" spans="1:25" ht="24" customHeight="1" thickBot="1">
      <c r="A25">
        <f>A24</f>
        <v>9</v>
      </c>
      <c r="B25" s="541"/>
      <c r="C25" s="541"/>
      <c r="D25" s="541"/>
      <c r="E25" s="541"/>
      <c r="F25" s="541"/>
      <c r="G25" s="541"/>
      <c r="H25" s="541"/>
      <c r="I25" s="553"/>
      <c r="J25" s="541"/>
      <c r="K25" s="541"/>
      <c r="L25" s="541"/>
      <c r="M25" s="541"/>
      <c r="N25" s="541"/>
      <c r="O25" s="14" t="str">
        <f ca="1">IF(INDIRECT("'Risk Input'!" &amp; Database!$O$15 &amp;$A24&amp;"")="","",INDIRECT("'Risk Input'!" &amp; Database!$O$15 &amp;$A24&amp;""))</f>
        <v>5 = Sangat Besar</v>
      </c>
      <c r="P25" s="550"/>
      <c r="Q25" s="544"/>
      <c r="R25" s="544"/>
      <c r="S25" s="541"/>
      <c r="T25" s="541"/>
      <c r="U25" s="541"/>
      <c r="V25" s="541"/>
      <c r="W25" s="544"/>
      <c r="X25" s="541"/>
      <c r="Y25" s="14" t="str">
        <f ca="1">IF(INDIRECT("'Risk Input'!" &amp; Database!$O$30 &amp;$A24&amp;"")="","",INDIRECT("'Risk Input'!" &amp; Database!$O$30 &amp;$A24&amp;""))</f>
        <v>2 = Kecil</v>
      </c>
    </row>
    <row r="26" spans="1:25" ht="24" customHeight="1">
      <c r="A26">
        <f t="shared" ref="A26:A31" si="1">A25</f>
        <v>9</v>
      </c>
      <c r="B26" s="541"/>
      <c r="C26" s="541"/>
      <c r="D26" s="541"/>
      <c r="E26" s="541"/>
      <c r="F26" s="541"/>
      <c r="G26" s="541"/>
      <c r="H26" s="541"/>
      <c r="I26" s="553"/>
      <c r="J26" s="541"/>
      <c r="K26" s="541"/>
      <c r="L26" s="541"/>
      <c r="M26" s="541"/>
      <c r="N26" s="541"/>
      <c r="O26" s="546" t="str">
        <f ca="1">IF(INDIRECT("'Risk Input'!" &amp; Database!$O$18 &amp;$A26&amp;"")="","",INDIRECT("'Risk Input'!" &amp; Database!$O$18 &amp;$A26&amp;""))</f>
        <v>EXTREME HIGH</v>
      </c>
      <c r="P26" s="550"/>
      <c r="Q26" s="544"/>
      <c r="R26" s="544"/>
      <c r="S26" s="541"/>
      <c r="T26" s="541"/>
      <c r="U26" s="541"/>
      <c r="V26" s="541"/>
      <c r="W26" s="544"/>
      <c r="X26" s="541"/>
      <c r="Y26" s="546" t="str">
        <f ca="1">IF(INDIRECT("'Risk Input'!" &amp; Database!$O$33 &amp;$A26&amp;"")="","",INDIRECT("'Risk Input'!" &amp; Database!$O$33 &amp;$A26&amp;""))</f>
        <v>MEDIUM RISK</v>
      </c>
    </row>
    <row r="27" spans="1:25" ht="24" customHeight="1">
      <c r="A27">
        <f t="shared" si="1"/>
        <v>9</v>
      </c>
      <c r="B27" s="541"/>
      <c r="C27" s="541"/>
      <c r="D27" s="541"/>
      <c r="E27" s="541"/>
      <c r="F27" s="541"/>
      <c r="G27" s="541"/>
      <c r="H27" s="541"/>
      <c r="I27" s="553"/>
      <c r="J27" s="541"/>
      <c r="K27" s="541"/>
      <c r="L27" s="541"/>
      <c r="M27" s="541"/>
      <c r="N27" s="541"/>
      <c r="O27" s="547" t="str">
        <f ca="1">IF(INDIRECT("'Risk Input'!L"&amp;$A26&amp;"")="","",INDIRECT("'Risk Input'!L"&amp;$A26&amp;""))</f>
        <v>Ada Rekon secara berkala terhadap bendahara pengeluaran</v>
      </c>
      <c r="P27" s="550"/>
      <c r="Q27" s="544"/>
      <c r="R27" s="544"/>
      <c r="S27" s="541"/>
      <c r="T27" s="541"/>
      <c r="U27" s="541"/>
      <c r="V27" s="541"/>
      <c r="W27" s="544"/>
      <c r="X27" s="541"/>
      <c r="Y27" s="547" t="str">
        <f ca="1">IF(INDIRECT("'Risk Input'!L"&amp;$A26&amp;"")="","",INDIRECT("'Risk Input'!L"&amp;$A26&amp;""))</f>
        <v>Ada Rekon secara berkala terhadap bendahara pengeluaran</v>
      </c>
    </row>
    <row r="28" spans="1:25" ht="24" customHeight="1">
      <c r="A28">
        <f t="shared" si="1"/>
        <v>9</v>
      </c>
      <c r="B28" s="541"/>
      <c r="C28" s="541"/>
      <c r="D28" s="541"/>
      <c r="E28" s="541"/>
      <c r="F28" s="541"/>
      <c r="G28" s="541"/>
      <c r="H28" s="541"/>
      <c r="I28" s="553"/>
      <c r="J28" s="541"/>
      <c r="K28" s="541"/>
      <c r="L28" s="541"/>
      <c r="M28" s="541"/>
      <c r="N28" s="541"/>
      <c r="O28" s="547" t="str">
        <f ca="1">IF(INDIRECT("'Risk Input'!L"&amp;$A27&amp;"")="","",INDIRECT("'Risk Input'!L"&amp;$A27&amp;""))</f>
        <v>Ada Rekon secara berkala terhadap bendahara pengeluaran</v>
      </c>
      <c r="P28" s="550"/>
      <c r="Q28" s="544"/>
      <c r="R28" s="544"/>
      <c r="S28" s="541"/>
      <c r="T28" s="541"/>
      <c r="U28" s="541"/>
      <c r="V28" s="541"/>
      <c r="W28" s="544"/>
      <c r="X28" s="541"/>
      <c r="Y28" s="547" t="str">
        <f ca="1">IF(INDIRECT("'Risk Input'!L"&amp;$A27&amp;"")="","",INDIRECT("'Risk Input'!L"&amp;$A27&amp;""))</f>
        <v>Ada Rekon secara berkala terhadap bendahara pengeluaran</v>
      </c>
    </row>
    <row r="29" spans="1:25" ht="24" customHeight="1" thickBot="1">
      <c r="A29">
        <f t="shared" si="1"/>
        <v>9</v>
      </c>
      <c r="B29" s="541"/>
      <c r="C29" s="541"/>
      <c r="D29" s="541"/>
      <c r="E29" s="541"/>
      <c r="F29" s="541"/>
      <c r="G29" s="541"/>
      <c r="H29" s="541"/>
      <c r="I29" s="553"/>
      <c r="J29" s="541"/>
      <c r="K29" s="541"/>
      <c r="L29" s="541"/>
      <c r="M29" s="541"/>
      <c r="N29" s="541"/>
      <c r="O29" s="548" t="str">
        <f ca="1">IF(INDIRECT("'Risk Input'!L"&amp;$A28&amp;"")="","",INDIRECT("'Risk Input'!L"&amp;$A28&amp;""))</f>
        <v>Ada Rekon secara berkala terhadap bendahara pengeluaran</v>
      </c>
      <c r="P29" s="550"/>
      <c r="Q29" s="544"/>
      <c r="R29" s="544"/>
      <c r="S29" s="541"/>
      <c r="T29" s="541"/>
      <c r="U29" s="541"/>
      <c r="V29" s="541"/>
      <c r="W29" s="544"/>
      <c r="X29" s="541"/>
      <c r="Y29" s="548" t="str">
        <f ca="1">IF(INDIRECT("'Risk Input'!L"&amp;$A28&amp;"")="","",INDIRECT("'Risk Input'!L"&amp;$A28&amp;""))</f>
        <v>Ada Rekon secara berkala terhadap bendahara pengeluaran</v>
      </c>
    </row>
    <row r="30" spans="1:25" ht="24" customHeight="1">
      <c r="A30">
        <f t="shared" si="1"/>
        <v>9</v>
      </c>
      <c r="B30" s="541"/>
      <c r="C30" s="541"/>
      <c r="D30" s="541"/>
      <c r="E30" s="541"/>
      <c r="F30" s="541"/>
      <c r="G30" s="541"/>
      <c r="H30" s="541"/>
      <c r="I30" s="553"/>
      <c r="J30" s="541"/>
      <c r="K30" s="541"/>
      <c r="L30" s="541"/>
      <c r="M30" s="541"/>
      <c r="N30" s="541"/>
      <c r="O30" s="13" t="s">
        <v>15</v>
      </c>
      <c r="P30" s="550"/>
      <c r="Q30" s="544"/>
      <c r="R30" s="544"/>
      <c r="S30" s="541"/>
      <c r="T30" s="541"/>
      <c r="U30" s="541"/>
      <c r="V30" s="541"/>
      <c r="W30" s="544"/>
      <c r="X30" s="541"/>
      <c r="Y30" s="13" t="s">
        <v>15</v>
      </c>
    </row>
    <row r="31" spans="1:25" ht="24" customHeight="1" thickBot="1">
      <c r="A31">
        <f t="shared" si="1"/>
        <v>9</v>
      </c>
      <c r="B31" s="542"/>
      <c r="C31" s="542"/>
      <c r="D31" s="542"/>
      <c r="E31" s="542"/>
      <c r="F31" s="542"/>
      <c r="G31" s="542"/>
      <c r="H31" s="542"/>
      <c r="I31" s="554"/>
      <c r="J31" s="542"/>
      <c r="K31" s="542"/>
      <c r="L31" s="542"/>
      <c r="M31" s="542"/>
      <c r="N31" s="542"/>
      <c r="O31" s="14" t="str">
        <f ca="1">IF(INDIRECT("'Risk Input'!" &amp; Database!$O$16 &amp;$A31&amp;"")="","",INDIRECT("'Risk Input'!" &amp; Database!$O$16 &amp;$A31&amp;""))</f>
        <v>4 = Berat</v>
      </c>
      <c r="P31" s="551"/>
      <c r="Q31" s="545"/>
      <c r="R31" s="545"/>
      <c r="S31" s="542"/>
      <c r="T31" s="542"/>
      <c r="U31" s="542"/>
      <c r="V31" s="542"/>
      <c r="W31" s="545"/>
      <c r="X31" s="542"/>
      <c r="Y31" s="14" t="str">
        <f ca="1">IF(INDIRECT("'Risk Input'!" &amp; Database!$O$31 &amp;$A31&amp;"")="","",INDIRECT("'Risk Input'!" &amp; Database!$O$31 &amp;$A31&amp;""))</f>
        <v>2 = Ringan</v>
      </c>
    </row>
    <row r="32" spans="1:25" ht="6" customHeight="1" thickBot="1">
      <c r="B32" s="12"/>
      <c r="C32" s="125"/>
      <c r="D32" s="126"/>
      <c r="E32" s="126"/>
      <c r="F32" s="126"/>
      <c r="G32" s="126"/>
      <c r="H32" s="126"/>
      <c r="I32" s="243"/>
      <c r="J32" s="126"/>
      <c r="K32" s="126"/>
      <c r="L32" s="126"/>
      <c r="M32" s="126"/>
      <c r="N32" s="128"/>
      <c r="O32" s="128"/>
      <c r="P32" s="128"/>
      <c r="Q32" s="128"/>
      <c r="R32" s="128"/>
      <c r="S32" s="126"/>
      <c r="T32" s="126"/>
      <c r="U32" s="126"/>
      <c r="V32" s="126"/>
      <c r="W32" s="126"/>
      <c r="X32" s="126"/>
      <c r="Y32" s="122"/>
    </row>
    <row r="33" spans="1:25" ht="24" customHeight="1" thickTop="1">
      <c r="A33">
        <f>A24+1</f>
        <v>10</v>
      </c>
      <c r="B33" s="540">
        <f ca="1">IF(INDIRECT("'Risk Input'!" &amp; Database!$O$3 &amp;$A33&amp;"")="","",INDIRECT("'Risk Input'!" &amp; Database!$O$3 &amp;$A33&amp;""))</f>
        <v>4</v>
      </c>
      <c r="C33" s="540" t="str">
        <f ca="1">IF(INDIRECT("'Risk Input'!" &amp; Database!$O$2 &amp;$A33&amp;"")="","",INDIRECT("'Risk Input'!" &amp; Database!$O$2 &amp;$A33&amp;""))</f>
        <v>BKAD 04</v>
      </c>
      <c r="D33" s="540" t="str">
        <f ca="1">IF(INDIRECT("'Risk Input'!" &amp; Database!$O$4 &amp;$A33&amp;"")="","",INDIRECT("'Risk Input'!" &amp; Database!$O$4 &amp;$A33&amp;""))</f>
        <v>Active</v>
      </c>
      <c r="E33" s="540" t="str">
        <f ca="1">IF(INDIRECT("'Risk Input'!" &amp; Database!$O$5 &amp;$A33&amp;"")="","",INDIRECT("'Risk Input'!" &amp; Database!$O$5 &amp;$A33&amp;""))</f>
        <v>Threat</v>
      </c>
      <c r="F33" s="540" t="str">
        <f ca="1">IF(INDIRECT("'Risk Input'!" &amp; Database!$O$6 &amp;$A33&amp;"")="","",INDIRECT("'Risk Input'!" &amp; Database!$O$6 &amp;$A33&amp;""))</f>
        <v>Finance Risk</v>
      </c>
      <c r="G33" s="540" t="str">
        <f ca="1">IF(INDIRECT("'Risk Input'!" &amp; Database!$O$7 &amp;$A33&amp;"")="","",INDIRECT("'Risk Input'!" &amp; Database!$O$7 &amp;$A33&amp;""))</f>
        <v/>
      </c>
      <c r="H33" s="540" t="str">
        <f ca="1">IF(INDIRECT("'Risk Input'!" &amp; Database!$O$8 &amp;$A33&amp;"")="","",INDIRECT("'Risk Input'!" &amp; Database!$O$8 &amp;$A33&amp;""))</f>
        <v>Terlatihnya Pengetahuan Bendahara pengeluaran</v>
      </c>
      <c r="I33" s="552" t="str">
        <f ca="1">IF(INDIRECT("'Risk Input'!" &amp; Database!$O$9 &amp;$A33&amp;"")="","",INDIRECT("'Risk Input'!" &amp; Database!$O$9 &amp;$A33&amp;""))</f>
        <v>2023</v>
      </c>
      <c r="J33" s="540" t="str">
        <f ca="1">IF(INDIRECT("'Risk Input'!" &amp; Database!$O$10 &amp;$A33&amp;"")="","",INDIRECT("'Risk Input'!" &amp; Database!$O$10 &amp;$A33&amp;""))</f>
        <v>Laporan kinerja daerah yang buruk</v>
      </c>
      <c r="K33" s="540" t="str">
        <f ca="1">IF(INDIRECT("'Risk Input'!" &amp; Database!$O$11 &amp;$A33&amp;"")="","",INDIRECT("'Risk Input'!" &amp; Database!$O$11 &amp;$A33&amp;""))</f>
        <v>OPD Kurang aktif dalam melaksanakan konsolidasi Laporan Keuangan</v>
      </c>
      <c r="L33" s="540" t="str">
        <f ca="1">IF(INDIRECT("'Risk Input'!" &amp; Database!$O$12 &amp;$A33&amp;"")="","",INDIRECT("'Risk Input'!" &amp; Database!$O$12 &amp;$A33&amp;""))</f>
        <v>Laporan tidak tepat waktu</v>
      </c>
      <c r="M33" s="540" t="str">
        <f ca="1">IF(INDIRECT("'Risk Input'!" &amp; Database!$O$13 &amp;$A33&amp;"")="","",INDIRECT("'Risk Input'!" &amp; Database!$O$13 &amp;$A33&amp;""))</f>
        <v>Ada Rekon terhadap Bendahara Pengeluaran dengan Bagian Akuntansi setiap bulan</v>
      </c>
      <c r="N33" s="540" t="str">
        <f ca="1">IF(INDIRECT("'Risk Input'!" &amp; Database!$O$14 &amp;$A33&amp;"")="","",INDIRECT("'Risk Input'!" &amp; Database!$O$14 &amp;$A33&amp;""))</f>
        <v>Kinerja Pemerintah Daerah buruk</v>
      </c>
      <c r="O33" s="15" t="s">
        <v>26</v>
      </c>
      <c r="P33" s="549">
        <f ca="1">IF(INDIRECT("'Risk Input'!" &amp; Database!$O$19 &amp;$A33&amp;"")="","",INDIRECT("'Risk Input'!" &amp; Database!$O$19 &amp;$A33&amp;""))</f>
        <v>0.2</v>
      </c>
      <c r="Q33" s="543">
        <f ca="1">IF(INDIRECT("'Risk Input'!" &amp; Database!$O$20 &amp;$A33&amp;"")="","",INDIRECT("'Risk Input'!" &amp; Database!$O$20 &amp;$A33&amp;""))</f>
        <v>80000000</v>
      </c>
      <c r="R33" s="543">
        <f ca="1">IF(INDIRECT("'Risk Input'!" &amp; Database!$O$21 &amp;$A33&amp;"")="","",INDIRECT("'Risk Input'!" &amp; Database!$O$21 &amp;$A33&amp;""))</f>
        <v>16000000</v>
      </c>
      <c r="S33" s="540" t="str">
        <f ca="1">IF(INDIRECT("'Risk Input'!" &amp; Database!$O$22 &amp;$A33&amp;"")="","",INDIRECT("'Risk Input'!" &amp; Database!$O$22 &amp;$A33&amp;""))</f>
        <v>Yulius Sambara</v>
      </c>
      <c r="T33" s="540" t="str">
        <f ca="1">IF(INDIRECT("'Risk Input'!" &amp; Database!$O$25 &amp;$A33&amp;"")="","",INDIRECT("'Risk Input'!" &amp; Database!$O$25 &amp;$A33&amp;""))</f>
        <v/>
      </c>
      <c r="U33" s="540" t="str">
        <f ca="1">IF(INDIRECT("'Risk Input'!" &amp; Database!$O$26 &amp;$A33&amp;"")="","",INDIRECT("'Risk Input'!" &amp; Database!$O$26 &amp;$A33&amp;""))</f>
        <v>MITIGATE</v>
      </c>
      <c r="V33" s="540" t="str">
        <f ca="1">IF(INDIRECT("'Risk Input'!" &amp; Database!$O$27 &amp;$A33&amp;"")="","",INDIRECT("'Risk Input'!" &amp; Database!$O$27 &amp;$A33&amp;""))</f>
        <v>Melakukan Rekon terhadap Bendahara Pengeluaran dengan Bagian Akuntansi setiap bulan</v>
      </c>
      <c r="W33" s="543">
        <f ca="1">IF(INDIRECT("'Risk Input'!" &amp; Database!$O$28 &amp;$A33&amp;"")="","",INDIRECT("'Risk Input'!" &amp; Database!$O$28 &amp;$A33&amp;""))</f>
        <v>20000000</v>
      </c>
      <c r="X33" s="540" t="str">
        <f ca="1">IF(INDIRECT("'Risk Input'!" &amp; Database!$O$29 &amp;$A33&amp;"")="","",INDIRECT("'Risk Input'!" &amp; Database!$O$29 &amp;$A33&amp;""))</f>
        <v>Melakukan Rekon terhadap Bendahara Pengeluaran dengan Bagian Akuntansi setiap bulan</v>
      </c>
      <c r="Y33" s="123" t="s">
        <v>26</v>
      </c>
    </row>
    <row r="34" spans="1:25" ht="24" customHeight="1" thickBot="1">
      <c r="A34">
        <f>A33</f>
        <v>10</v>
      </c>
      <c r="B34" s="541"/>
      <c r="C34" s="541"/>
      <c r="D34" s="541"/>
      <c r="E34" s="541"/>
      <c r="F34" s="541"/>
      <c r="G34" s="541"/>
      <c r="H34" s="541"/>
      <c r="I34" s="553"/>
      <c r="J34" s="541"/>
      <c r="K34" s="541"/>
      <c r="L34" s="541"/>
      <c r="M34" s="541"/>
      <c r="N34" s="541"/>
      <c r="O34" s="14" t="str">
        <f ca="1">IF(INDIRECT("'Risk Input'!" &amp; Database!$O$15 &amp;$A33&amp;"")="","",INDIRECT("'Risk Input'!" &amp; Database!$O$15 &amp;$A33&amp;""))</f>
        <v>5 = Sangat Besar</v>
      </c>
      <c r="P34" s="550"/>
      <c r="Q34" s="544"/>
      <c r="R34" s="544"/>
      <c r="S34" s="541"/>
      <c r="T34" s="541"/>
      <c r="U34" s="541"/>
      <c r="V34" s="541"/>
      <c r="W34" s="544"/>
      <c r="X34" s="541"/>
      <c r="Y34" s="14" t="str">
        <f ca="1">IF(INDIRECT("'Risk Input'!" &amp; Database!$O$30 &amp;$A33&amp;"")="","",INDIRECT("'Risk Input'!" &amp; Database!$O$30 &amp;$A33&amp;""))</f>
        <v>1 = Sangat Kecil</v>
      </c>
    </row>
    <row r="35" spans="1:25" ht="24" customHeight="1">
      <c r="A35">
        <f t="shared" ref="A35:A40" si="2">A34</f>
        <v>10</v>
      </c>
      <c r="B35" s="541"/>
      <c r="C35" s="541"/>
      <c r="D35" s="541"/>
      <c r="E35" s="541"/>
      <c r="F35" s="541"/>
      <c r="G35" s="541"/>
      <c r="H35" s="541"/>
      <c r="I35" s="553"/>
      <c r="J35" s="541"/>
      <c r="K35" s="541"/>
      <c r="L35" s="541"/>
      <c r="M35" s="541"/>
      <c r="N35" s="541"/>
      <c r="O35" s="546" t="str">
        <f ca="1">IF(INDIRECT("'Risk Input'!" &amp; Database!$O$18 &amp;$A35&amp;"")="","",INDIRECT("'Risk Input'!" &amp; Database!$O$18 &amp;$A35&amp;""))</f>
        <v>EXTREME HIGH</v>
      </c>
      <c r="P35" s="550"/>
      <c r="Q35" s="544"/>
      <c r="R35" s="544"/>
      <c r="S35" s="541"/>
      <c r="T35" s="541"/>
      <c r="U35" s="541"/>
      <c r="V35" s="541"/>
      <c r="W35" s="544"/>
      <c r="X35" s="541"/>
      <c r="Y35" s="546" t="str">
        <f ca="1">IF(INDIRECT("'Risk Input'!" &amp; Database!$O$33 &amp;$A35&amp;"")="","",INDIRECT("'Risk Input'!" &amp; Database!$O$33 &amp;$A35&amp;""))</f>
        <v>LOW RISK</v>
      </c>
    </row>
    <row r="36" spans="1:25" ht="24" customHeight="1">
      <c r="A36">
        <f t="shared" si="2"/>
        <v>10</v>
      </c>
      <c r="B36" s="541"/>
      <c r="C36" s="541"/>
      <c r="D36" s="541"/>
      <c r="E36" s="541"/>
      <c r="F36" s="541"/>
      <c r="G36" s="541"/>
      <c r="H36" s="541"/>
      <c r="I36" s="553"/>
      <c r="J36" s="541"/>
      <c r="K36" s="541"/>
      <c r="L36" s="541"/>
      <c r="M36" s="541"/>
      <c r="N36" s="541"/>
      <c r="O36" s="547" t="str">
        <f ca="1">IF(INDIRECT("'Risk Input'!L"&amp;$A35&amp;"")="","",INDIRECT("'Risk Input'!L"&amp;$A35&amp;""))</f>
        <v>Ada Rekon terhadap Bendahara Pengeluaran dengan Bagian Akuntansi setiap bulan</v>
      </c>
      <c r="P36" s="550"/>
      <c r="Q36" s="544"/>
      <c r="R36" s="544"/>
      <c r="S36" s="541"/>
      <c r="T36" s="541"/>
      <c r="U36" s="541"/>
      <c r="V36" s="541"/>
      <c r="W36" s="544"/>
      <c r="X36" s="541"/>
      <c r="Y36" s="547" t="str">
        <f ca="1">IF(INDIRECT("'Risk Input'!L"&amp;$A35&amp;"")="","",INDIRECT("'Risk Input'!L"&amp;$A35&amp;""))</f>
        <v>Ada Rekon terhadap Bendahara Pengeluaran dengan Bagian Akuntansi setiap bulan</v>
      </c>
    </row>
    <row r="37" spans="1:25" ht="24" customHeight="1">
      <c r="A37">
        <f t="shared" si="2"/>
        <v>10</v>
      </c>
      <c r="B37" s="541"/>
      <c r="C37" s="541"/>
      <c r="D37" s="541"/>
      <c r="E37" s="541"/>
      <c r="F37" s="541"/>
      <c r="G37" s="541"/>
      <c r="H37" s="541"/>
      <c r="I37" s="553"/>
      <c r="J37" s="541"/>
      <c r="K37" s="541"/>
      <c r="L37" s="541"/>
      <c r="M37" s="541"/>
      <c r="N37" s="541"/>
      <c r="O37" s="547" t="str">
        <f ca="1">IF(INDIRECT("'Risk Input'!L"&amp;$A36&amp;"")="","",INDIRECT("'Risk Input'!L"&amp;$A36&amp;""))</f>
        <v>Ada Rekon terhadap Bendahara Pengeluaran dengan Bagian Akuntansi setiap bulan</v>
      </c>
      <c r="P37" s="550"/>
      <c r="Q37" s="544"/>
      <c r="R37" s="544"/>
      <c r="S37" s="541"/>
      <c r="T37" s="541"/>
      <c r="U37" s="541"/>
      <c r="V37" s="541"/>
      <c r="W37" s="544"/>
      <c r="X37" s="541"/>
      <c r="Y37" s="547" t="str">
        <f ca="1">IF(INDIRECT("'Risk Input'!L"&amp;$A36&amp;"")="","",INDIRECT("'Risk Input'!L"&amp;$A36&amp;""))</f>
        <v>Ada Rekon terhadap Bendahara Pengeluaran dengan Bagian Akuntansi setiap bulan</v>
      </c>
    </row>
    <row r="38" spans="1:25" ht="24" customHeight="1" thickBot="1">
      <c r="A38">
        <f t="shared" si="2"/>
        <v>10</v>
      </c>
      <c r="B38" s="541"/>
      <c r="C38" s="541"/>
      <c r="D38" s="541"/>
      <c r="E38" s="541"/>
      <c r="F38" s="541"/>
      <c r="G38" s="541"/>
      <c r="H38" s="541"/>
      <c r="I38" s="553"/>
      <c r="J38" s="541"/>
      <c r="K38" s="541"/>
      <c r="L38" s="541"/>
      <c r="M38" s="541"/>
      <c r="N38" s="541"/>
      <c r="O38" s="548" t="str">
        <f ca="1">IF(INDIRECT("'Risk Input'!L"&amp;$A37&amp;"")="","",INDIRECT("'Risk Input'!L"&amp;$A37&amp;""))</f>
        <v>Ada Rekon terhadap Bendahara Pengeluaran dengan Bagian Akuntansi setiap bulan</v>
      </c>
      <c r="P38" s="550"/>
      <c r="Q38" s="544"/>
      <c r="R38" s="544"/>
      <c r="S38" s="541"/>
      <c r="T38" s="541"/>
      <c r="U38" s="541"/>
      <c r="V38" s="541"/>
      <c r="W38" s="544"/>
      <c r="X38" s="541"/>
      <c r="Y38" s="548" t="str">
        <f ca="1">IF(INDIRECT("'Risk Input'!L"&amp;$A37&amp;"")="","",INDIRECT("'Risk Input'!L"&amp;$A37&amp;""))</f>
        <v>Ada Rekon terhadap Bendahara Pengeluaran dengan Bagian Akuntansi setiap bulan</v>
      </c>
    </row>
    <row r="39" spans="1:25" ht="24" customHeight="1">
      <c r="A39">
        <f t="shared" si="2"/>
        <v>10</v>
      </c>
      <c r="B39" s="541"/>
      <c r="C39" s="541"/>
      <c r="D39" s="541"/>
      <c r="E39" s="541"/>
      <c r="F39" s="541"/>
      <c r="G39" s="541"/>
      <c r="H39" s="541"/>
      <c r="I39" s="553"/>
      <c r="J39" s="541"/>
      <c r="K39" s="541"/>
      <c r="L39" s="541"/>
      <c r="M39" s="541"/>
      <c r="N39" s="541"/>
      <c r="O39" s="13" t="s">
        <v>15</v>
      </c>
      <c r="P39" s="550"/>
      <c r="Q39" s="544"/>
      <c r="R39" s="544"/>
      <c r="S39" s="541"/>
      <c r="T39" s="541"/>
      <c r="U39" s="541"/>
      <c r="V39" s="541"/>
      <c r="W39" s="544"/>
      <c r="X39" s="541"/>
      <c r="Y39" s="13" t="s">
        <v>15</v>
      </c>
    </row>
    <row r="40" spans="1:25" ht="24" customHeight="1" thickBot="1">
      <c r="A40">
        <f t="shared" si="2"/>
        <v>10</v>
      </c>
      <c r="B40" s="542"/>
      <c r="C40" s="542"/>
      <c r="D40" s="542"/>
      <c r="E40" s="542"/>
      <c r="F40" s="542"/>
      <c r="G40" s="542"/>
      <c r="H40" s="542"/>
      <c r="I40" s="554"/>
      <c r="J40" s="542"/>
      <c r="K40" s="542"/>
      <c r="L40" s="542"/>
      <c r="M40" s="542"/>
      <c r="N40" s="542"/>
      <c r="O40" s="14" t="str">
        <f ca="1">IF(INDIRECT("'Risk Input'!" &amp; Database!$O$16 &amp;$A40&amp;"")="","",INDIRECT("'Risk Input'!" &amp; Database!$O$16 &amp;$A40&amp;""))</f>
        <v>4 = Berat</v>
      </c>
      <c r="P40" s="551"/>
      <c r="Q40" s="545"/>
      <c r="R40" s="545"/>
      <c r="S40" s="542"/>
      <c r="T40" s="542"/>
      <c r="U40" s="542"/>
      <c r="V40" s="542"/>
      <c r="W40" s="545"/>
      <c r="X40" s="542"/>
      <c r="Y40" s="14" t="str">
        <f ca="1">IF(INDIRECT("'Risk Input'!" &amp; Database!$O$31 &amp;$A40&amp;"")="","",INDIRECT("'Risk Input'!" &amp; Database!$O$31 &amp;$A40&amp;""))</f>
        <v>2 = Ringan</v>
      </c>
    </row>
    <row r="41" spans="1:25" ht="6" customHeight="1" thickBot="1">
      <c r="B41" s="12"/>
      <c r="C41" s="125"/>
      <c r="D41" s="126"/>
      <c r="E41" s="126"/>
      <c r="F41" s="126"/>
      <c r="G41" s="126"/>
      <c r="H41" s="126"/>
      <c r="I41" s="243"/>
      <c r="J41" s="126"/>
      <c r="K41" s="126"/>
      <c r="L41" s="126"/>
      <c r="M41" s="126"/>
      <c r="N41" s="128"/>
      <c r="O41" s="128"/>
      <c r="P41" s="128"/>
      <c r="Q41" s="128"/>
      <c r="R41" s="128"/>
      <c r="S41" s="126"/>
      <c r="T41" s="126"/>
      <c r="U41" s="126"/>
      <c r="V41" s="126"/>
      <c r="W41" s="126"/>
      <c r="X41" s="126"/>
      <c r="Y41" s="122"/>
    </row>
    <row r="42" spans="1:25" ht="24" customHeight="1" thickTop="1">
      <c r="A42">
        <f>A33+1</f>
        <v>11</v>
      </c>
      <c r="B42" s="540">
        <f ca="1">IF(INDIRECT("'Risk Input'!" &amp; Database!$O$3 &amp;$A42&amp;"")="","",INDIRECT("'Risk Input'!" &amp; Database!$O$3 &amp;$A42&amp;""))</f>
        <v>5</v>
      </c>
      <c r="C42" s="540" t="str">
        <f ca="1">IF(INDIRECT("'Risk Input'!" &amp; Database!$O$2 &amp;$A42&amp;"")="","",INDIRECT("'Risk Input'!" &amp; Database!$O$2 &amp;$A42&amp;""))</f>
        <v>BKAD 05</v>
      </c>
      <c r="D42" s="540" t="str">
        <f ca="1">IF(INDIRECT("'Risk Input'!" &amp; Database!$O$4 &amp;$A42&amp;"")="","",INDIRECT("'Risk Input'!" &amp; Database!$O$4 &amp;$A42&amp;""))</f>
        <v>Active</v>
      </c>
      <c r="E42" s="540" t="str">
        <f ca="1">IF(INDIRECT("'Risk Input'!" &amp; Database!$O$5 &amp;$A42&amp;"")="","",INDIRECT("'Risk Input'!" &amp; Database!$O$5 &amp;$A42&amp;""))</f>
        <v>Threat</v>
      </c>
      <c r="F42" s="540" t="str">
        <f ca="1">IF(INDIRECT("'Risk Input'!" &amp; Database!$O$6 &amp;$A42&amp;"")="","",INDIRECT("'Risk Input'!" &amp; Database!$O$6 &amp;$A42&amp;""))</f>
        <v>Finance Risk</v>
      </c>
      <c r="G42" s="540" t="str">
        <f ca="1">IF(INDIRECT("'Risk Input'!" &amp; Database!$O$7 &amp;$A42&amp;"")="","",INDIRECT("'Risk Input'!" &amp; Database!$O$7 &amp;$A42&amp;""))</f>
        <v/>
      </c>
      <c r="H42" s="540" t="str">
        <f ca="1">IF(INDIRECT("'Risk Input'!" &amp; Database!$O$8 &amp;$A42&amp;"")="","",INDIRECT("'Risk Input'!" &amp; Database!$O$8 &amp;$A42&amp;""))</f>
        <v xml:space="preserve">Meningkatnya Pengetahuan Pengguna Barang </v>
      </c>
      <c r="I42" s="552" t="str">
        <f ca="1">IF(INDIRECT("'Risk Input'!" &amp; Database!$O$9 &amp;$A42&amp;"")="","",INDIRECT("'Risk Input'!" &amp; Database!$O$9 &amp;$A42&amp;""))</f>
        <v>2023</v>
      </c>
      <c r="J42" s="540" t="str">
        <f ca="1">IF(INDIRECT("'Risk Input'!" &amp; Database!$O$10 &amp;$A42&amp;"")="","",INDIRECT("'Risk Input'!" &amp; Database!$O$10 &amp;$A42&amp;""))</f>
        <v xml:space="preserve">Terdapat aset yang tidak sesuai pengguna </v>
      </c>
      <c r="K42" s="540" t="str">
        <f ca="1">IF(INDIRECT("'Risk Input'!" &amp; Database!$O$11 &amp;$A42&amp;"")="","",INDIRECT("'Risk Input'!" &amp; Database!$O$11 &amp;$A42&amp;""))</f>
        <v>Kurangnya tanggungjawab personil pengguna Bendahara barang / pengelola barang tidak melakukan</v>
      </c>
      <c r="L42" s="540" t="str">
        <f ca="1">IF(INDIRECT("'Risk Input'!" &amp; Database!$O$12 &amp;$A42&amp;"")="","",INDIRECT("'Risk Input'!" &amp; Database!$O$12 &amp;$A42&amp;""))</f>
        <v xml:space="preserve">Terdapat aset yang tidak sesuai pengguna </v>
      </c>
      <c r="M42" s="540" t="str">
        <f ca="1">IF(INDIRECT("'Risk Input'!" &amp; Database!$O$13 &amp;$A42&amp;"")="","",INDIRECT("'Risk Input'!" &amp; Database!$O$13 &amp;$A42&amp;""))</f>
        <v>Sudah adanya  Sensus BMD secara Periodik</v>
      </c>
      <c r="N42" s="540" t="str">
        <f ca="1">IF(INDIRECT("'Risk Input'!" &amp; Database!$O$14 &amp;$A42&amp;"")="","",INDIRECT("'Risk Input'!" &amp; Database!$O$14 &amp;$A42&amp;""))</f>
        <v>Barang Milik Daerah tidak tercatat sesuai dengan peruntukan</v>
      </c>
      <c r="O42" s="15" t="s">
        <v>26</v>
      </c>
      <c r="P42" s="549">
        <f ca="1">IF(INDIRECT("'Risk Input'!" &amp; Database!$O$19 &amp;$A42&amp;"")="","",INDIRECT("'Risk Input'!" &amp; Database!$O$19 &amp;$A42&amp;""))</f>
        <v>0.2</v>
      </c>
      <c r="Q42" s="543">
        <f ca="1">IF(INDIRECT("'Risk Input'!" &amp; Database!$O$20 &amp;$A42&amp;"")="","",INDIRECT("'Risk Input'!" &amp; Database!$O$20 &amp;$A42&amp;""))</f>
        <v>50000000</v>
      </c>
      <c r="R42" s="543">
        <f ca="1">IF(INDIRECT("'Risk Input'!" &amp; Database!$O$21 &amp;$A42&amp;"")="","",INDIRECT("'Risk Input'!" &amp; Database!$O$21 &amp;$A42&amp;""))</f>
        <v>10000000</v>
      </c>
      <c r="S42" s="540" t="str">
        <f ca="1">IF(INDIRECT("'Risk Input'!" &amp; Database!$O$22 &amp;$A42&amp;"")="","",INDIRECT("'Risk Input'!" &amp; Database!$O$22 &amp;$A42&amp;""))</f>
        <v>Ferdinan Amba Sugi</v>
      </c>
      <c r="T42" s="540" t="str">
        <f ca="1">IF(INDIRECT("'Risk Input'!" &amp; Database!$O$25 &amp;$A42&amp;"")="","",INDIRECT("'Risk Input'!" &amp; Database!$O$25 &amp;$A42&amp;""))</f>
        <v/>
      </c>
      <c r="U42" s="540" t="str">
        <f ca="1">IF(INDIRECT("'Risk Input'!" &amp; Database!$O$26 &amp;$A42&amp;"")="","",INDIRECT("'Risk Input'!" &amp; Database!$O$26 &amp;$A42&amp;""))</f>
        <v>MITIGATE</v>
      </c>
      <c r="V42" s="540" t="str">
        <f ca="1">IF(INDIRECT("'Risk Input'!" &amp; Database!$O$27 &amp;$A42&amp;"")="","",INDIRECT("'Risk Input'!" &amp; Database!$O$27 &amp;$A42&amp;""))</f>
        <v>Memberikan  Panisment terhadap pengguna BMD yang tidak sesuai aturan</v>
      </c>
      <c r="W42" s="543">
        <f ca="1">IF(INDIRECT("'Risk Input'!" &amp; Database!$O$28 &amp;$A42&amp;"")="","",INDIRECT("'Risk Input'!" &amp; Database!$O$28 &amp;$A42&amp;""))</f>
        <v>30000000</v>
      </c>
      <c r="X42" s="540" t="str">
        <f ca="1">IF(INDIRECT("'Risk Input'!" &amp; Database!$O$29 &amp;$A42&amp;"")="","",INDIRECT("'Risk Input'!" &amp; Database!$O$29 &amp;$A42&amp;""))</f>
        <v>Memberikan  Panisment terhadap pengguna BMD yang tidak sesuai aturan</v>
      </c>
      <c r="Y42" s="123" t="s">
        <v>26</v>
      </c>
    </row>
    <row r="43" spans="1:25" ht="24" customHeight="1" thickBot="1">
      <c r="A43">
        <f>A42</f>
        <v>11</v>
      </c>
      <c r="B43" s="541"/>
      <c r="C43" s="541"/>
      <c r="D43" s="541"/>
      <c r="E43" s="541"/>
      <c r="F43" s="541"/>
      <c r="G43" s="541"/>
      <c r="H43" s="541"/>
      <c r="I43" s="553"/>
      <c r="J43" s="541"/>
      <c r="K43" s="541"/>
      <c r="L43" s="541"/>
      <c r="M43" s="541"/>
      <c r="N43" s="541"/>
      <c r="O43" s="14" t="str">
        <f ca="1">IF(INDIRECT("'Risk Input'!" &amp; Database!$O$15 &amp;$A42&amp;"")="","",INDIRECT("'Risk Input'!" &amp; Database!$O$15 &amp;$A42&amp;""))</f>
        <v>5 = Sangat Besar</v>
      </c>
      <c r="P43" s="550"/>
      <c r="Q43" s="544"/>
      <c r="R43" s="544"/>
      <c r="S43" s="541"/>
      <c r="T43" s="541"/>
      <c r="U43" s="541"/>
      <c r="V43" s="541"/>
      <c r="W43" s="544"/>
      <c r="X43" s="541"/>
      <c r="Y43" s="14" t="str">
        <f ca="1">IF(INDIRECT("'Risk Input'!" &amp; Database!$O$30 &amp;$A42&amp;"")="","",INDIRECT("'Risk Input'!" &amp; Database!$O$30 &amp;$A42&amp;""))</f>
        <v>1 = Sangat Kecil</v>
      </c>
    </row>
    <row r="44" spans="1:25" ht="24" customHeight="1">
      <c r="A44">
        <f t="shared" ref="A44:A49" si="3">A43</f>
        <v>11</v>
      </c>
      <c r="B44" s="541"/>
      <c r="C44" s="541"/>
      <c r="D44" s="541"/>
      <c r="E44" s="541"/>
      <c r="F44" s="541"/>
      <c r="G44" s="541"/>
      <c r="H44" s="541"/>
      <c r="I44" s="553"/>
      <c r="J44" s="541"/>
      <c r="K44" s="541"/>
      <c r="L44" s="541"/>
      <c r="M44" s="541"/>
      <c r="N44" s="541"/>
      <c r="O44" s="546" t="str">
        <f ca="1">IF(INDIRECT("'Risk Input'!" &amp; Database!$O$18 &amp;$A44&amp;"")="","",INDIRECT("'Risk Input'!" &amp; Database!$O$18 &amp;$A44&amp;""))</f>
        <v>EXTREME HIGH</v>
      </c>
      <c r="P44" s="550"/>
      <c r="Q44" s="544"/>
      <c r="R44" s="544"/>
      <c r="S44" s="541"/>
      <c r="T44" s="541"/>
      <c r="U44" s="541"/>
      <c r="V44" s="541"/>
      <c r="W44" s="544"/>
      <c r="X44" s="541"/>
      <c r="Y44" s="546" t="str">
        <f ca="1">IF(INDIRECT("'Risk Input'!" &amp; Database!$O$33 &amp;$A44&amp;"")="","",INDIRECT("'Risk Input'!" &amp; Database!$O$33 &amp;$A44&amp;""))</f>
        <v>LOW RISK</v>
      </c>
    </row>
    <row r="45" spans="1:25" ht="24" customHeight="1">
      <c r="A45">
        <f t="shared" si="3"/>
        <v>11</v>
      </c>
      <c r="B45" s="541"/>
      <c r="C45" s="541"/>
      <c r="D45" s="541"/>
      <c r="E45" s="541"/>
      <c r="F45" s="541"/>
      <c r="G45" s="541"/>
      <c r="H45" s="541"/>
      <c r="I45" s="553"/>
      <c r="J45" s="541"/>
      <c r="K45" s="541"/>
      <c r="L45" s="541"/>
      <c r="M45" s="541"/>
      <c r="N45" s="541"/>
      <c r="O45" s="547" t="str">
        <f ca="1">IF(INDIRECT("'Risk Input'!L"&amp;$A44&amp;"")="","",INDIRECT("'Risk Input'!L"&amp;$A44&amp;""))</f>
        <v>Sudah adanya  Sensus BMD secara Periodik</v>
      </c>
      <c r="P45" s="550"/>
      <c r="Q45" s="544"/>
      <c r="R45" s="544"/>
      <c r="S45" s="541"/>
      <c r="T45" s="541"/>
      <c r="U45" s="541"/>
      <c r="V45" s="541"/>
      <c r="W45" s="544"/>
      <c r="X45" s="541"/>
      <c r="Y45" s="547" t="str">
        <f ca="1">IF(INDIRECT("'Risk Input'!L"&amp;$A44&amp;"")="","",INDIRECT("'Risk Input'!L"&amp;$A44&amp;""))</f>
        <v>Sudah adanya  Sensus BMD secara Periodik</v>
      </c>
    </row>
    <row r="46" spans="1:25" ht="24" customHeight="1">
      <c r="A46">
        <f t="shared" si="3"/>
        <v>11</v>
      </c>
      <c r="B46" s="541"/>
      <c r="C46" s="541"/>
      <c r="D46" s="541"/>
      <c r="E46" s="541"/>
      <c r="F46" s="541"/>
      <c r="G46" s="541"/>
      <c r="H46" s="541"/>
      <c r="I46" s="553"/>
      <c r="J46" s="541"/>
      <c r="K46" s="541"/>
      <c r="L46" s="541"/>
      <c r="M46" s="541"/>
      <c r="N46" s="541"/>
      <c r="O46" s="547" t="str">
        <f ca="1">IF(INDIRECT("'Risk Input'!L"&amp;$A45&amp;"")="","",INDIRECT("'Risk Input'!L"&amp;$A45&amp;""))</f>
        <v>Sudah adanya  Sensus BMD secara Periodik</v>
      </c>
      <c r="P46" s="550"/>
      <c r="Q46" s="544"/>
      <c r="R46" s="544"/>
      <c r="S46" s="541"/>
      <c r="T46" s="541"/>
      <c r="U46" s="541"/>
      <c r="V46" s="541"/>
      <c r="W46" s="544"/>
      <c r="X46" s="541"/>
      <c r="Y46" s="547" t="str">
        <f ca="1">IF(INDIRECT("'Risk Input'!L"&amp;$A45&amp;"")="","",INDIRECT("'Risk Input'!L"&amp;$A45&amp;""))</f>
        <v>Sudah adanya  Sensus BMD secara Periodik</v>
      </c>
    </row>
    <row r="47" spans="1:25" ht="24" customHeight="1" thickBot="1">
      <c r="A47">
        <f t="shared" si="3"/>
        <v>11</v>
      </c>
      <c r="B47" s="541"/>
      <c r="C47" s="541"/>
      <c r="D47" s="541"/>
      <c r="E47" s="541"/>
      <c r="F47" s="541"/>
      <c r="G47" s="541"/>
      <c r="H47" s="541"/>
      <c r="I47" s="553"/>
      <c r="J47" s="541"/>
      <c r="K47" s="541"/>
      <c r="L47" s="541"/>
      <c r="M47" s="541"/>
      <c r="N47" s="541"/>
      <c r="O47" s="548" t="str">
        <f ca="1">IF(INDIRECT("'Risk Input'!L"&amp;$A46&amp;"")="","",INDIRECT("'Risk Input'!L"&amp;$A46&amp;""))</f>
        <v>Sudah adanya  Sensus BMD secara Periodik</v>
      </c>
      <c r="P47" s="550"/>
      <c r="Q47" s="544"/>
      <c r="R47" s="544"/>
      <c r="S47" s="541"/>
      <c r="T47" s="541"/>
      <c r="U47" s="541"/>
      <c r="V47" s="541"/>
      <c r="W47" s="544"/>
      <c r="X47" s="541"/>
      <c r="Y47" s="548" t="str">
        <f ca="1">IF(INDIRECT("'Risk Input'!L"&amp;$A46&amp;"")="","",INDIRECT("'Risk Input'!L"&amp;$A46&amp;""))</f>
        <v>Sudah adanya  Sensus BMD secara Periodik</v>
      </c>
    </row>
    <row r="48" spans="1:25" ht="24" customHeight="1">
      <c r="A48">
        <f t="shared" si="3"/>
        <v>11</v>
      </c>
      <c r="B48" s="541"/>
      <c r="C48" s="541"/>
      <c r="D48" s="541"/>
      <c r="E48" s="541"/>
      <c r="F48" s="541"/>
      <c r="G48" s="541"/>
      <c r="H48" s="541"/>
      <c r="I48" s="553"/>
      <c r="J48" s="541"/>
      <c r="K48" s="541"/>
      <c r="L48" s="541"/>
      <c r="M48" s="541"/>
      <c r="N48" s="541"/>
      <c r="O48" s="13" t="s">
        <v>15</v>
      </c>
      <c r="P48" s="550"/>
      <c r="Q48" s="544"/>
      <c r="R48" s="544"/>
      <c r="S48" s="541"/>
      <c r="T48" s="541"/>
      <c r="U48" s="541"/>
      <c r="V48" s="541"/>
      <c r="W48" s="544"/>
      <c r="X48" s="541"/>
      <c r="Y48" s="13" t="s">
        <v>15</v>
      </c>
    </row>
    <row r="49" spans="1:25" ht="24" customHeight="1" thickBot="1">
      <c r="A49">
        <f t="shared" si="3"/>
        <v>11</v>
      </c>
      <c r="B49" s="542"/>
      <c r="C49" s="542"/>
      <c r="D49" s="542"/>
      <c r="E49" s="542"/>
      <c r="F49" s="542"/>
      <c r="G49" s="542"/>
      <c r="H49" s="542"/>
      <c r="I49" s="554"/>
      <c r="J49" s="542"/>
      <c r="K49" s="542"/>
      <c r="L49" s="542"/>
      <c r="M49" s="542"/>
      <c r="N49" s="542"/>
      <c r="O49" s="14" t="str">
        <f ca="1">IF(INDIRECT("'Risk Input'!" &amp; Database!$O$16 &amp;$A49&amp;"")="","",INDIRECT("'Risk Input'!" &amp; Database!$O$16 &amp;$A49&amp;""))</f>
        <v>4 = Berat</v>
      </c>
      <c r="P49" s="551"/>
      <c r="Q49" s="545"/>
      <c r="R49" s="545"/>
      <c r="S49" s="542"/>
      <c r="T49" s="542"/>
      <c r="U49" s="542"/>
      <c r="V49" s="542"/>
      <c r="W49" s="545"/>
      <c r="X49" s="542"/>
      <c r="Y49" s="14" t="str">
        <f ca="1">IF(INDIRECT("'Risk Input'!" &amp; Database!$O$31 &amp;$A49&amp;"")="","",INDIRECT("'Risk Input'!" &amp; Database!$O$31 &amp;$A49&amp;""))</f>
        <v>2 = Ringan</v>
      </c>
    </row>
    <row r="50" spans="1:25" ht="6" customHeight="1" thickBot="1">
      <c r="B50" s="12"/>
      <c r="C50" s="125"/>
      <c r="D50" s="126"/>
      <c r="E50" s="126"/>
      <c r="F50" s="126"/>
      <c r="G50" s="126"/>
      <c r="H50" s="126"/>
      <c r="I50" s="243"/>
      <c r="J50" s="126"/>
      <c r="K50" s="126"/>
      <c r="L50" s="126"/>
      <c r="M50" s="126"/>
      <c r="N50" s="128"/>
      <c r="O50" s="128"/>
      <c r="P50" s="128"/>
      <c r="Q50" s="128"/>
      <c r="R50" s="128"/>
      <c r="S50" s="126"/>
      <c r="T50" s="126"/>
      <c r="U50" s="126"/>
      <c r="V50" s="126"/>
      <c r="W50" s="126"/>
      <c r="X50" s="126"/>
      <c r="Y50" s="122"/>
    </row>
    <row r="51" spans="1:25" ht="24" customHeight="1" thickTop="1">
      <c r="A51">
        <f>A42+1</f>
        <v>12</v>
      </c>
      <c r="B51" s="540" t="str">
        <f ca="1">IF(INDIRECT("'Risk Input'!" &amp; Database!$O$3 &amp;$A51&amp;"")="","",INDIRECT("'Risk Input'!" &amp; Database!$O$3 &amp;$A51&amp;""))</f>
        <v/>
      </c>
      <c r="C51" s="540" t="str">
        <f ca="1">IF(INDIRECT("'Risk Input'!" &amp; Database!$O$2 &amp;$A51&amp;"")="","",INDIRECT("'Risk Input'!" &amp; Database!$O$2 &amp;$A51&amp;""))</f>
        <v/>
      </c>
      <c r="D51" s="540" t="str">
        <f ca="1">IF(INDIRECT("'Risk Input'!" &amp; Database!$O$4 &amp;$A51&amp;"")="","",INDIRECT("'Risk Input'!" &amp; Database!$O$4 &amp;$A51&amp;""))</f>
        <v/>
      </c>
      <c r="E51" s="540" t="str">
        <f ca="1">IF(INDIRECT("'Risk Input'!" &amp; Database!$O$5 &amp;$A51&amp;"")="","",INDIRECT("'Risk Input'!" &amp; Database!$O$5 &amp;$A51&amp;""))</f>
        <v/>
      </c>
      <c r="F51" s="540" t="str">
        <f ca="1">IF(INDIRECT("'Risk Input'!" &amp; Database!$O$6 &amp;$A51&amp;"")="","",INDIRECT("'Risk Input'!" &amp; Database!$O$6 &amp;$A51&amp;""))</f>
        <v/>
      </c>
      <c r="G51" s="540" t="str">
        <f ca="1">IF(INDIRECT("'Risk Input'!" &amp; Database!$O$7 &amp;$A51&amp;"")="","",INDIRECT("'Risk Input'!" &amp; Database!$O$7 &amp;$A51&amp;""))</f>
        <v/>
      </c>
      <c r="H51" s="540" t="str">
        <f ca="1">IF(INDIRECT("'Risk Input'!" &amp; Database!$O$8 &amp;$A51&amp;"")="","",INDIRECT("'Risk Input'!" &amp; Database!$O$8 &amp;$A51&amp;""))</f>
        <v/>
      </c>
      <c r="I51" s="552" t="str">
        <f ca="1">IF(INDIRECT("'Risk Input'!" &amp; Database!$O$9 &amp;$A51&amp;"")="","",INDIRECT("'Risk Input'!" &amp; Database!$O$9 &amp;$A51&amp;""))</f>
        <v/>
      </c>
      <c r="J51" s="540" t="str">
        <f ca="1">IF(INDIRECT("'Risk Input'!" &amp; Database!$O$10 &amp;$A51&amp;"")="","",INDIRECT("'Risk Input'!" &amp; Database!$O$10 &amp;$A51&amp;""))</f>
        <v/>
      </c>
      <c r="K51" s="540" t="str">
        <f ca="1">IF(INDIRECT("'Risk Input'!" &amp; Database!$O$11 &amp;$A51&amp;"")="","",INDIRECT("'Risk Input'!" &amp; Database!$O$11 &amp;$A51&amp;""))</f>
        <v/>
      </c>
      <c r="L51" s="540" t="str">
        <f ca="1">IF(INDIRECT("'Risk Input'!" &amp; Database!$O$12 &amp;$A51&amp;"")="","",INDIRECT("'Risk Input'!" &amp; Database!$O$12 &amp;$A51&amp;""))</f>
        <v/>
      </c>
      <c r="M51" s="540" t="str">
        <f ca="1">IF(INDIRECT("'Risk Input'!" &amp; Database!$O$13 &amp;$A51&amp;"")="","",INDIRECT("'Risk Input'!" &amp; Database!$O$13 &amp;$A51&amp;""))</f>
        <v/>
      </c>
      <c r="N51" s="540" t="str">
        <f ca="1">IF(INDIRECT("'Risk Input'!" &amp; Database!$O$14 &amp;$A51&amp;"")="","",INDIRECT("'Risk Input'!" &amp; Database!$O$14 &amp;$A51&amp;""))</f>
        <v/>
      </c>
      <c r="O51" s="15" t="s">
        <v>26</v>
      </c>
      <c r="P51" s="549">
        <f ca="1">IF(INDIRECT("'Risk Input'!" &amp; Database!$O$19 &amp;$A51&amp;"")="","",INDIRECT("'Risk Input'!" &amp; Database!$O$19 &amp;$A51&amp;""))</f>
        <v>0</v>
      </c>
      <c r="Q51" s="543">
        <f ca="1">IF(INDIRECT("'Risk Input'!" &amp; Database!$O$20 &amp;$A51&amp;"")="","",INDIRECT("'Risk Input'!" &amp; Database!$O$20 &amp;$A51&amp;""))</f>
        <v>0</v>
      </c>
      <c r="R51" s="543">
        <f ca="1">IF(INDIRECT("'Risk Input'!" &amp; Database!$O$21 &amp;$A51&amp;"")="","",INDIRECT("'Risk Input'!" &amp; Database!$O$21 &amp;$A51&amp;""))</f>
        <v>0</v>
      </c>
      <c r="S51" s="540" t="str">
        <f ca="1">IF(INDIRECT("'Risk Input'!" &amp; Database!$O$22 &amp;$A51&amp;"")="","",INDIRECT("'Risk Input'!" &amp; Database!$O$22 &amp;$A51&amp;""))</f>
        <v/>
      </c>
      <c r="T51" s="540" t="str">
        <f ca="1">IF(INDIRECT("'Risk Input'!" &amp; Database!$O$25 &amp;$A51&amp;"")="","",INDIRECT("'Risk Input'!" &amp; Database!$O$25 &amp;$A51&amp;""))</f>
        <v/>
      </c>
      <c r="U51" s="540" t="str">
        <f ca="1">IF(INDIRECT("'Risk Input'!" &amp; Database!$O$26 &amp;$A51&amp;"")="","",INDIRECT("'Risk Input'!" &amp; Database!$O$26 &amp;$A51&amp;""))</f>
        <v/>
      </c>
      <c r="V51" s="540" t="str">
        <f ca="1">IF(INDIRECT("'Risk Input'!" &amp; Database!$O$27 &amp;$A51&amp;"")="","",INDIRECT("'Risk Input'!" &amp; Database!$O$27 &amp;$A51&amp;""))</f>
        <v/>
      </c>
      <c r="W51" s="543" t="str">
        <f ca="1">IF(INDIRECT("'Risk Input'!" &amp; Database!$O$28 &amp;$A51&amp;"")="","",INDIRECT("'Risk Input'!" &amp; Database!$O$28 &amp;$A51&amp;""))</f>
        <v/>
      </c>
      <c r="X51" s="540" t="str">
        <f ca="1">IF(INDIRECT("'Risk Input'!" &amp; Database!$O$29 &amp;$A51&amp;"")="","",INDIRECT("'Risk Input'!" &amp; Database!$O$29 &amp;$A51&amp;""))</f>
        <v/>
      </c>
      <c r="Y51" s="123" t="s">
        <v>26</v>
      </c>
    </row>
    <row r="52" spans="1:25" ht="24" customHeight="1" thickBot="1">
      <c r="A52">
        <f>A51</f>
        <v>12</v>
      </c>
      <c r="B52" s="541"/>
      <c r="C52" s="541"/>
      <c r="D52" s="541"/>
      <c r="E52" s="541"/>
      <c r="F52" s="541"/>
      <c r="G52" s="541"/>
      <c r="H52" s="541"/>
      <c r="I52" s="553"/>
      <c r="J52" s="541"/>
      <c r="K52" s="541"/>
      <c r="L52" s="541"/>
      <c r="M52" s="541"/>
      <c r="N52" s="541"/>
      <c r="O52" s="14" t="str">
        <f ca="1">IF(INDIRECT("'Risk Input'!" &amp; Database!$O$15 &amp;$A51&amp;"")="","",INDIRECT("'Risk Input'!" &amp; Database!$O$15 &amp;$A51&amp;""))</f>
        <v/>
      </c>
      <c r="P52" s="550"/>
      <c r="Q52" s="544"/>
      <c r="R52" s="544"/>
      <c r="S52" s="541"/>
      <c r="T52" s="541"/>
      <c r="U52" s="541"/>
      <c r="V52" s="541"/>
      <c r="W52" s="544"/>
      <c r="X52" s="541"/>
      <c r="Y52" s="14" t="str">
        <f ca="1">IF(INDIRECT("'Risk Input'!" &amp; Database!$O$30 &amp;$A51&amp;"")="","",INDIRECT("'Risk Input'!" &amp; Database!$O$30 &amp;$A51&amp;""))</f>
        <v/>
      </c>
    </row>
    <row r="53" spans="1:25" ht="24" customHeight="1">
      <c r="A53">
        <f t="shared" ref="A53:A58" si="4">A52</f>
        <v>12</v>
      </c>
      <c r="B53" s="541"/>
      <c r="C53" s="541"/>
      <c r="D53" s="541"/>
      <c r="E53" s="541"/>
      <c r="F53" s="541"/>
      <c r="G53" s="541"/>
      <c r="H53" s="541"/>
      <c r="I53" s="553"/>
      <c r="J53" s="541"/>
      <c r="K53" s="541"/>
      <c r="L53" s="541"/>
      <c r="M53" s="541"/>
      <c r="N53" s="541"/>
      <c r="O53" s="546" t="str">
        <f ca="1">IF(INDIRECT("'Risk Input'!" &amp; Database!$O$18 &amp;$A53&amp;"")="","",INDIRECT("'Risk Input'!" &amp; Database!$O$18 &amp;$A53&amp;""))</f>
        <v/>
      </c>
      <c r="P53" s="550"/>
      <c r="Q53" s="544"/>
      <c r="R53" s="544"/>
      <c r="S53" s="541"/>
      <c r="T53" s="541"/>
      <c r="U53" s="541"/>
      <c r="V53" s="541"/>
      <c r="W53" s="544"/>
      <c r="X53" s="541"/>
      <c r="Y53" s="546" t="str">
        <f ca="1">IF(INDIRECT("'Risk Input'!" &amp; Database!$O$33 &amp;$A53&amp;"")="","",INDIRECT("'Risk Input'!" &amp; Database!$O$33 &amp;$A53&amp;""))</f>
        <v/>
      </c>
    </row>
    <row r="54" spans="1:25" ht="24" customHeight="1">
      <c r="A54">
        <f t="shared" si="4"/>
        <v>12</v>
      </c>
      <c r="B54" s="541"/>
      <c r="C54" s="541"/>
      <c r="D54" s="541"/>
      <c r="E54" s="541"/>
      <c r="F54" s="541"/>
      <c r="G54" s="541"/>
      <c r="H54" s="541"/>
      <c r="I54" s="553"/>
      <c r="J54" s="541"/>
      <c r="K54" s="541"/>
      <c r="L54" s="541"/>
      <c r="M54" s="541"/>
      <c r="N54" s="541"/>
      <c r="O54" s="547" t="str">
        <f ca="1">IF(INDIRECT("'Risk Input'!L"&amp;$A53&amp;"")="","",INDIRECT("'Risk Input'!L"&amp;$A53&amp;""))</f>
        <v/>
      </c>
      <c r="P54" s="550"/>
      <c r="Q54" s="544"/>
      <c r="R54" s="544"/>
      <c r="S54" s="541"/>
      <c r="T54" s="541"/>
      <c r="U54" s="541"/>
      <c r="V54" s="541"/>
      <c r="W54" s="544"/>
      <c r="X54" s="541"/>
      <c r="Y54" s="547" t="str">
        <f ca="1">IF(INDIRECT("'Risk Input'!L"&amp;$A53&amp;"")="","",INDIRECT("'Risk Input'!L"&amp;$A53&amp;""))</f>
        <v/>
      </c>
    </row>
    <row r="55" spans="1:25" ht="24" customHeight="1">
      <c r="A55">
        <f t="shared" si="4"/>
        <v>12</v>
      </c>
      <c r="B55" s="541"/>
      <c r="C55" s="541"/>
      <c r="D55" s="541"/>
      <c r="E55" s="541"/>
      <c r="F55" s="541"/>
      <c r="G55" s="541"/>
      <c r="H55" s="541"/>
      <c r="I55" s="553"/>
      <c r="J55" s="541"/>
      <c r="K55" s="541"/>
      <c r="L55" s="541"/>
      <c r="M55" s="541"/>
      <c r="N55" s="541"/>
      <c r="O55" s="547" t="str">
        <f ca="1">IF(INDIRECT("'Risk Input'!L"&amp;$A54&amp;"")="","",INDIRECT("'Risk Input'!L"&amp;$A54&amp;""))</f>
        <v/>
      </c>
      <c r="P55" s="550"/>
      <c r="Q55" s="544"/>
      <c r="R55" s="544"/>
      <c r="S55" s="541"/>
      <c r="T55" s="541"/>
      <c r="U55" s="541"/>
      <c r="V55" s="541"/>
      <c r="W55" s="544"/>
      <c r="X55" s="541"/>
      <c r="Y55" s="547" t="str">
        <f ca="1">IF(INDIRECT("'Risk Input'!L"&amp;$A54&amp;"")="","",INDIRECT("'Risk Input'!L"&amp;$A54&amp;""))</f>
        <v/>
      </c>
    </row>
    <row r="56" spans="1:25" ht="24" customHeight="1" thickBot="1">
      <c r="A56">
        <f t="shared" si="4"/>
        <v>12</v>
      </c>
      <c r="B56" s="541"/>
      <c r="C56" s="541"/>
      <c r="D56" s="541"/>
      <c r="E56" s="541"/>
      <c r="F56" s="541"/>
      <c r="G56" s="541"/>
      <c r="H56" s="541"/>
      <c r="I56" s="553"/>
      <c r="J56" s="541"/>
      <c r="K56" s="541"/>
      <c r="L56" s="541"/>
      <c r="M56" s="541"/>
      <c r="N56" s="541"/>
      <c r="O56" s="548" t="str">
        <f ca="1">IF(INDIRECT("'Risk Input'!L"&amp;$A55&amp;"")="","",INDIRECT("'Risk Input'!L"&amp;$A55&amp;""))</f>
        <v/>
      </c>
      <c r="P56" s="550"/>
      <c r="Q56" s="544"/>
      <c r="R56" s="544"/>
      <c r="S56" s="541"/>
      <c r="T56" s="541"/>
      <c r="U56" s="541"/>
      <c r="V56" s="541"/>
      <c r="W56" s="544"/>
      <c r="X56" s="541"/>
      <c r="Y56" s="548" t="str">
        <f ca="1">IF(INDIRECT("'Risk Input'!L"&amp;$A55&amp;"")="","",INDIRECT("'Risk Input'!L"&amp;$A55&amp;""))</f>
        <v/>
      </c>
    </row>
    <row r="57" spans="1:25" ht="24" customHeight="1">
      <c r="A57">
        <f t="shared" si="4"/>
        <v>12</v>
      </c>
      <c r="B57" s="541"/>
      <c r="C57" s="541"/>
      <c r="D57" s="541"/>
      <c r="E57" s="541"/>
      <c r="F57" s="541"/>
      <c r="G57" s="541"/>
      <c r="H57" s="541"/>
      <c r="I57" s="553"/>
      <c r="J57" s="541"/>
      <c r="K57" s="541"/>
      <c r="L57" s="541"/>
      <c r="M57" s="541"/>
      <c r="N57" s="541"/>
      <c r="O57" s="13" t="s">
        <v>15</v>
      </c>
      <c r="P57" s="550"/>
      <c r="Q57" s="544"/>
      <c r="R57" s="544"/>
      <c r="S57" s="541"/>
      <c r="T57" s="541"/>
      <c r="U57" s="541"/>
      <c r="V57" s="541"/>
      <c r="W57" s="544"/>
      <c r="X57" s="541"/>
      <c r="Y57" s="13" t="s">
        <v>15</v>
      </c>
    </row>
    <row r="58" spans="1:25" ht="24" customHeight="1" thickBot="1">
      <c r="A58">
        <f t="shared" si="4"/>
        <v>12</v>
      </c>
      <c r="B58" s="542"/>
      <c r="C58" s="542"/>
      <c r="D58" s="542"/>
      <c r="E58" s="542"/>
      <c r="F58" s="542"/>
      <c r="G58" s="542"/>
      <c r="H58" s="542"/>
      <c r="I58" s="554"/>
      <c r="J58" s="542"/>
      <c r="K58" s="542"/>
      <c r="L58" s="542"/>
      <c r="M58" s="542"/>
      <c r="N58" s="542"/>
      <c r="O58" s="14" t="str">
        <f ca="1">IF(INDIRECT("'Risk Input'!" &amp; Database!$O$16 &amp;$A58&amp;"")="","",INDIRECT("'Risk Input'!" &amp; Database!$O$16 &amp;$A58&amp;""))</f>
        <v/>
      </c>
      <c r="P58" s="551"/>
      <c r="Q58" s="545"/>
      <c r="R58" s="545"/>
      <c r="S58" s="542"/>
      <c r="T58" s="542"/>
      <c r="U58" s="542"/>
      <c r="V58" s="542"/>
      <c r="W58" s="545"/>
      <c r="X58" s="542"/>
      <c r="Y58" s="14" t="str">
        <f ca="1">IF(INDIRECT("'Risk Input'!" &amp; Database!$O$31 &amp;$A58&amp;"")="","",INDIRECT("'Risk Input'!" &amp; Database!$O$31 &amp;$A58&amp;""))</f>
        <v/>
      </c>
    </row>
    <row r="59" spans="1:25" ht="6" customHeight="1" thickBot="1">
      <c r="B59" s="12"/>
      <c r="C59" s="125"/>
      <c r="D59" s="126"/>
      <c r="E59" s="126"/>
      <c r="F59" s="126"/>
      <c r="G59" s="126"/>
      <c r="H59" s="126"/>
      <c r="I59" s="243"/>
      <c r="J59" s="126"/>
      <c r="K59" s="126"/>
      <c r="L59" s="126"/>
      <c r="M59" s="126"/>
      <c r="N59" s="128"/>
      <c r="O59" s="128"/>
      <c r="P59" s="128"/>
      <c r="Q59" s="128"/>
      <c r="R59" s="128"/>
      <c r="S59" s="126"/>
      <c r="T59" s="126"/>
      <c r="U59" s="126"/>
      <c r="V59" s="126"/>
      <c r="W59" s="126"/>
      <c r="X59" s="126"/>
      <c r="Y59" s="122"/>
    </row>
    <row r="60" spans="1:25" ht="24" customHeight="1" thickTop="1">
      <c r="A60">
        <f>A51+1</f>
        <v>13</v>
      </c>
      <c r="B60" s="540" t="str">
        <f ca="1">IF(INDIRECT("'Risk Input'!" &amp; Database!$O$3 &amp;$A60&amp;"")="","",INDIRECT("'Risk Input'!" &amp; Database!$O$3 &amp;$A60&amp;""))</f>
        <v/>
      </c>
      <c r="C60" s="540" t="str">
        <f ca="1">IF(INDIRECT("'Risk Input'!" &amp; Database!$O$2 &amp;$A60&amp;"")="","",INDIRECT("'Risk Input'!" &amp; Database!$O$2 &amp;$A60&amp;""))</f>
        <v/>
      </c>
      <c r="D60" s="540" t="str">
        <f ca="1">IF(INDIRECT("'Risk Input'!" &amp; Database!$O$4 &amp;$A60&amp;"")="","",INDIRECT("'Risk Input'!" &amp; Database!$O$4 &amp;$A60&amp;""))</f>
        <v/>
      </c>
      <c r="E60" s="540" t="str">
        <f ca="1">IF(INDIRECT("'Risk Input'!" &amp; Database!$O$5 &amp;$A60&amp;"")="","",INDIRECT("'Risk Input'!" &amp; Database!$O$5 &amp;$A60&amp;""))</f>
        <v/>
      </c>
      <c r="F60" s="540" t="str">
        <f ca="1">IF(INDIRECT("'Risk Input'!" &amp; Database!$O$6 &amp;$A60&amp;"")="","",INDIRECT("'Risk Input'!" &amp; Database!$O$6 &amp;$A60&amp;""))</f>
        <v/>
      </c>
      <c r="G60" s="540" t="str">
        <f ca="1">IF(INDIRECT("'Risk Input'!" &amp; Database!$O$7 &amp;$A60&amp;"")="","",INDIRECT("'Risk Input'!" &amp; Database!$O$7 &amp;$A60&amp;""))</f>
        <v/>
      </c>
      <c r="H60" s="540" t="str">
        <f ca="1">IF(INDIRECT("'Risk Input'!" &amp; Database!$O$8 &amp;$A60&amp;"")="","",INDIRECT("'Risk Input'!" &amp; Database!$O$8 &amp;$A60&amp;""))</f>
        <v/>
      </c>
      <c r="I60" s="552" t="str">
        <f ca="1">IF(INDIRECT("'Risk Input'!" &amp; Database!$O$9 &amp;$A60&amp;"")="","",INDIRECT("'Risk Input'!" &amp; Database!$O$9 &amp;$A60&amp;""))</f>
        <v/>
      </c>
      <c r="J60" s="540" t="str">
        <f ca="1">IF(INDIRECT("'Risk Input'!" &amp; Database!$O$10 &amp;$A60&amp;"")="","",INDIRECT("'Risk Input'!" &amp; Database!$O$10 &amp;$A60&amp;""))</f>
        <v/>
      </c>
      <c r="K60" s="540" t="str">
        <f ca="1">IF(INDIRECT("'Risk Input'!" &amp; Database!$O$11 &amp;$A60&amp;"")="","",INDIRECT("'Risk Input'!" &amp; Database!$O$11 &amp;$A60&amp;""))</f>
        <v/>
      </c>
      <c r="L60" s="540" t="str">
        <f ca="1">IF(INDIRECT("'Risk Input'!" &amp; Database!$O$12 &amp;$A60&amp;"")="","",INDIRECT("'Risk Input'!" &amp; Database!$O$12 &amp;$A60&amp;""))</f>
        <v/>
      </c>
      <c r="M60" s="540" t="str">
        <f ca="1">IF(INDIRECT("'Risk Input'!" &amp; Database!$O$13 &amp;$A60&amp;"")="","",INDIRECT("'Risk Input'!" &amp; Database!$O$13 &amp;$A60&amp;""))</f>
        <v/>
      </c>
      <c r="N60" s="540" t="str">
        <f ca="1">IF(INDIRECT("'Risk Input'!" &amp; Database!$O$14 &amp;$A60&amp;"")="","",INDIRECT("'Risk Input'!" &amp; Database!$O$14 &amp;$A60&amp;""))</f>
        <v/>
      </c>
      <c r="O60" s="15" t="s">
        <v>26</v>
      </c>
      <c r="P60" s="549">
        <f ca="1">IF(INDIRECT("'Risk Input'!" &amp; Database!$O$19 &amp;$A60&amp;"")="","",INDIRECT("'Risk Input'!" &amp; Database!$O$19 &amp;$A60&amp;""))</f>
        <v>0</v>
      </c>
      <c r="Q60" s="543">
        <f ca="1">IF(INDIRECT("'Risk Input'!" &amp; Database!$O$20 &amp;$A60&amp;"")="","",INDIRECT("'Risk Input'!" &amp; Database!$O$20 &amp;$A60&amp;""))</f>
        <v>0</v>
      </c>
      <c r="R60" s="543">
        <f ca="1">IF(INDIRECT("'Risk Input'!" &amp; Database!$O$21 &amp;$A60&amp;"")="","",INDIRECT("'Risk Input'!" &amp; Database!$O$21 &amp;$A60&amp;""))</f>
        <v>0</v>
      </c>
      <c r="S60" s="540" t="str">
        <f ca="1">IF(INDIRECT("'Risk Input'!" &amp; Database!$O$22 &amp;$A60&amp;"")="","",INDIRECT("'Risk Input'!" &amp; Database!$O$22 &amp;$A60&amp;""))</f>
        <v/>
      </c>
      <c r="T60" s="540" t="str">
        <f ca="1">IF(INDIRECT("'Risk Input'!" &amp; Database!$O$25 &amp;$A60&amp;"")="","",INDIRECT("'Risk Input'!" &amp; Database!$O$25 &amp;$A60&amp;""))</f>
        <v/>
      </c>
      <c r="U60" s="540" t="str">
        <f ca="1">IF(INDIRECT("'Risk Input'!" &amp; Database!$O$26 &amp;$A60&amp;"")="","",INDIRECT("'Risk Input'!" &amp; Database!$O$26 &amp;$A60&amp;""))</f>
        <v/>
      </c>
      <c r="V60" s="540" t="str">
        <f ca="1">IF(INDIRECT("'Risk Input'!" &amp; Database!$O$27 &amp;$A60&amp;"")="","",INDIRECT("'Risk Input'!" &amp; Database!$O$27 &amp;$A60&amp;""))</f>
        <v/>
      </c>
      <c r="W60" s="543" t="str">
        <f ca="1">IF(INDIRECT("'Risk Input'!" &amp; Database!$O$28 &amp;$A60&amp;"")="","",INDIRECT("'Risk Input'!" &amp; Database!$O$28 &amp;$A60&amp;""))</f>
        <v/>
      </c>
      <c r="X60" s="540" t="str">
        <f ca="1">IF(INDIRECT("'Risk Input'!" &amp; Database!$O$29 &amp;$A60&amp;"")="","",INDIRECT("'Risk Input'!" &amp; Database!$O$29 &amp;$A60&amp;""))</f>
        <v/>
      </c>
      <c r="Y60" s="123" t="s">
        <v>26</v>
      </c>
    </row>
    <row r="61" spans="1:25" ht="24" customHeight="1" thickBot="1">
      <c r="A61">
        <f>A60</f>
        <v>13</v>
      </c>
      <c r="B61" s="541"/>
      <c r="C61" s="541"/>
      <c r="D61" s="541"/>
      <c r="E61" s="541"/>
      <c r="F61" s="541"/>
      <c r="G61" s="541"/>
      <c r="H61" s="541"/>
      <c r="I61" s="553"/>
      <c r="J61" s="541"/>
      <c r="K61" s="541"/>
      <c r="L61" s="541"/>
      <c r="M61" s="541"/>
      <c r="N61" s="541"/>
      <c r="O61" s="14" t="str">
        <f ca="1">IF(INDIRECT("'Risk Input'!" &amp; Database!$O$15 &amp;$A60&amp;"")="","",INDIRECT("'Risk Input'!" &amp; Database!$O$15 &amp;$A60&amp;""))</f>
        <v/>
      </c>
      <c r="P61" s="550"/>
      <c r="Q61" s="544"/>
      <c r="R61" s="544"/>
      <c r="S61" s="541"/>
      <c r="T61" s="541"/>
      <c r="U61" s="541"/>
      <c r="V61" s="541"/>
      <c r="W61" s="544"/>
      <c r="X61" s="541"/>
      <c r="Y61" s="14" t="str">
        <f ca="1">IF(INDIRECT("'Risk Input'!" &amp; Database!$O$30 &amp;$A60&amp;"")="","",INDIRECT("'Risk Input'!" &amp; Database!$O$30 &amp;$A60&amp;""))</f>
        <v/>
      </c>
    </row>
    <row r="62" spans="1:25" ht="24" customHeight="1">
      <c r="A62">
        <f t="shared" ref="A62:A67" si="5">A61</f>
        <v>13</v>
      </c>
      <c r="B62" s="541"/>
      <c r="C62" s="541"/>
      <c r="D62" s="541"/>
      <c r="E62" s="541"/>
      <c r="F62" s="541"/>
      <c r="G62" s="541"/>
      <c r="H62" s="541"/>
      <c r="I62" s="553"/>
      <c r="J62" s="541"/>
      <c r="K62" s="541"/>
      <c r="L62" s="541"/>
      <c r="M62" s="541"/>
      <c r="N62" s="541"/>
      <c r="O62" s="546" t="str">
        <f ca="1">IF(INDIRECT("'Risk Input'!" &amp; Database!$O$18 &amp;$A62&amp;"")="","",INDIRECT("'Risk Input'!" &amp; Database!$O$18 &amp;$A62&amp;""))</f>
        <v/>
      </c>
      <c r="P62" s="550"/>
      <c r="Q62" s="544"/>
      <c r="R62" s="544"/>
      <c r="S62" s="541"/>
      <c r="T62" s="541"/>
      <c r="U62" s="541"/>
      <c r="V62" s="541"/>
      <c r="W62" s="544"/>
      <c r="X62" s="541"/>
      <c r="Y62" s="546" t="str">
        <f ca="1">IF(INDIRECT("'Risk Input'!" &amp; Database!$O$33 &amp;$A62&amp;"")="","",INDIRECT("'Risk Input'!" &amp; Database!$O$33 &amp;$A62&amp;""))</f>
        <v/>
      </c>
    </row>
    <row r="63" spans="1:25" ht="24" customHeight="1">
      <c r="A63">
        <f t="shared" si="5"/>
        <v>13</v>
      </c>
      <c r="B63" s="541"/>
      <c r="C63" s="541"/>
      <c r="D63" s="541"/>
      <c r="E63" s="541"/>
      <c r="F63" s="541"/>
      <c r="G63" s="541"/>
      <c r="H63" s="541"/>
      <c r="I63" s="553"/>
      <c r="J63" s="541"/>
      <c r="K63" s="541"/>
      <c r="L63" s="541"/>
      <c r="M63" s="541"/>
      <c r="N63" s="541"/>
      <c r="O63" s="547" t="str">
        <f ca="1">IF(INDIRECT("'Risk Input'!L"&amp;$A62&amp;"")="","",INDIRECT("'Risk Input'!L"&amp;$A62&amp;""))</f>
        <v/>
      </c>
      <c r="P63" s="550"/>
      <c r="Q63" s="544"/>
      <c r="R63" s="544"/>
      <c r="S63" s="541"/>
      <c r="T63" s="541"/>
      <c r="U63" s="541"/>
      <c r="V63" s="541"/>
      <c r="W63" s="544"/>
      <c r="X63" s="541"/>
      <c r="Y63" s="547" t="str">
        <f ca="1">IF(INDIRECT("'Risk Input'!L"&amp;$A62&amp;"")="","",INDIRECT("'Risk Input'!L"&amp;$A62&amp;""))</f>
        <v/>
      </c>
    </row>
    <row r="64" spans="1:25" ht="24" customHeight="1">
      <c r="A64">
        <f t="shared" si="5"/>
        <v>13</v>
      </c>
      <c r="B64" s="541"/>
      <c r="C64" s="541"/>
      <c r="D64" s="541"/>
      <c r="E64" s="541"/>
      <c r="F64" s="541"/>
      <c r="G64" s="541"/>
      <c r="H64" s="541"/>
      <c r="I64" s="553"/>
      <c r="J64" s="541"/>
      <c r="K64" s="541"/>
      <c r="L64" s="541"/>
      <c r="M64" s="541"/>
      <c r="N64" s="541"/>
      <c r="O64" s="547" t="str">
        <f ca="1">IF(INDIRECT("'Risk Input'!L"&amp;$A63&amp;"")="","",INDIRECT("'Risk Input'!L"&amp;$A63&amp;""))</f>
        <v/>
      </c>
      <c r="P64" s="550"/>
      <c r="Q64" s="544"/>
      <c r="R64" s="544"/>
      <c r="S64" s="541"/>
      <c r="T64" s="541"/>
      <c r="U64" s="541"/>
      <c r="V64" s="541"/>
      <c r="W64" s="544"/>
      <c r="X64" s="541"/>
      <c r="Y64" s="547" t="str">
        <f ca="1">IF(INDIRECT("'Risk Input'!L"&amp;$A63&amp;"")="","",INDIRECT("'Risk Input'!L"&amp;$A63&amp;""))</f>
        <v/>
      </c>
    </row>
    <row r="65" spans="1:25" ht="24" customHeight="1" thickBot="1">
      <c r="A65">
        <f t="shared" si="5"/>
        <v>13</v>
      </c>
      <c r="B65" s="541"/>
      <c r="C65" s="541"/>
      <c r="D65" s="541"/>
      <c r="E65" s="541"/>
      <c r="F65" s="541"/>
      <c r="G65" s="541"/>
      <c r="H65" s="541"/>
      <c r="I65" s="553"/>
      <c r="J65" s="541"/>
      <c r="K65" s="541"/>
      <c r="L65" s="541"/>
      <c r="M65" s="541"/>
      <c r="N65" s="541"/>
      <c r="O65" s="548" t="str">
        <f ca="1">IF(INDIRECT("'Risk Input'!L"&amp;$A64&amp;"")="","",INDIRECT("'Risk Input'!L"&amp;$A64&amp;""))</f>
        <v/>
      </c>
      <c r="P65" s="550"/>
      <c r="Q65" s="544"/>
      <c r="R65" s="544"/>
      <c r="S65" s="541"/>
      <c r="T65" s="541"/>
      <c r="U65" s="541"/>
      <c r="V65" s="541"/>
      <c r="W65" s="544"/>
      <c r="X65" s="541"/>
      <c r="Y65" s="548" t="str">
        <f ca="1">IF(INDIRECT("'Risk Input'!L"&amp;$A64&amp;"")="","",INDIRECT("'Risk Input'!L"&amp;$A64&amp;""))</f>
        <v/>
      </c>
    </row>
    <row r="66" spans="1:25" ht="24" customHeight="1">
      <c r="A66">
        <f t="shared" si="5"/>
        <v>13</v>
      </c>
      <c r="B66" s="541"/>
      <c r="C66" s="541"/>
      <c r="D66" s="541"/>
      <c r="E66" s="541"/>
      <c r="F66" s="541"/>
      <c r="G66" s="541"/>
      <c r="H66" s="541"/>
      <c r="I66" s="553"/>
      <c r="J66" s="541"/>
      <c r="K66" s="541"/>
      <c r="L66" s="541"/>
      <c r="M66" s="541"/>
      <c r="N66" s="541"/>
      <c r="O66" s="13" t="s">
        <v>15</v>
      </c>
      <c r="P66" s="550"/>
      <c r="Q66" s="544"/>
      <c r="R66" s="544"/>
      <c r="S66" s="541"/>
      <c r="T66" s="541"/>
      <c r="U66" s="541"/>
      <c r="V66" s="541"/>
      <c r="W66" s="544"/>
      <c r="X66" s="541"/>
      <c r="Y66" s="13" t="s">
        <v>15</v>
      </c>
    </row>
    <row r="67" spans="1:25" ht="24" customHeight="1" thickBot="1">
      <c r="A67">
        <f t="shared" si="5"/>
        <v>13</v>
      </c>
      <c r="B67" s="542"/>
      <c r="C67" s="542"/>
      <c r="D67" s="542"/>
      <c r="E67" s="542"/>
      <c r="F67" s="542"/>
      <c r="G67" s="542"/>
      <c r="H67" s="542"/>
      <c r="I67" s="554"/>
      <c r="J67" s="542"/>
      <c r="K67" s="542"/>
      <c r="L67" s="542"/>
      <c r="M67" s="542"/>
      <c r="N67" s="542"/>
      <c r="O67" s="14" t="str">
        <f ca="1">IF(INDIRECT("'Risk Input'!" &amp; Database!$O$16 &amp;$A67&amp;"")="","",INDIRECT("'Risk Input'!" &amp; Database!$O$16 &amp;$A67&amp;""))</f>
        <v/>
      </c>
      <c r="P67" s="551"/>
      <c r="Q67" s="545"/>
      <c r="R67" s="545"/>
      <c r="S67" s="542"/>
      <c r="T67" s="542"/>
      <c r="U67" s="542"/>
      <c r="V67" s="542"/>
      <c r="W67" s="545"/>
      <c r="X67" s="542"/>
      <c r="Y67" s="14" t="str">
        <f ca="1">IF(INDIRECT("'Risk Input'!" &amp; Database!$O$31 &amp;$A67&amp;"")="","",INDIRECT("'Risk Input'!" &amp; Database!$O$31 &amp;$A67&amp;""))</f>
        <v/>
      </c>
    </row>
    <row r="68" spans="1:25" ht="6" customHeight="1" thickBot="1">
      <c r="B68" s="12"/>
      <c r="C68" s="125"/>
      <c r="D68" s="126"/>
      <c r="E68" s="126"/>
      <c r="F68" s="126"/>
      <c r="G68" s="126"/>
      <c r="H68" s="126"/>
      <c r="I68" s="243"/>
      <c r="J68" s="126"/>
      <c r="K68" s="126"/>
      <c r="L68" s="126"/>
      <c r="M68" s="126"/>
      <c r="N68" s="128"/>
      <c r="O68" s="128"/>
      <c r="P68" s="128"/>
      <c r="Q68" s="128"/>
      <c r="R68" s="128"/>
      <c r="S68" s="126"/>
      <c r="T68" s="126"/>
      <c r="U68" s="126"/>
      <c r="V68" s="126"/>
      <c r="W68" s="126"/>
      <c r="X68" s="126"/>
      <c r="Y68" s="122"/>
    </row>
    <row r="69" spans="1:25" ht="24" customHeight="1" thickTop="1">
      <c r="A69">
        <f>A60+1</f>
        <v>14</v>
      </c>
      <c r="B69" s="540" t="str">
        <f ca="1">IF(INDIRECT("'Risk Input'!" &amp; Database!$O$3 &amp;$A69&amp;"")="","",INDIRECT("'Risk Input'!" &amp; Database!$O$3 &amp;$A69&amp;""))</f>
        <v/>
      </c>
      <c r="C69" s="540" t="str">
        <f ca="1">IF(INDIRECT("'Risk Input'!" &amp; Database!$O$2 &amp;$A69&amp;"")="","",INDIRECT("'Risk Input'!" &amp; Database!$O$2 &amp;$A69&amp;""))</f>
        <v/>
      </c>
      <c r="D69" s="540" t="str">
        <f ca="1">IF(INDIRECT("'Risk Input'!" &amp; Database!$O$4 &amp;$A69&amp;"")="","",INDIRECT("'Risk Input'!" &amp; Database!$O$4 &amp;$A69&amp;""))</f>
        <v/>
      </c>
      <c r="E69" s="540" t="str">
        <f ca="1">IF(INDIRECT("'Risk Input'!" &amp; Database!$O$5 &amp;$A69&amp;"")="","",INDIRECT("'Risk Input'!" &amp; Database!$O$5 &amp;$A69&amp;""))</f>
        <v/>
      </c>
      <c r="F69" s="540" t="str">
        <f ca="1">IF(INDIRECT("'Risk Input'!" &amp; Database!$O$6 &amp;$A69&amp;"")="","",INDIRECT("'Risk Input'!" &amp; Database!$O$6 &amp;$A69&amp;""))</f>
        <v/>
      </c>
      <c r="G69" s="540" t="str">
        <f ca="1">IF(INDIRECT("'Risk Input'!" &amp; Database!$O$7 &amp;$A69&amp;"")="","",INDIRECT("'Risk Input'!" &amp; Database!$O$7 &amp;$A69&amp;""))</f>
        <v/>
      </c>
      <c r="H69" s="540" t="str">
        <f ca="1">IF(INDIRECT("'Risk Input'!" &amp; Database!$O$8 &amp;$A69&amp;"")="","",INDIRECT("'Risk Input'!" &amp; Database!$O$8 &amp;$A69&amp;""))</f>
        <v/>
      </c>
      <c r="I69" s="552" t="str">
        <f ca="1">IF(INDIRECT("'Risk Input'!" &amp; Database!$O$9 &amp;$A69&amp;"")="","",INDIRECT("'Risk Input'!" &amp; Database!$O$9 &amp;$A69&amp;""))</f>
        <v/>
      </c>
      <c r="J69" s="540" t="str">
        <f ca="1">IF(INDIRECT("'Risk Input'!" &amp; Database!$O$10 &amp;$A69&amp;"")="","",INDIRECT("'Risk Input'!" &amp; Database!$O$10 &amp;$A69&amp;""))</f>
        <v/>
      </c>
      <c r="K69" s="540" t="str">
        <f ca="1">IF(INDIRECT("'Risk Input'!" &amp; Database!$O$11 &amp;$A69&amp;"")="","",INDIRECT("'Risk Input'!" &amp; Database!$O$11 &amp;$A69&amp;""))</f>
        <v/>
      </c>
      <c r="L69" s="540" t="str">
        <f ca="1">IF(INDIRECT("'Risk Input'!" &amp; Database!$O$12 &amp;$A69&amp;"")="","",INDIRECT("'Risk Input'!" &amp; Database!$O$12 &amp;$A69&amp;""))</f>
        <v/>
      </c>
      <c r="M69" s="540" t="str">
        <f ca="1">IF(INDIRECT("'Risk Input'!" &amp; Database!$O$13 &amp;$A69&amp;"")="","",INDIRECT("'Risk Input'!" &amp; Database!$O$13 &amp;$A69&amp;""))</f>
        <v/>
      </c>
      <c r="N69" s="540" t="str">
        <f ca="1">IF(INDIRECT("'Risk Input'!" &amp; Database!$O$14 &amp;$A69&amp;"")="","",INDIRECT("'Risk Input'!" &amp; Database!$O$14 &amp;$A69&amp;""))</f>
        <v/>
      </c>
      <c r="O69" s="15" t="s">
        <v>26</v>
      </c>
      <c r="P69" s="549">
        <f ca="1">IF(INDIRECT("'Risk Input'!" &amp; Database!$O$19 &amp;$A69&amp;"")="","",INDIRECT("'Risk Input'!" &amp; Database!$O$19 &amp;$A69&amp;""))</f>
        <v>0</v>
      </c>
      <c r="Q69" s="543">
        <f ca="1">IF(INDIRECT("'Risk Input'!" &amp; Database!$O$20 &amp;$A69&amp;"")="","",INDIRECT("'Risk Input'!" &amp; Database!$O$20 &amp;$A69&amp;""))</f>
        <v>0</v>
      </c>
      <c r="R69" s="543">
        <f ca="1">IF(INDIRECT("'Risk Input'!" &amp; Database!$O$21 &amp;$A69&amp;"")="","",INDIRECT("'Risk Input'!" &amp; Database!$O$21 &amp;$A69&amp;""))</f>
        <v>0</v>
      </c>
      <c r="S69" s="540" t="str">
        <f ca="1">IF(INDIRECT("'Risk Input'!" &amp; Database!$O$22 &amp;$A69&amp;"")="","",INDIRECT("'Risk Input'!" &amp; Database!$O$22 &amp;$A69&amp;""))</f>
        <v/>
      </c>
      <c r="T69" s="540" t="str">
        <f ca="1">IF(INDIRECT("'Risk Input'!" &amp; Database!$O$25 &amp;$A69&amp;"")="","",INDIRECT("'Risk Input'!" &amp; Database!$O$25 &amp;$A69&amp;""))</f>
        <v/>
      </c>
      <c r="U69" s="540" t="str">
        <f ca="1">IF(INDIRECT("'Risk Input'!" &amp; Database!$O$26 &amp;$A69&amp;"")="","",INDIRECT("'Risk Input'!" &amp; Database!$O$26 &amp;$A69&amp;""))</f>
        <v/>
      </c>
      <c r="V69" s="540" t="str">
        <f ca="1">IF(INDIRECT("'Risk Input'!" &amp; Database!$O$27 &amp;$A69&amp;"")="","",INDIRECT("'Risk Input'!" &amp; Database!$O$27 &amp;$A69&amp;""))</f>
        <v/>
      </c>
      <c r="W69" s="543" t="str">
        <f ca="1">IF(INDIRECT("'Risk Input'!" &amp; Database!$O$28 &amp;$A69&amp;"")="","",INDIRECT("'Risk Input'!" &amp; Database!$O$28 &amp;$A69&amp;""))</f>
        <v/>
      </c>
      <c r="X69" s="540" t="str">
        <f ca="1">IF(INDIRECT("'Risk Input'!" &amp; Database!$O$29 &amp;$A69&amp;"")="","",INDIRECT("'Risk Input'!" &amp; Database!$O$29 &amp;$A69&amp;""))</f>
        <v/>
      </c>
      <c r="Y69" s="123" t="s">
        <v>26</v>
      </c>
    </row>
    <row r="70" spans="1:25" ht="24" customHeight="1" thickBot="1">
      <c r="A70">
        <f>A69</f>
        <v>14</v>
      </c>
      <c r="B70" s="541"/>
      <c r="C70" s="541"/>
      <c r="D70" s="541"/>
      <c r="E70" s="541"/>
      <c r="F70" s="541"/>
      <c r="G70" s="541"/>
      <c r="H70" s="541"/>
      <c r="I70" s="553"/>
      <c r="J70" s="541"/>
      <c r="K70" s="541"/>
      <c r="L70" s="541"/>
      <c r="M70" s="541"/>
      <c r="N70" s="541"/>
      <c r="O70" s="14" t="str">
        <f ca="1">IF(INDIRECT("'Risk Input'!" &amp; Database!$O$15 &amp;$A69&amp;"")="","",INDIRECT("'Risk Input'!" &amp; Database!$O$15 &amp;$A69&amp;""))</f>
        <v/>
      </c>
      <c r="P70" s="550"/>
      <c r="Q70" s="544"/>
      <c r="R70" s="544"/>
      <c r="S70" s="541"/>
      <c r="T70" s="541"/>
      <c r="U70" s="541"/>
      <c r="V70" s="541"/>
      <c r="W70" s="544"/>
      <c r="X70" s="541"/>
      <c r="Y70" s="14" t="str">
        <f ca="1">IF(INDIRECT("'Risk Input'!" &amp; Database!$O$30 &amp;$A69&amp;"")="","",INDIRECT("'Risk Input'!" &amp; Database!$O$30 &amp;$A69&amp;""))</f>
        <v/>
      </c>
    </row>
    <row r="71" spans="1:25" ht="24" customHeight="1">
      <c r="A71">
        <f t="shared" ref="A71:A76" si="6">A70</f>
        <v>14</v>
      </c>
      <c r="B71" s="541"/>
      <c r="C71" s="541"/>
      <c r="D71" s="541"/>
      <c r="E71" s="541"/>
      <c r="F71" s="541"/>
      <c r="G71" s="541"/>
      <c r="H71" s="541"/>
      <c r="I71" s="553"/>
      <c r="J71" s="541"/>
      <c r="K71" s="541"/>
      <c r="L71" s="541"/>
      <c r="M71" s="541"/>
      <c r="N71" s="541"/>
      <c r="O71" s="546" t="str">
        <f ca="1">IF(INDIRECT("'Risk Input'!" &amp; Database!$O$18 &amp;$A71&amp;"")="","",INDIRECT("'Risk Input'!" &amp; Database!$O$18 &amp;$A71&amp;""))</f>
        <v/>
      </c>
      <c r="P71" s="550"/>
      <c r="Q71" s="544"/>
      <c r="R71" s="544"/>
      <c r="S71" s="541"/>
      <c r="T71" s="541"/>
      <c r="U71" s="541"/>
      <c r="V71" s="541"/>
      <c r="W71" s="544"/>
      <c r="X71" s="541"/>
      <c r="Y71" s="546" t="str">
        <f ca="1">IF(INDIRECT("'Risk Input'!" &amp; Database!$O$33 &amp;$A71&amp;"")="","",INDIRECT("'Risk Input'!" &amp; Database!$O$33 &amp;$A71&amp;""))</f>
        <v/>
      </c>
    </row>
    <row r="72" spans="1:25" ht="24" customHeight="1">
      <c r="A72">
        <f t="shared" si="6"/>
        <v>14</v>
      </c>
      <c r="B72" s="541"/>
      <c r="C72" s="541"/>
      <c r="D72" s="541"/>
      <c r="E72" s="541"/>
      <c r="F72" s="541"/>
      <c r="G72" s="541"/>
      <c r="H72" s="541"/>
      <c r="I72" s="553"/>
      <c r="J72" s="541"/>
      <c r="K72" s="541"/>
      <c r="L72" s="541"/>
      <c r="M72" s="541"/>
      <c r="N72" s="541"/>
      <c r="O72" s="547" t="str">
        <f ca="1">IF(INDIRECT("'Risk Input'!L"&amp;$A71&amp;"")="","",INDIRECT("'Risk Input'!L"&amp;$A71&amp;""))</f>
        <v/>
      </c>
      <c r="P72" s="550"/>
      <c r="Q72" s="544"/>
      <c r="R72" s="544"/>
      <c r="S72" s="541"/>
      <c r="T72" s="541"/>
      <c r="U72" s="541"/>
      <c r="V72" s="541"/>
      <c r="W72" s="544"/>
      <c r="X72" s="541"/>
      <c r="Y72" s="547" t="str">
        <f ca="1">IF(INDIRECT("'Risk Input'!L"&amp;$A71&amp;"")="","",INDIRECT("'Risk Input'!L"&amp;$A71&amp;""))</f>
        <v/>
      </c>
    </row>
    <row r="73" spans="1:25" ht="24" customHeight="1">
      <c r="A73">
        <f t="shared" si="6"/>
        <v>14</v>
      </c>
      <c r="B73" s="541"/>
      <c r="C73" s="541"/>
      <c r="D73" s="541"/>
      <c r="E73" s="541"/>
      <c r="F73" s="541"/>
      <c r="G73" s="541"/>
      <c r="H73" s="541"/>
      <c r="I73" s="553"/>
      <c r="J73" s="541"/>
      <c r="K73" s="541"/>
      <c r="L73" s="541"/>
      <c r="M73" s="541"/>
      <c r="N73" s="541"/>
      <c r="O73" s="547" t="str">
        <f ca="1">IF(INDIRECT("'Risk Input'!L"&amp;$A72&amp;"")="","",INDIRECT("'Risk Input'!L"&amp;$A72&amp;""))</f>
        <v/>
      </c>
      <c r="P73" s="550"/>
      <c r="Q73" s="544"/>
      <c r="R73" s="544"/>
      <c r="S73" s="541"/>
      <c r="T73" s="541"/>
      <c r="U73" s="541"/>
      <c r="V73" s="541"/>
      <c r="W73" s="544"/>
      <c r="X73" s="541"/>
      <c r="Y73" s="547" t="str">
        <f ca="1">IF(INDIRECT("'Risk Input'!L"&amp;$A72&amp;"")="","",INDIRECT("'Risk Input'!L"&amp;$A72&amp;""))</f>
        <v/>
      </c>
    </row>
    <row r="74" spans="1:25" ht="24" customHeight="1" thickBot="1">
      <c r="A74">
        <f t="shared" si="6"/>
        <v>14</v>
      </c>
      <c r="B74" s="541"/>
      <c r="C74" s="541"/>
      <c r="D74" s="541"/>
      <c r="E74" s="541"/>
      <c r="F74" s="541"/>
      <c r="G74" s="541"/>
      <c r="H74" s="541"/>
      <c r="I74" s="553"/>
      <c r="J74" s="541"/>
      <c r="K74" s="541"/>
      <c r="L74" s="541"/>
      <c r="M74" s="541"/>
      <c r="N74" s="541"/>
      <c r="O74" s="548" t="str">
        <f ca="1">IF(INDIRECT("'Risk Input'!L"&amp;$A73&amp;"")="","",INDIRECT("'Risk Input'!L"&amp;$A73&amp;""))</f>
        <v/>
      </c>
      <c r="P74" s="550"/>
      <c r="Q74" s="544"/>
      <c r="R74" s="544"/>
      <c r="S74" s="541"/>
      <c r="T74" s="541"/>
      <c r="U74" s="541"/>
      <c r="V74" s="541"/>
      <c r="W74" s="544"/>
      <c r="X74" s="541"/>
      <c r="Y74" s="548" t="str">
        <f ca="1">IF(INDIRECT("'Risk Input'!L"&amp;$A73&amp;"")="","",INDIRECT("'Risk Input'!L"&amp;$A73&amp;""))</f>
        <v/>
      </c>
    </row>
    <row r="75" spans="1:25" ht="24" customHeight="1">
      <c r="A75">
        <f t="shared" si="6"/>
        <v>14</v>
      </c>
      <c r="B75" s="541"/>
      <c r="C75" s="541"/>
      <c r="D75" s="541"/>
      <c r="E75" s="541"/>
      <c r="F75" s="541"/>
      <c r="G75" s="541"/>
      <c r="H75" s="541"/>
      <c r="I75" s="553"/>
      <c r="J75" s="541"/>
      <c r="K75" s="541"/>
      <c r="L75" s="541"/>
      <c r="M75" s="541"/>
      <c r="N75" s="541"/>
      <c r="O75" s="13" t="s">
        <v>15</v>
      </c>
      <c r="P75" s="550"/>
      <c r="Q75" s="544"/>
      <c r="R75" s="544"/>
      <c r="S75" s="541"/>
      <c r="T75" s="541"/>
      <c r="U75" s="541"/>
      <c r="V75" s="541"/>
      <c r="W75" s="544"/>
      <c r="X75" s="541"/>
      <c r="Y75" s="13" t="s">
        <v>15</v>
      </c>
    </row>
    <row r="76" spans="1:25" ht="24" customHeight="1" thickBot="1">
      <c r="A76">
        <f t="shared" si="6"/>
        <v>14</v>
      </c>
      <c r="B76" s="542"/>
      <c r="C76" s="542"/>
      <c r="D76" s="542"/>
      <c r="E76" s="542"/>
      <c r="F76" s="542"/>
      <c r="G76" s="542"/>
      <c r="H76" s="542"/>
      <c r="I76" s="554"/>
      <c r="J76" s="542"/>
      <c r="K76" s="542"/>
      <c r="L76" s="542"/>
      <c r="M76" s="542"/>
      <c r="N76" s="542"/>
      <c r="O76" s="14" t="str">
        <f ca="1">IF(INDIRECT("'Risk Input'!" &amp; Database!$O$16 &amp;$A76&amp;"")="","",INDIRECT("'Risk Input'!" &amp; Database!$O$16 &amp;$A76&amp;""))</f>
        <v/>
      </c>
      <c r="P76" s="551"/>
      <c r="Q76" s="545"/>
      <c r="R76" s="545"/>
      <c r="S76" s="542"/>
      <c r="T76" s="542"/>
      <c r="U76" s="542"/>
      <c r="V76" s="542"/>
      <c r="W76" s="545"/>
      <c r="X76" s="542"/>
      <c r="Y76" s="14" t="str">
        <f ca="1">IF(INDIRECT("'Risk Input'!" &amp; Database!$O$31 &amp;$A76&amp;"")="","",INDIRECT("'Risk Input'!" &amp; Database!$O$31 &amp;$A76&amp;""))</f>
        <v/>
      </c>
    </row>
    <row r="77" spans="1:25" ht="6" customHeight="1" thickBot="1">
      <c r="B77" s="12"/>
      <c r="C77" s="125"/>
      <c r="D77" s="126"/>
      <c r="E77" s="126"/>
      <c r="F77" s="126"/>
      <c r="G77" s="126"/>
      <c r="H77" s="126"/>
      <c r="I77" s="243"/>
      <c r="J77" s="126"/>
      <c r="K77" s="126"/>
      <c r="L77" s="126"/>
      <c r="M77" s="126"/>
      <c r="N77" s="128"/>
      <c r="O77" s="128"/>
      <c r="P77" s="128"/>
      <c r="Q77" s="128"/>
      <c r="R77" s="128"/>
      <c r="S77" s="126"/>
      <c r="T77" s="126"/>
      <c r="U77" s="126"/>
      <c r="V77" s="126"/>
      <c r="W77" s="126"/>
      <c r="X77" s="126"/>
      <c r="Y77" s="122"/>
    </row>
    <row r="78" spans="1:25" ht="24" customHeight="1" thickTop="1">
      <c r="A78">
        <f>A69+1</f>
        <v>15</v>
      </c>
      <c r="B78" s="540" t="str">
        <f ca="1">IF(INDIRECT("'Risk Input'!" &amp; Database!$O$3 &amp;$A78&amp;"")="","",INDIRECT("'Risk Input'!" &amp; Database!$O$3 &amp;$A78&amp;""))</f>
        <v/>
      </c>
      <c r="C78" s="540" t="str">
        <f ca="1">IF(INDIRECT("'Risk Input'!" &amp; Database!$O$2 &amp;$A78&amp;"")="","",INDIRECT("'Risk Input'!" &amp; Database!$O$2 &amp;$A78&amp;""))</f>
        <v/>
      </c>
      <c r="D78" s="540" t="str">
        <f ca="1">IF(INDIRECT("'Risk Input'!" &amp; Database!$O$4 &amp;$A78&amp;"")="","",INDIRECT("'Risk Input'!" &amp; Database!$O$4 &amp;$A78&amp;""))</f>
        <v/>
      </c>
      <c r="E78" s="540" t="str">
        <f ca="1">IF(INDIRECT("'Risk Input'!" &amp; Database!$O$5 &amp;$A78&amp;"")="","",INDIRECT("'Risk Input'!" &amp; Database!$O$5 &amp;$A78&amp;""))</f>
        <v/>
      </c>
      <c r="F78" s="540" t="str">
        <f ca="1">IF(INDIRECT("'Risk Input'!" &amp; Database!$O$6 &amp;$A78&amp;"")="","",INDIRECT("'Risk Input'!" &amp; Database!$O$6 &amp;$A78&amp;""))</f>
        <v/>
      </c>
      <c r="G78" s="540" t="str">
        <f ca="1">IF(INDIRECT("'Risk Input'!" &amp; Database!$O$7 &amp;$A78&amp;"")="","",INDIRECT("'Risk Input'!" &amp; Database!$O$7 &amp;$A78&amp;""))</f>
        <v/>
      </c>
      <c r="H78" s="540" t="str">
        <f ca="1">IF(INDIRECT("'Risk Input'!" &amp; Database!$O$8 &amp;$A78&amp;"")="","",INDIRECT("'Risk Input'!" &amp; Database!$O$8 &amp;$A78&amp;""))</f>
        <v/>
      </c>
      <c r="I78" s="552" t="str">
        <f ca="1">IF(INDIRECT("'Risk Input'!" &amp; Database!$O$9 &amp;$A78&amp;"")="","",INDIRECT("'Risk Input'!" &amp; Database!$O$9 &amp;$A78&amp;""))</f>
        <v/>
      </c>
      <c r="J78" s="540" t="str">
        <f ca="1">IF(INDIRECT("'Risk Input'!" &amp; Database!$O$10 &amp;$A78&amp;"")="","",INDIRECT("'Risk Input'!" &amp; Database!$O$10 &amp;$A78&amp;""))</f>
        <v/>
      </c>
      <c r="K78" s="540" t="str">
        <f ca="1">IF(INDIRECT("'Risk Input'!" &amp; Database!$O$11 &amp;$A78&amp;"")="","",INDIRECT("'Risk Input'!" &amp; Database!$O$11 &amp;$A78&amp;""))</f>
        <v/>
      </c>
      <c r="L78" s="540" t="str">
        <f ca="1">IF(INDIRECT("'Risk Input'!" &amp; Database!$O$12 &amp;$A78&amp;"")="","",INDIRECT("'Risk Input'!" &amp; Database!$O$12 &amp;$A78&amp;""))</f>
        <v/>
      </c>
      <c r="M78" s="540" t="str">
        <f ca="1">IF(INDIRECT("'Risk Input'!" &amp; Database!$O$13 &amp;$A78&amp;"")="","",INDIRECT("'Risk Input'!" &amp; Database!$O$13 &amp;$A78&amp;""))</f>
        <v/>
      </c>
      <c r="N78" s="540" t="str">
        <f ca="1">IF(INDIRECT("'Risk Input'!" &amp; Database!$O$14 &amp;$A78&amp;"")="","",INDIRECT("'Risk Input'!" &amp; Database!$O$14 &amp;$A78&amp;""))</f>
        <v/>
      </c>
      <c r="O78" s="15" t="s">
        <v>26</v>
      </c>
      <c r="P78" s="549">
        <f ca="1">IF(INDIRECT("'Risk Input'!" &amp; Database!$O$19 &amp;$A78&amp;"")="","",INDIRECT("'Risk Input'!" &amp; Database!$O$19 &amp;$A78&amp;""))</f>
        <v>0</v>
      </c>
      <c r="Q78" s="543">
        <f ca="1">IF(INDIRECT("'Risk Input'!" &amp; Database!$O$20 &amp;$A78&amp;"")="","",INDIRECT("'Risk Input'!" &amp; Database!$O$20 &amp;$A78&amp;""))</f>
        <v>0</v>
      </c>
      <c r="R78" s="543">
        <f ca="1">IF(INDIRECT("'Risk Input'!" &amp; Database!$O$21 &amp;$A78&amp;"")="","",INDIRECT("'Risk Input'!" &amp; Database!$O$21 &amp;$A78&amp;""))</f>
        <v>0</v>
      </c>
      <c r="S78" s="540" t="str">
        <f ca="1">IF(INDIRECT("'Risk Input'!" &amp; Database!$O$22 &amp;$A78&amp;"")="","",INDIRECT("'Risk Input'!" &amp; Database!$O$22 &amp;$A78&amp;""))</f>
        <v/>
      </c>
      <c r="T78" s="540" t="str">
        <f ca="1">IF(INDIRECT("'Risk Input'!" &amp; Database!$O$25 &amp;$A78&amp;"")="","",INDIRECT("'Risk Input'!" &amp; Database!$O$25 &amp;$A78&amp;""))</f>
        <v/>
      </c>
      <c r="U78" s="540" t="str">
        <f ca="1">IF(INDIRECT("'Risk Input'!" &amp; Database!$O$26 &amp;$A78&amp;"")="","",INDIRECT("'Risk Input'!" &amp; Database!$O$26 &amp;$A78&amp;""))</f>
        <v/>
      </c>
      <c r="V78" s="540" t="str">
        <f ca="1">IF(INDIRECT("'Risk Input'!" &amp; Database!$O$27 &amp;$A78&amp;"")="","",INDIRECT("'Risk Input'!" &amp; Database!$O$27 &amp;$A78&amp;""))</f>
        <v/>
      </c>
      <c r="W78" s="543" t="str">
        <f ca="1">IF(INDIRECT("'Risk Input'!" &amp; Database!$O$28 &amp;$A78&amp;"")="","",INDIRECT("'Risk Input'!" &amp; Database!$O$28 &amp;$A78&amp;""))</f>
        <v/>
      </c>
      <c r="X78" s="540" t="str">
        <f ca="1">IF(INDIRECT("'Risk Input'!" &amp; Database!$O$29 &amp;$A78&amp;"")="","",INDIRECT("'Risk Input'!" &amp; Database!$O$29 &amp;$A78&amp;""))</f>
        <v/>
      </c>
      <c r="Y78" s="123" t="s">
        <v>26</v>
      </c>
    </row>
    <row r="79" spans="1:25" ht="24" customHeight="1" thickBot="1">
      <c r="A79">
        <f>A78</f>
        <v>15</v>
      </c>
      <c r="B79" s="541"/>
      <c r="C79" s="541"/>
      <c r="D79" s="541"/>
      <c r="E79" s="541"/>
      <c r="F79" s="541"/>
      <c r="G79" s="541"/>
      <c r="H79" s="541"/>
      <c r="I79" s="553"/>
      <c r="J79" s="541"/>
      <c r="K79" s="541"/>
      <c r="L79" s="541"/>
      <c r="M79" s="541"/>
      <c r="N79" s="541"/>
      <c r="O79" s="14" t="str">
        <f ca="1">IF(INDIRECT("'Risk Input'!" &amp; Database!$O$15 &amp;$A78&amp;"")="","",INDIRECT("'Risk Input'!" &amp; Database!$O$15 &amp;$A78&amp;""))</f>
        <v/>
      </c>
      <c r="P79" s="550"/>
      <c r="Q79" s="544"/>
      <c r="R79" s="544"/>
      <c r="S79" s="541"/>
      <c r="T79" s="541"/>
      <c r="U79" s="541"/>
      <c r="V79" s="541"/>
      <c r="W79" s="544"/>
      <c r="X79" s="541"/>
      <c r="Y79" s="14" t="str">
        <f ca="1">IF(INDIRECT("'Risk Input'!" &amp; Database!$O$30 &amp;$A78&amp;"")="","",INDIRECT("'Risk Input'!" &amp; Database!$O$30 &amp;$A78&amp;""))</f>
        <v/>
      </c>
    </row>
    <row r="80" spans="1:25" ht="24" customHeight="1">
      <c r="A80">
        <f t="shared" ref="A80:A85" si="7">A79</f>
        <v>15</v>
      </c>
      <c r="B80" s="541"/>
      <c r="C80" s="541"/>
      <c r="D80" s="541"/>
      <c r="E80" s="541"/>
      <c r="F80" s="541"/>
      <c r="G80" s="541"/>
      <c r="H80" s="541"/>
      <c r="I80" s="553"/>
      <c r="J80" s="541"/>
      <c r="K80" s="541"/>
      <c r="L80" s="541"/>
      <c r="M80" s="541"/>
      <c r="N80" s="541"/>
      <c r="O80" s="546" t="str">
        <f ca="1">IF(INDIRECT("'Risk Input'!" &amp; Database!$O$18 &amp;$A80&amp;"")="","",INDIRECT("'Risk Input'!" &amp; Database!$O$18 &amp;$A80&amp;""))</f>
        <v/>
      </c>
      <c r="P80" s="550"/>
      <c r="Q80" s="544"/>
      <c r="R80" s="544"/>
      <c r="S80" s="541"/>
      <c r="T80" s="541"/>
      <c r="U80" s="541"/>
      <c r="V80" s="541"/>
      <c r="W80" s="544"/>
      <c r="X80" s="541"/>
      <c r="Y80" s="546" t="str">
        <f ca="1">IF(INDIRECT("'Risk Input'!" &amp; Database!$O$33 &amp;$A80&amp;"")="","",INDIRECT("'Risk Input'!" &amp; Database!$O$33 &amp;$A80&amp;""))</f>
        <v/>
      </c>
    </row>
    <row r="81" spans="1:25" ht="24" customHeight="1">
      <c r="A81">
        <f t="shared" si="7"/>
        <v>15</v>
      </c>
      <c r="B81" s="541"/>
      <c r="C81" s="541"/>
      <c r="D81" s="541"/>
      <c r="E81" s="541"/>
      <c r="F81" s="541"/>
      <c r="G81" s="541"/>
      <c r="H81" s="541"/>
      <c r="I81" s="553"/>
      <c r="J81" s="541"/>
      <c r="K81" s="541"/>
      <c r="L81" s="541"/>
      <c r="M81" s="541"/>
      <c r="N81" s="541"/>
      <c r="O81" s="547" t="str">
        <f ca="1">IF(INDIRECT("'Risk Input'!L"&amp;$A80&amp;"")="","",INDIRECT("'Risk Input'!L"&amp;$A80&amp;""))</f>
        <v/>
      </c>
      <c r="P81" s="550"/>
      <c r="Q81" s="544"/>
      <c r="R81" s="544"/>
      <c r="S81" s="541"/>
      <c r="T81" s="541"/>
      <c r="U81" s="541"/>
      <c r="V81" s="541"/>
      <c r="W81" s="544"/>
      <c r="X81" s="541"/>
      <c r="Y81" s="547" t="str">
        <f ca="1">IF(INDIRECT("'Risk Input'!L"&amp;$A80&amp;"")="","",INDIRECT("'Risk Input'!L"&amp;$A80&amp;""))</f>
        <v/>
      </c>
    </row>
    <row r="82" spans="1:25" ht="24" customHeight="1">
      <c r="A82">
        <f t="shared" si="7"/>
        <v>15</v>
      </c>
      <c r="B82" s="541"/>
      <c r="C82" s="541"/>
      <c r="D82" s="541"/>
      <c r="E82" s="541"/>
      <c r="F82" s="541"/>
      <c r="G82" s="541"/>
      <c r="H82" s="541"/>
      <c r="I82" s="553"/>
      <c r="J82" s="541"/>
      <c r="K82" s="541"/>
      <c r="L82" s="541"/>
      <c r="M82" s="541"/>
      <c r="N82" s="541"/>
      <c r="O82" s="547" t="str">
        <f ca="1">IF(INDIRECT("'Risk Input'!L"&amp;$A81&amp;"")="","",INDIRECT("'Risk Input'!L"&amp;$A81&amp;""))</f>
        <v/>
      </c>
      <c r="P82" s="550"/>
      <c r="Q82" s="544"/>
      <c r="R82" s="544"/>
      <c r="S82" s="541"/>
      <c r="T82" s="541"/>
      <c r="U82" s="541"/>
      <c r="V82" s="541"/>
      <c r="W82" s="544"/>
      <c r="X82" s="541"/>
      <c r="Y82" s="547" t="str">
        <f ca="1">IF(INDIRECT("'Risk Input'!L"&amp;$A81&amp;"")="","",INDIRECT("'Risk Input'!L"&amp;$A81&amp;""))</f>
        <v/>
      </c>
    </row>
    <row r="83" spans="1:25" ht="24" customHeight="1" thickBot="1">
      <c r="A83">
        <f t="shared" si="7"/>
        <v>15</v>
      </c>
      <c r="B83" s="541"/>
      <c r="C83" s="541"/>
      <c r="D83" s="541"/>
      <c r="E83" s="541"/>
      <c r="F83" s="541"/>
      <c r="G83" s="541"/>
      <c r="H83" s="541"/>
      <c r="I83" s="553"/>
      <c r="J83" s="541"/>
      <c r="K83" s="541"/>
      <c r="L83" s="541"/>
      <c r="M83" s="541"/>
      <c r="N83" s="541"/>
      <c r="O83" s="548" t="str">
        <f ca="1">IF(INDIRECT("'Risk Input'!L"&amp;$A82&amp;"")="","",INDIRECT("'Risk Input'!L"&amp;$A82&amp;""))</f>
        <v/>
      </c>
      <c r="P83" s="550"/>
      <c r="Q83" s="544"/>
      <c r="R83" s="544"/>
      <c r="S83" s="541"/>
      <c r="T83" s="541"/>
      <c r="U83" s="541"/>
      <c r="V83" s="541"/>
      <c r="W83" s="544"/>
      <c r="X83" s="541"/>
      <c r="Y83" s="548" t="str">
        <f ca="1">IF(INDIRECT("'Risk Input'!L"&amp;$A82&amp;"")="","",INDIRECT("'Risk Input'!L"&amp;$A82&amp;""))</f>
        <v/>
      </c>
    </row>
    <row r="84" spans="1:25" ht="24" customHeight="1">
      <c r="A84">
        <f t="shared" si="7"/>
        <v>15</v>
      </c>
      <c r="B84" s="541"/>
      <c r="C84" s="541"/>
      <c r="D84" s="541"/>
      <c r="E84" s="541"/>
      <c r="F84" s="541"/>
      <c r="G84" s="541"/>
      <c r="H84" s="541"/>
      <c r="I84" s="553"/>
      <c r="J84" s="541"/>
      <c r="K84" s="541"/>
      <c r="L84" s="541"/>
      <c r="M84" s="541"/>
      <c r="N84" s="541"/>
      <c r="O84" s="13" t="s">
        <v>15</v>
      </c>
      <c r="P84" s="550"/>
      <c r="Q84" s="544"/>
      <c r="R84" s="544"/>
      <c r="S84" s="541"/>
      <c r="T84" s="541"/>
      <c r="U84" s="541"/>
      <c r="V84" s="541"/>
      <c r="W84" s="544"/>
      <c r="X84" s="541"/>
      <c r="Y84" s="13" t="s">
        <v>15</v>
      </c>
    </row>
    <row r="85" spans="1:25" ht="24" customHeight="1" thickBot="1">
      <c r="A85">
        <f t="shared" si="7"/>
        <v>15</v>
      </c>
      <c r="B85" s="542"/>
      <c r="C85" s="542"/>
      <c r="D85" s="542"/>
      <c r="E85" s="542"/>
      <c r="F85" s="542"/>
      <c r="G85" s="542"/>
      <c r="H85" s="542"/>
      <c r="I85" s="554"/>
      <c r="J85" s="542"/>
      <c r="K85" s="542"/>
      <c r="L85" s="542"/>
      <c r="M85" s="542"/>
      <c r="N85" s="542"/>
      <c r="O85" s="14" t="str">
        <f ca="1">IF(INDIRECT("'Risk Input'!" &amp; Database!$O$16 &amp;$A85&amp;"")="","",INDIRECT("'Risk Input'!" &amp; Database!$O$16 &amp;$A85&amp;""))</f>
        <v/>
      </c>
      <c r="P85" s="551"/>
      <c r="Q85" s="545"/>
      <c r="R85" s="545"/>
      <c r="S85" s="542"/>
      <c r="T85" s="542"/>
      <c r="U85" s="542"/>
      <c r="V85" s="542"/>
      <c r="W85" s="545"/>
      <c r="X85" s="542"/>
      <c r="Y85" s="14" t="str">
        <f ca="1">IF(INDIRECT("'Risk Input'!" &amp; Database!$O$31 &amp;$A85&amp;"")="","",INDIRECT("'Risk Input'!" &amp; Database!$O$31 &amp;$A85&amp;""))</f>
        <v/>
      </c>
    </row>
    <row r="86" spans="1:25" ht="6" customHeight="1" thickBot="1">
      <c r="B86" s="12"/>
      <c r="C86" s="125"/>
      <c r="D86" s="126"/>
      <c r="E86" s="126"/>
      <c r="F86" s="126"/>
      <c r="G86" s="126"/>
      <c r="H86" s="126"/>
      <c r="I86" s="243"/>
      <c r="J86" s="126"/>
      <c r="K86" s="126"/>
      <c r="L86" s="126"/>
      <c r="M86" s="126"/>
      <c r="N86" s="128"/>
      <c r="O86" s="128"/>
      <c r="P86" s="128"/>
      <c r="Q86" s="128"/>
      <c r="R86" s="128"/>
      <c r="S86" s="126"/>
      <c r="T86" s="126"/>
      <c r="U86" s="126"/>
      <c r="V86" s="126"/>
      <c r="W86" s="126"/>
      <c r="X86" s="126"/>
      <c r="Y86" s="122"/>
    </row>
    <row r="87" spans="1:25" ht="24" customHeight="1" thickTop="1">
      <c r="A87">
        <f>A78+1</f>
        <v>16</v>
      </c>
      <c r="B87" s="540" t="str">
        <f ca="1">IF(INDIRECT("'Risk Input'!" &amp; Database!$O$3 &amp;$A87&amp;"")="","",INDIRECT("'Risk Input'!" &amp; Database!$O$3 &amp;$A87&amp;""))</f>
        <v/>
      </c>
      <c r="C87" s="540" t="str">
        <f ca="1">IF(INDIRECT("'Risk Input'!" &amp; Database!$O$2 &amp;$A87&amp;"")="","",INDIRECT("'Risk Input'!" &amp; Database!$O$2 &amp;$A87&amp;""))</f>
        <v/>
      </c>
      <c r="D87" s="540" t="str">
        <f ca="1">IF(INDIRECT("'Risk Input'!" &amp; Database!$O$4 &amp;$A87&amp;"")="","",INDIRECT("'Risk Input'!" &amp; Database!$O$4 &amp;$A87&amp;""))</f>
        <v/>
      </c>
      <c r="E87" s="540" t="str">
        <f ca="1">IF(INDIRECT("'Risk Input'!" &amp; Database!$O$5 &amp;$A87&amp;"")="","",INDIRECT("'Risk Input'!" &amp; Database!$O$5 &amp;$A87&amp;""))</f>
        <v/>
      </c>
      <c r="F87" s="540" t="str">
        <f ca="1">IF(INDIRECT("'Risk Input'!" &amp; Database!$O$6 &amp;$A87&amp;"")="","",INDIRECT("'Risk Input'!" &amp; Database!$O$6 &amp;$A87&amp;""))</f>
        <v/>
      </c>
      <c r="G87" s="540" t="str">
        <f ca="1">IF(INDIRECT("'Risk Input'!" &amp; Database!$O$7 &amp;$A87&amp;"")="","",INDIRECT("'Risk Input'!" &amp; Database!$O$7 &amp;$A87&amp;""))</f>
        <v/>
      </c>
      <c r="H87" s="540" t="str">
        <f ca="1">IF(INDIRECT("'Risk Input'!" &amp; Database!$O$8 &amp;$A87&amp;"")="","",INDIRECT("'Risk Input'!" &amp; Database!$O$8 &amp;$A87&amp;""))</f>
        <v/>
      </c>
      <c r="I87" s="552" t="str">
        <f ca="1">IF(INDIRECT("'Risk Input'!" &amp; Database!$O$9 &amp;$A87&amp;"")="","",INDIRECT("'Risk Input'!" &amp; Database!$O$9 &amp;$A87&amp;""))</f>
        <v/>
      </c>
      <c r="J87" s="540" t="str">
        <f ca="1">IF(INDIRECT("'Risk Input'!" &amp; Database!$O$10 &amp;$A87&amp;"")="","",INDIRECT("'Risk Input'!" &amp; Database!$O$10 &amp;$A87&amp;""))</f>
        <v/>
      </c>
      <c r="K87" s="540" t="str">
        <f ca="1">IF(INDIRECT("'Risk Input'!" &amp; Database!$O$11 &amp;$A87&amp;"")="","",INDIRECT("'Risk Input'!" &amp; Database!$O$11 &amp;$A87&amp;""))</f>
        <v/>
      </c>
      <c r="L87" s="540" t="str">
        <f ca="1">IF(INDIRECT("'Risk Input'!" &amp; Database!$O$12 &amp;$A87&amp;"")="","",INDIRECT("'Risk Input'!" &amp; Database!$O$12 &amp;$A87&amp;""))</f>
        <v/>
      </c>
      <c r="M87" s="540" t="str">
        <f ca="1">IF(INDIRECT("'Risk Input'!" &amp; Database!$O$13 &amp;$A87&amp;"")="","",INDIRECT("'Risk Input'!" &amp; Database!$O$13 &amp;$A87&amp;""))</f>
        <v/>
      </c>
      <c r="N87" s="540" t="str">
        <f ca="1">IF(INDIRECT("'Risk Input'!" &amp; Database!$O$14 &amp;$A87&amp;"")="","",INDIRECT("'Risk Input'!" &amp; Database!$O$14 &amp;$A87&amp;""))</f>
        <v/>
      </c>
      <c r="O87" s="15" t="s">
        <v>26</v>
      </c>
      <c r="P87" s="549">
        <f ca="1">IF(INDIRECT("'Risk Input'!" &amp; Database!$O$19 &amp;$A87&amp;"")="","",INDIRECT("'Risk Input'!" &amp; Database!$O$19 &amp;$A87&amp;""))</f>
        <v>0</v>
      </c>
      <c r="Q87" s="543">
        <f ca="1">IF(INDIRECT("'Risk Input'!" &amp; Database!$O$20 &amp;$A87&amp;"")="","",INDIRECT("'Risk Input'!" &amp; Database!$O$20 &amp;$A87&amp;""))</f>
        <v>0</v>
      </c>
      <c r="R87" s="543">
        <f ca="1">IF(INDIRECT("'Risk Input'!" &amp; Database!$O$21 &amp;$A87&amp;"")="","",INDIRECT("'Risk Input'!" &amp; Database!$O$21 &amp;$A87&amp;""))</f>
        <v>0</v>
      </c>
      <c r="S87" s="540" t="str">
        <f ca="1">IF(INDIRECT("'Risk Input'!" &amp; Database!$O$22 &amp;$A87&amp;"")="","",INDIRECT("'Risk Input'!" &amp; Database!$O$22 &amp;$A87&amp;""))</f>
        <v/>
      </c>
      <c r="T87" s="540" t="str">
        <f ca="1">IF(INDIRECT("'Risk Input'!" &amp; Database!$O$25 &amp;$A87&amp;"")="","",INDIRECT("'Risk Input'!" &amp; Database!$O$25 &amp;$A87&amp;""))</f>
        <v/>
      </c>
      <c r="U87" s="540" t="str">
        <f ca="1">IF(INDIRECT("'Risk Input'!" &amp; Database!$O$26 &amp;$A87&amp;"")="","",INDIRECT("'Risk Input'!" &amp; Database!$O$26 &amp;$A87&amp;""))</f>
        <v/>
      </c>
      <c r="V87" s="540" t="str">
        <f ca="1">IF(INDIRECT("'Risk Input'!" &amp; Database!$O$27 &amp;$A87&amp;"")="","",INDIRECT("'Risk Input'!" &amp; Database!$O$27 &amp;$A87&amp;""))</f>
        <v/>
      </c>
      <c r="W87" s="543" t="str">
        <f ca="1">IF(INDIRECT("'Risk Input'!" &amp; Database!$O$28 &amp;$A87&amp;"")="","",INDIRECT("'Risk Input'!" &amp; Database!$O$28 &amp;$A87&amp;""))</f>
        <v/>
      </c>
      <c r="X87" s="540" t="str">
        <f ca="1">IF(INDIRECT("'Risk Input'!" &amp; Database!$O$29 &amp;$A87&amp;"")="","",INDIRECT("'Risk Input'!" &amp; Database!$O$29 &amp;$A87&amp;""))</f>
        <v/>
      </c>
      <c r="Y87" s="123" t="s">
        <v>26</v>
      </c>
    </row>
    <row r="88" spans="1:25" ht="24" customHeight="1" thickBot="1">
      <c r="A88">
        <f>A87</f>
        <v>16</v>
      </c>
      <c r="B88" s="541"/>
      <c r="C88" s="541"/>
      <c r="D88" s="541"/>
      <c r="E88" s="541"/>
      <c r="F88" s="541"/>
      <c r="G88" s="541"/>
      <c r="H88" s="541"/>
      <c r="I88" s="553"/>
      <c r="J88" s="541"/>
      <c r="K88" s="541"/>
      <c r="L88" s="541"/>
      <c r="M88" s="541"/>
      <c r="N88" s="541"/>
      <c r="O88" s="14" t="str">
        <f ca="1">IF(INDIRECT("'Risk Input'!" &amp; Database!$O$15 &amp;$A87&amp;"")="","",INDIRECT("'Risk Input'!" &amp; Database!$O$15 &amp;$A87&amp;""))</f>
        <v/>
      </c>
      <c r="P88" s="550"/>
      <c r="Q88" s="544"/>
      <c r="R88" s="544"/>
      <c r="S88" s="541"/>
      <c r="T88" s="541"/>
      <c r="U88" s="541"/>
      <c r="V88" s="541"/>
      <c r="W88" s="544"/>
      <c r="X88" s="541"/>
      <c r="Y88" s="14" t="str">
        <f ca="1">IF(INDIRECT("'Risk Input'!" &amp; Database!$O$30 &amp;$A87&amp;"")="","",INDIRECT("'Risk Input'!" &amp; Database!$O$30 &amp;$A87&amp;""))</f>
        <v/>
      </c>
    </row>
    <row r="89" spans="1:25" ht="24" customHeight="1">
      <c r="A89">
        <f t="shared" ref="A89:A94" si="8">A88</f>
        <v>16</v>
      </c>
      <c r="B89" s="541"/>
      <c r="C89" s="541"/>
      <c r="D89" s="541"/>
      <c r="E89" s="541"/>
      <c r="F89" s="541"/>
      <c r="G89" s="541"/>
      <c r="H89" s="541"/>
      <c r="I89" s="553"/>
      <c r="J89" s="541"/>
      <c r="K89" s="541"/>
      <c r="L89" s="541"/>
      <c r="M89" s="541"/>
      <c r="N89" s="541"/>
      <c r="O89" s="546" t="str">
        <f ca="1">IF(INDIRECT("'Risk Input'!" &amp; Database!$O$18 &amp;$A89&amp;"")="","",INDIRECT("'Risk Input'!" &amp; Database!$O$18 &amp;$A89&amp;""))</f>
        <v/>
      </c>
      <c r="P89" s="550"/>
      <c r="Q89" s="544"/>
      <c r="R89" s="544"/>
      <c r="S89" s="541"/>
      <c r="T89" s="541"/>
      <c r="U89" s="541"/>
      <c r="V89" s="541"/>
      <c r="W89" s="544"/>
      <c r="X89" s="541"/>
      <c r="Y89" s="546" t="str">
        <f ca="1">IF(INDIRECT("'Risk Input'!" &amp; Database!$O$33 &amp;$A89&amp;"")="","",INDIRECT("'Risk Input'!" &amp; Database!$O$33 &amp;$A89&amp;""))</f>
        <v/>
      </c>
    </row>
    <row r="90" spans="1:25" ht="24" customHeight="1">
      <c r="A90">
        <f t="shared" si="8"/>
        <v>16</v>
      </c>
      <c r="B90" s="541"/>
      <c r="C90" s="541"/>
      <c r="D90" s="541"/>
      <c r="E90" s="541"/>
      <c r="F90" s="541"/>
      <c r="G90" s="541"/>
      <c r="H90" s="541"/>
      <c r="I90" s="553"/>
      <c r="J90" s="541"/>
      <c r="K90" s="541"/>
      <c r="L90" s="541"/>
      <c r="M90" s="541"/>
      <c r="N90" s="541"/>
      <c r="O90" s="547" t="str">
        <f ca="1">IF(INDIRECT("'Risk Input'!L"&amp;$A89&amp;"")="","",INDIRECT("'Risk Input'!L"&amp;$A89&amp;""))</f>
        <v/>
      </c>
      <c r="P90" s="550"/>
      <c r="Q90" s="544"/>
      <c r="R90" s="544"/>
      <c r="S90" s="541"/>
      <c r="T90" s="541"/>
      <c r="U90" s="541"/>
      <c r="V90" s="541"/>
      <c r="W90" s="544"/>
      <c r="X90" s="541"/>
      <c r="Y90" s="547" t="str">
        <f ca="1">IF(INDIRECT("'Risk Input'!L"&amp;$A89&amp;"")="","",INDIRECT("'Risk Input'!L"&amp;$A89&amp;""))</f>
        <v/>
      </c>
    </row>
    <row r="91" spans="1:25" ht="24" customHeight="1">
      <c r="A91">
        <f t="shared" si="8"/>
        <v>16</v>
      </c>
      <c r="B91" s="541"/>
      <c r="C91" s="541"/>
      <c r="D91" s="541"/>
      <c r="E91" s="541"/>
      <c r="F91" s="541"/>
      <c r="G91" s="541"/>
      <c r="H91" s="541"/>
      <c r="I91" s="553"/>
      <c r="J91" s="541"/>
      <c r="K91" s="541"/>
      <c r="L91" s="541"/>
      <c r="M91" s="541"/>
      <c r="N91" s="541"/>
      <c r="O91" s="547" t="str">
        <f ca="1">IF(INDIRECT("'Risk Input'!L"&amp;$A90&amp;"")="","",INDIRECT("'Risk Input'!L"&amp;$A90&amp;""))</f>
        <v/>
      </c>
      <c r="P91" s="550"/>
      <c r="Q91" s="544"/>
      <c r="R91" s="544"/>
      <c r="S91" s="541"/>
      <c r="T91" s="541"/>
      <c r="U91" s="541"/>
      <c r="V91" s="541"/>
      <c r="W91" s="544"/>
      <c r="X91" s="541"/>
      <c r="Y91" s="547" t="str">
        <f ca="1">IF(INDIRECT("'Risk Input'!L"&amp;$A90&amp;"")="","",INDIRECT("'Risk Input'!L"&amp;$A90&amp;""))</f>
        <v/>
      </c>
    </row>
    <row r="92" spans="1:25" ht="24" customHeight="1" thickBot="1">
      <c r="A92">
        <f t="shared" si="8"/>
        <v>16</v>
      </c>
      <c r="B92" s="541"/>
      <c r="C92" s="541"/>
      <c r="D92" s="541"/>
      <c r="E92" s="541"/>
      <c r="F92" s="541"/>
      <c r="G92" s="541"/>
      <c r="H92" s="541"/>
      <c r="I92" s="553"/>
      <c r="J92" s="541"/>
      <c r="K92" s="541"/>
      <c r="L92" s="541"/>
      <c r="M92" s="541"/>
      <c r="N92" s="541"/>
      <c r="O92" s="548" t="str">
        <f ca="1">IF(INDIRECT("'Risk Input'!L"&amp;$A91&amp;"")="","",INDIRECT("'Risk Input'!L"&amp;$A91&amp;""))</f>
        <v/>
      </c>
      <c r="P92" s="550"/>
      <c r="Q92" s="544"/>
      <c r="R92" s="544"/>
      <c r="S92" s="541"/>
      <c r="T92" s="541"/>
      <c r="U92" s="541"/>
      <c r="V92" s="541"/>
      <c r="W92" s="544"/>
      <c r="X92" s="541"/>
      <c r="Y92" s="548" t="str">
        <f ca="1">IF(INDIRECT("'Risk Input'!L"&amp;$A91&amp;"")="","",INDIRECT("'Risk Input'!L"&amp;$A91&amp;""))</f>
        <v/>
      </c>
    </row>
    <row r="93" spans="1:25" ht="24" customHeight="1">
      <c r="A93">
        <f t="shared" si="8"/>
        <v>16</v>
      </c>
      <c r="B93" s="541"/>
      <c r="C93" s="541"/>
      <c r="D93" s="541"/>
      <c r="E93" s="541"/>
      <c r="F93" s="541"/>
      <c r="G93" s="541"/>
      <c r="H93" s="541"/>
      <c r="I93" s="553"/>
      <c r="J93" s="541"/>
      <c r="K93" s="541"/>
      <c r="L93" s="541"/>
      <c r="M93" s="541"/>
      <c r="N93" s="541"/>
      <c r="O93" s="13" t="s">
        <v>15</v>
      </c>
      <c r="P93" s="550"/>
      <c r="Q93" s="544"/>
      <c r="R93" s="544"/>
      <c r="S93" s="541"/>
      <c r="T93" s="541"/>
      <c r="U93" s="541"/>
      <c r="V93" s="541"/>
      <c r="W93" s="544"/>
      <c r="X93" s="541"/>
      <c r="Y93" s="13" t="s">
        <v>15</v>
      </c>
    </row>
    <row r="94" spans="1:25" ht="24" customHeight="1" thickBot="1">
      <c r="A94">
        <f t="shared" si="8"/>
        <v>16</v>
      </c>
      <c r="B94" s="542"/>
      <c r="C94" s="542"/>
      <c r="D94" s="542"/>
      <c r="E94" s="542"/>
      <c r="F94" s="542"/>
      <c r="G94" s="542"/>
      <c r="H94" s="542"/>
      <c r="I94" s="554"/>
      <c r="J94" s="542"/>
      <c r="K94" s="542"/>
      <c r="L94" s="542"/>
      <c r="M94" s="542"/>
      <c r="N94" s="542"/>
      <c r="O94" s="14" t="str">
        <f ca="1">IF(INDIRECT("'Risk Input'!" &amp; Database!$O$16 &amp;$A94&amp;"")="","",INDIRECT("'Risk Input'!" &amp; Database!$O$16 &amp;$A94&amp;""))</f>
        <v/>
      </c>
      <c r="P94" s="551"/>
      <c r="Q94" s="545"/>
      <c r="R94" s="545"/>
      <c r="S94" s="542"/>
      <c r="T94" s="542"/>
      <c r="U94" s="542"/>
      <c r="V94" s="542"/>
      <c r="W94" s="545"/>
      <c r="X94" s="542"/>
      <c r="Y94" s="14" t="str">
        <f ca="1">IF(INDIRECT("'Risk Input'!" &amp; Database!$O$31 &amp;$A94&amp;"")="","",INDIRECT("'Risk Input'!" &amp; Database!$O$31 &amp;$A94&amp;""))</f>
        <v/>
      </c>
    </row>
    <row r="95" spans="1:25" ht="6" customHeight="1" thickBot="1">
      <c r="B95" s="12"/>
      <c r="C95" s="125"/>
      <c r="D95" s="126"/>
      <c r="E95" s="126"/>
      <c r="F95" s="126"/>
      <c r="G95" s="126"/>
      <c r="H95" s="126"/>
      <c r="I95" s="243"/>
      <c r="J95" s="126"/>
      <c r="K95" s="126"/>
      <c r="L95" s="126"/>
      <c r="M95" s="126"/>
      <c r="N95" s="128"/>
      <c r="O95" s="128"/>
      <c r="P95" s="128"/>
      <c r="Q95" s="128"/>
      <c r="R95" s="128"/>
      <c r="S95" s="126"/>
      <c r="T95" s="126"/>
      <c r="U95" s="126"/>
      <c r="V95" s="126"/>
      <c r="W95" s="126"/>
      <c r="X95" s="126"/>
      <c r="Y95" s="122"/>
    </row>
    <row r="96" spans="1:25" ht="24" customHeight="1" thickTop="1">
      <c r="A96">
        <f>A87+1</f>
        <v>17</v>
      </c>
      <c r="B96" s="540" t="str">
        <f ca="1">IF(INDIRECT("'Risk Input'!" &amp; Database!$O$3 &amp;$A96&amp;"")="","",INDIRECT("'Risk Input'!" &amp; Database!$O$3 &amp;$A96&amp;""))</f>
        <v/>
      </c>
      <c r="C96" s="540" t="str">
        <f ca="1">IF(INDIRECT("'Risk Input'!" &amp; Database!$O$2 &amp;$A96&amp;"")="","",INDIRECT("'Risk Input'!" &amp; Database!$O$2 &amp;$A96&amp;""))</f>
        <v/>
      </c>
      <c r="D96" s="540" t="str">
        <f ca="1">IF(INDIRECT("'Risk Input'!" &amp; Database!$O$4 &amp;$A96&amp;"")="","",INDIRECT("'Risk Input'!" &amp; Database!$O$4 &amp;$A96&amp;""))</f>
        <v/>
      </c>
      <c r="E96" s="540" t="str">
        <f ca="1">IF(INDIRECT("'Risk Input'!" &amp; Database!$O$5 &amp;$A96&amp;"")="","",INDIRECT("'Risk Input'!" &amp; Database!$O$5 &amp;$A96&amp;""))</f>
        <v/>
      </c>
      <c r="F96" s="540" t="str">
        <f ca="1">IF(INDIRECT("'Risk Input'!" &amp; Database!$O$6 &amp;$A96&amp;"")="","",INDIRECT("'Risk Input'!" &amp; Database!$O$6 &amp;$A96&amp;""))</f>
        <v/>
      </c>
      <c r="G96" s="540" t="str">
        <f ca="1">IF(INDIRECT("'Risk Input'!" &amp; Database!$O$7 &amp;$A96&amp;"")="","",INDIRECT("'Risk Input'!" &amp; Database!$O$7 &amp;$A96&amp;""))</f>
        <v/>
      </c>
      <c r="H96" s="540" t="str">
        <f ca="1">IF(INDIRECT("'Risk Input'!" &amp; Database!$O$8 &amp;$A96&amp;"")="","",INDIRECT("'Risk Input'!" &amp; Database!$O$8 &amp;$A96&amp;""))</f>
        <v/>
      </c>
      <c r="I96" s="552" t="str">
        <f ca="1">IF(INDIRECT("'Risk Input'!" &amp; Database!$O$9 &amp;$A96&amp;"")="","",INDIRECT("'Risk Input'!" &amp; Database!$O$9 &amp;$A96&amp;""))</f>
        <v/>
      </c>
      <c r="J96" s="540" t="str">
        <f ca="1">IF(INDIRECT("'Risk Input'!" &amp; Database!$O$10 &amp;$A96&amp;"")="","",INDIRECT("'Risk Input'!" &amp; Database!$O$10 &amp;$A96&amp;""))</f>
        <v/>
      </c>
      <c r="K96" s="540" t="str">
        <f ca="1">IF(INDIRECT("'Risk Input'!" &amp; Database!$O$11 &amp;$A96&amp;"")="","",INDIRECT("'Risk Input'!" &amp; Database!$O$11 &amp;$A96&amp;""))</f>
        <v/>
      </c>
      <c r="L96" s="540" t="str">
        <f ca="1">IF(INDIRECT("'Risk Input'!" &amp; Database!$O$12 &amp;$A96&amp;"")="","",INDIRECT("'Risk Input'!" &amp; Database!$O$12 &amp;$A96&amp;""))</f>
        <v/>
      </c>
      <c r="M96" s="540" t="str">
        <f ca="1">IF(INDIRECT("'Risk Input'!" &amp; Database!$O$13 &amp;$A96&amp;"")="","",INDIRECT("'Risk Input'!" &amp; Database!$O$13 &amp;$A96&amp;""))</f>
        <v/>
      </c>
      <c r="N96" s="540" t="str">
        <f ca="1">IF(INDIRECT("'Risk Input'!" &amp; Database!$O$14 &amp;$A96&amp;"")="","",INDIRECT("'Risk Input'!" &amp; Database!$O$14 &amp;$A96&amp;""))</f>
        <v/>
      </c>
      <c r="O96" s="15" t="s">
        <v>26</v>
      </c>
      <c r="P96" s="549">
        <f ca="1">IF(INDIRECT("'Risk Input'!" &amp; Database!$O$19 &amp;$A96&amp;"")="","",INDIRECT("'Risk Input'!" &amp; Database!$O$19 &amp;$A96&amp;""))</f>
        <v>0</v>
      </c>
      <c r="Q96" s="543">
        <f ca="1">IF(INDIRECT("'Risk Input'!" &amp; Database!$O$20 &amp;$A96&amp;"")="","",INDIRECT("'Risk Input'!" &amp; Database!$O$20 &amp;$A96&amp;""))</f>
        <v>0</v>
      </c>
      <c r="R96" s="543">
        <f ca="1">IF(INDIRECT("'Risk Input'!" &amp; Database!$O$21 &amp;$A96&amp;"")="","",INDIRECT("'Risk Input'!" &amp; Database!$O$21 &amp;$A96&amp;""))</f>
        <v>0</v>
      </c>
      <c r="S96" s="540" t="str">
        <f ca="1">IF(INDIRECT("'Risk Input'!" &amp; Database!$O$22 &amp;$A96&amp;"")="","",INDIRECT("'Risk Input'!" &amp; Database!$O$22 &amp;$A96&amp;""))</f>
        <v/>
      </c>
      <c r="T96" s="540" t="str">
        <f ca="1">IF(INDIRECT("'Risk Input'!" &amp; Database!$O$25 &amp;$A96&amp;"")="","",INDIRECT("'Risk Input'!" &amp; Database!$O$25 &amp;$A96&amp;""))</f>
        <v/>
      </c>
      <c r="U96" s="540" t="str">
        <f ca="1">IF(INDIRECT("'Risk Input'!" &amp; Database!$O$26 &amp;$A96&amp;"")="","",INDIRECT("'Risk Input'!" &amp; Database!$O$26 &amp;$A96&amp;""))</f>
        <v/>
      </c>
      <c r="V96" s="540" t="str">
        <f ca="1">IF(INDIRECT("'Risk Input'!" &amp; Database!$O$27 &amp;$A96&amp;"")="","",INDIRECT("'Risk Input'!" &amp; Database!$O$27 &amp;$A96&amp;""))</f>
        <v/>
      </c>
      <c r="W96" s="543" t="str">
        <f ca="1">IF(INDIRECT("'Risk Input'!" &amp; Database!$O$28 &amp;$A96&amp;"")="","",INDIRECT("'Risk Input'!" &amp; Database!$O$28 &amp;$A96&amp;""))</f>
        <v/>
      </c>
      <c r="X96" s="540" t="str">
        <f ca="1">IF(INDIRECT("'Risk Input'!" &amp; Database!$O$29 &amp;$A96&amp;"")="","",INDIRECT("'Risk Input'!" &amp; Database!$O$29 &amp;$A96&amp;""))</f>
        <v/>
      </c>
      <c r="Y96" s="123" t="s">
        <v>26</v>
      </c>
    </row>
    <row r="97" spans="1:25" ht="24" customHeight="1" thickBot="1">
      <c r="A97">
        <f>A96</f>
        <v>17</v>
      </c>
      <c r="B97" s="541"/>
      <c r="C97" s="541"/>
      <c r="D97" s="541"/>
      <c r="E97" s="541"/>
      <c r="F97" s="541"/>
      <c r="G97" s="541"/>
      <c r="H97" s="541"/>
      <c r="I97" s="553"/>
      <c r="J97" s="541"/>
      <c r="K97" s="541"/>
      <c r="L97" s="541"/>
      <c r="M97" s="541"/>
      <c r="N97" s="541"/>
      <c r="O97" s="14" t="str">
        <f ca="1">IF(INDIRECT("'Risk Input'!" &amp; Database!$O$15 &amp;$A96&amp;"")="","",INDIRECT("'Risk Input'!" &amp; Database!$O$15 &amp;$A96&amp;""))</f>
        <v/>
      </c>
      <c r="P97" s="550"/>
      <c r="Q97" s="544"/>
      <c r="R97" s="544"/>
      <c r="S97" s="541"/>
      <c r="T97" s="541"/>
      <c r="U97" s="541"/>
      <c r="V97" s="541"/>
      <c r="W97" s="544"/>
      <c r="X97" s="541"/>
      <c r="Y97" s="14" t="str">
        <f ca="1">IF(INDIRECT("'Risk Input'!" &amp; Database!$O$30 &amp;$A96&amp;"")="","",INDIRECT("'Risk Input'!" &amp; Database!$O$30 &amp;$A96&amp;""))</f>
        <v/>
      </c>
    </row>
    <row r="98" spans="1:25" ht="24" customHeight="1">
      <c r="A98">
        <f t="shared" ref="A98:A103" si="9">A97</f>
        <v>17</v>
      </c>
      <c r="B98" s="541"/>
      <c r="C98" s="541"/>
      <c r="D98" s="541"/>
      <c r="E98" s="541"/>
      <c r="F98" s="541"/>
      <c r="G98" s="541"/>
      <c r="H98" s="541"/>
      <c r="I98" s="553"/>
      <c r="J98" s="541"/>
      <c r="K98" s="541"/>
      <c r="L98" s="541"/>
      <c r="M98" s="541"/>
      <c r="N98" s="541"/>
      <c r="O98" s="546" t="str">
        <f ca="1">IF(INDIRECT("'Risk Input'!" &amp; Database!$O$18 &amp;$A98&amp;"")="","",INDIRECT("'Risk Input'!" &amp; Database!$O$18 &amp;$A98&amp;""))</f>
        <v/>
      </c>
      <c r="P98" s="550"/>
      <c r="Q98" s="544"/>
      <c r="R98" s="544"/>
      <c r="S98" s="541"/>
      <c r="T98" s="541"/>
      <c r="U98" s="541"/>
      <c r="V98" s="541"/>
      <c r="W98" s="544"/>
      <c r="X98" s="541"/>
      <c r="Y98" s="546" t="str">
        <f ca="1">IF(INDIRECT("'Risk Input'!" &amp; Database!$O$33 &amp;$A98&amp;"")="","",INDIRECT("'Risk Input'!" &amp; Database!$O$33 &amp;$A98&amp;""))</f>
        <v/>
      </c>
    </row>
    <row r="99" spans="1:25" ht="24" customHeight="1">
      <c r="A99">
        <f t="shared" si="9"/>
        <v>17</v>
      </c>
      <c r="B99" s="541"/>
      <c r="C99" s="541"/>
      <c r="D99" s="541"/>
      <c r="E99" s="541"/>
      <c r="F99" s="541"/>
      <c r="G99" s="541"/>
      <c r="H99" s="541"/>
      <c r="I99" s="553"/>
      <c r="J99" s="541"/>
      <c r="K99" s="541"/>
      <c r="L99" s="541"/>
      <c r="M99" s="541"/>
      <c r="N99" s="541"/>
      <c r="O99" s="547" t="str">
        <f ca="1">IF(INDIRECT("'Risk Input'!L"&amp;$A98&amp;"")="","",INDIRECT("'Risk Input'!L"&amp;$A98&amp;""))</f>
        <v/>
      </c>
      <c r="P99" s="550"/>
      <c r="Q99" s="544"/>
      <c r="R99" s="544"/>
      <c r="S99" s="541"/>
      <c r="T99" s="541"/>
      <c r="U99" s="541"/>
      <c r="V99" s="541"/>
      <c r="W99" s="544"/>
      <c r="X99" s="541"/>
      <c r="Y99" s="547" t="str">
        <f ca="1">IF(INDIRECT("'Risk Input'!L"&amp;$A98&amp;"")="","",INDIRECT("'Risk Input'!L"&amp;$A98&amp;""))</f>
        <v/>
      </c>
    </row>
    <row r="100" spans="1:25" ht="24" customHeight="1">
      <c r="A100">
        <f t="shared" si="9"/>
        <v>17</v>
      </c>
      <c r="B100" s="541"/>
      <c r="C100" s="541"/>
      <c r="D100" s="541"/>
      <c r="E100" s="541"/>
      <c r="F100" s="541"/>
      <c r="G100" s="541"/>
      <c r="H100" s="541"/>
      <c r="I100" s="553"/>
      <c r="J100" s="541"/>
      <c r="K100" s="541"/>
      <c r="L100" s="541"/>
      <c r="M100" s="541"/>
      <c r="N100" s="541"/>
      <c r="O100" s="547" t="str">
        <f ca="1">IF(INDIRECT("'Risk Input'!L"&amp;$A99&amp;"")="","",INDIRECT("'Risk Input'!L"&amp;$A99&amp;""))</f>
        <v/>
      </c>
      <c r="P100" s="550"/>
      <c r="Q100" s="544"/>
      <c r="R100" s="544"/>
      <c r="S100" s="541"/>
      <c r="T100" s="541"/>
      <c r="U100" s="541"/>
      <c r="V100" s="541"/>
      <c r="W100" s="544"/>
      <c r="X100" s="541"/>
      <c r="Y100" s="547" t="str">
        <f ca="1">IF(INDIRECT("'Risk Input'!L"&amp;$A99&amp;"")="","",INDIRECT("'Risk Input'!L"&amp;$A99&amp;""))</f>
        <v/>
      </c>
    </row>
    <row r="101" spans="1:25" ht="24" customHeight="1" thickBot="1">
      <c r="A101">
        <f t="shared" si="9"/>
        <v>17</v>
      </c>
      <c r="B101" s="541"/>
      <c r="C101" s="541"/>
      <c r="D101" s="541"/>
      <c r="E101" s="541"/>
      <c r="F101" s="541"/>
      <c r="G101" s="541"/>
      <c r="H101" s="541"/>
      <c r="I101" s="553"/>
      <c r="J101" s="541"/>
      <c r="K101" s="541"/>
      <c r="L101" s="541"/>
      <c r="M101" s="541"/>
      <c r="N101" s="541"/>
      <c r="O101" s="548" t="str">
        <f ca="1">IF(INDIRECT("'Risk Input'!L"&amp;$A100&amp;"")="","",INDIRECT("'Risk Input'!L"&amp;$A100&amp;""))</f>
        <v/>
      </c>
      <c r="P101" s="550"/>
      <c r="Q101" s="544"/>
      <c r="R101" s="544"/>
      <c r="S101" s="541"/>
      <c r="T101" s="541"/>
      <c r="U101" s="541"/>
      <c r="V101" s="541"/>
      <c r="W101" s="544"/>
      <c r="X101" s="541"/>
      <c r="Y101" s="548" t="str">
        <f ca="1">IF(INDIRECT("'Risk Input'!L"&amp;$A100&amp;"")="","",INDIRECT("'Risk Input'!L"&amp;$A100&amp;""))</f>
        <v/>
      </c>
    </row>
    <row r="102" spans="1:25" ht="24" customHeight="1">
      <c r="A102">
        <f t="shared" si="9"/>
        <v>17</v>
      </c>
      <c r="B102" s="541"/>
      <c r="C102" s="541"/>
      <c r="D102" s="541"/>
      <c r="E102" s="541"/>
      <c r="F102" s="541"/>
      <c r="G102" s="541"/>
      <c r="H102" s="541"/>
      <c r="I102" s="553"/>
      <c r="J102" s="541"/>
      <c r="K102" s="541"/>
      <c r="L102" s="541"/>
      <c r="M102" s="541"/>
      <c r="N102" s="541"/>
      <c r="O102" s="13" t="s">
        <v>15</v>
      </c>
      <c r="P102" s="550"/>
      <c r="Q102" s="544"/>
      <c r="R102" s="544"/>
      <c r="S102" s="541"/>
      <c r="T102" s="541"/>
      <c r="U102" s="541"/>
      <c r="V102" s="541"/>
      <c r="W102" s="544"/>
      <c r="X102" s="541"/>
      <c r="Y102" s="13" t="s">
        <v>15</v>
      </c>
    </row>
    <row r="103" spans="1:25" ht="24" customHeight="1" thickBot="1">
      <c r="A103">
        <f t="shared" si="9"/>
        <v>17</v>
      </c>
      <c r="B103" s="542"/>
      <c r="C103" s="542"/>
      <c r="D103" s="542"/>
      <c r="E103" s="542"/>
      <c r="F103" s="542"/>
      <c r="G103" s="542"/>
      <c r="H103" s="542"/>
      <c r="I103" s="554"/>
      <c r="J103" s="542"/>
      <c r="K103" s="542"/>
      <c r="L103" s="542"/>
      <c r="M103" s="542"/>
      <c r="N103" s="542"/>
      <c r="O103" s="14" t="str">
        <f ca="1">IF(INDIRECT("'Risk Input'!" &amp; Database!$O$16 &amp;$A103&amp;"")="","",INDIRECT("'Risk Input'!" &amp; Database!$O$16 &amp;$A103&amp;""))</f>
        <v/>
      </c>
      <c r="P103" s="551"/>
      <c r="Q103" s="545"/>
      <c r="R103" s="545"/>
      <c r="S103" s="542"/>
      <c r="T103" s="542"/>
      <c r="U103" s="542"/>
      <c r="V103" s="542"/>
      <c r="W103" s="545"/>
      <c r="X103" s="542"/>
      <c r="Y103" s="14" t="str">
        <f ca="1">IF(INDIRECT("'Risk Input'!" &amp; Database!$O$31 &amp;$A103&amp;"")="","",INDIRECT("'Risk Input'!" &amp; Database!$O$31 &amp;$A103&amp;""))</f>
        <v/>
      </c>
    </row>
    <row r="104" spans="1:25" ht="6" customHeight="1" thickBot="1">
      <c r="B104" s="12"/>
      <c r="C104" s="125"/>
      <c r="D104" s="126"/>
      <c r="E104" s="126"/>
      <c r="F104" s="126"/>
      <c r="G104" s="126"/>
      <c r="H104" s="126"/>
      <c r="I104" s="243"/>
      <c r="J104" s="126"/>
      <c r="K104" s="126"/>
      <c r="L104" s="126"/>
      <c r="M104" s="126"/>
      <c r="N104" s="128"/>
      <c r="O104" s="128"/>
      <c r="P104" s="128"/>
      <c r="Q104" s="128"/>
      <c r="R104" s="128"/>
      <c r="S104" s="126"/>
      <c r="T104" s="126"/>
      <c r="U104" s="126"/>
      <c r="V104" s="126"/>
      <c r="W104" s="126"/>
      <c r="X104" s="126"/>
      <c r="Y104" s="122"/>
    </row>
    <row r="105" spans="1:25" ht="24" customHeight="1" thickTop="1">
      <c r="A105">
        <f>A96+1</f>
        <v>18</v>
      </c>
      <c r="B105" s="540" t="str">
        <f ca="1">IF(INDIRECT("'Risk Input'!" &amp; Database!$O$3 &amp;$A105&amp;"")="","",INDIRECT("'Risk Input'!" &amp; Database!$O$3 &amp;$A105&amp;""))</f>
        <v/>
      </c>
      <c r="C105" s="540" t="str">
        <f ca="1">IF(INDIRECT("'Risk Input'!" &amp; Database!$O$2 &amp;$A105&amp;"")="","",INDIRECT("'Risk Input'!" &amp; Database!$O$2 &amp;$A105&amp;""))</f>
        <v/>
      </c>
      <c r="D105" s="540" t="str">
        <f ca="1">IF(INDIRECT("'Risk Input'!" &amp; Database!$O$4 &amp;$A105&amp;"")="","",INDIRECT("'Risk Input'!" &amp; Database!$O$4 &amp;$A105&amp;""))</f>
        <v/>
      </c>
      <c r="E105" s="540" t="str">
        <f ca="1">IF(INDIRECT("'Risk Input'!" &amp; Database!$O$5 &amp;$A105&amp;"")="","",INDIRECT("'Risk Input'!" &amp; Database!$O$5 &amp;$A105&amp;""))</f>
        <v/>
      </c>
      <c r="F105" s="540" t="str">
        <f ca="1">IF(INDIRECT("'Risk Input'!" &amp; Database!$O$6 &amp;$A105&amp;"")="","",INDIRECT("'Risk Input'!" &amp; Database!$O$6 &amp;$A105&amp;""))</f>
        <v/>
      </c>
      <c r="G105" s="540" t="str">
        <f ca="1">IF(INDIRECT("'Risk Input'!" &amp; Database!$O$7 &amp;$A105&amp;"")="","",INDIRECT("'Risk Input'!" &amp; Database!$O$7 &amp;$A105&amp;""))</f>
        <v/>
      </c>
      <c r="H105" s="540" t="str">
        <f ca="1">IF(INDIRECT("'Risk Input'!" &amp; Database!$O$8 &amp;$A105&amp;"")="","",INDIRECT("'Risk Input'!" &amp; Database!$O$8 &amp;$A105&amp;""))</f>
        <v/>
      </c>
      <c r="I105" s="552" t="str">
        <f ca="1">IF(INDIRECT("'Risk Input'!" &amp; Database!$O$9 &amp;$A105&amp;"")="","",INDIRECT("'Risk Input'!" &amp; Database!$O$9 &amp;$A105&amp;""))</f>
        <v/>
      </c>
      <c r="J105" s="540" t="str">
        <f ca="1">IF(INDIRECT("'Risk Input'!" &amp; Database!$O$10 &amp;$A105&amp;"")="","",INDIRECT("'Risk Input'!" &amp; Database!$O$10 &amp;$A105&amp;""))</f>
        <v/>
      </c>
      <c r="K105" s="540" t="str">
        <f ca="1">IF(INDIRECT("'Risk Input'!" &amp; Database!$O$11 &amp;$A105&amp;"")="","",INDIRECT("'Risk Input'!" &amp; Database!$O$11 &amp;$A105&amp;""))</f>
        <v/>
      </c>
      <c r="L105" s="540" t="str">
        <f ca="1">IF(INDIRECT("'Risk Input'!" &amp; Database!$O$12 &amp;$A105&amp;"")="","",INDIRECT("'Risk Input'!" &amp; Database!$O$12 &amp;$A105&amp;""))</f>
        <v/>
      </c>
      <c r="M105" s="540" t="str">
        <f ca="1">IF(INDIRECT("'Risk Input'!" &amp; Database!$O$13 &amp;$A105&amp;"")="","",INDIRECT("'Risk Input'!" &amp; Database!$O$13 &amp;$A105&amp;""))</f>
        <v/>
      </c>
      <c r="N105" s="540" t="str">
        <f ca="1">IF(INDIRECT("'Risk Input'!" &amp; Database!$O$14 &amp;$A105&amp;"")="","",INDIRECT("'Risk Input'!" &amp; Database!$O$14 &amp;$A105&amp;""))</f>
        <v/>
      </c>
      <c r="O105" s="15" t="s">
        <v>26</v>
      </c>
      <c r="P105" s="549">
        <f ca="1">IF(INDIRECT("'Risk Input'!" &amp; Database!$O$19 &amp;$A105&amp;"")="","",INDIRECT("'Risk Input'!" &amp; Database!$O$19 &amp;$A105&amp;""))</f>
        <v>0</v>
      </c>
      <c r="Q105" s="543">
        <f ca="1">IF(INDIRECT("'Risk Input'!" &amp; Database!$O$20 &amp;$A105&amp;"")="","",INDIRECT("'Risk Input'!" &amp; Database!$O$20 &amp;$A105&amp;""))</f>
        <v>0</v>
      </c>
      <c r="R105" s="543">
        <f ca="1">IF(INDIRECT("'Risk Input'!" &amp; Database!$O$21 &amp;$A105&amp;"")="","",INDIRECT("'Risk Input'!" &amp; Database!$O$21 &amp;$A105&amp;""))</f>
        <v>0</v>
      </c>
      <c r="S105" s="540" t="str">
        <f ca="1">IF(INDIRECT("'Risk Input'!" &amp; Database!$O$22 &amp;$A105&amp;"")="","",INDIRECT("'Risk Input'!" &amp; Database!$O$22 &amp;$A105&amp;""))</f>
        <v/>
      </c>
      <c r="T105" s="540" t="str">
        <f ca="1">IF(INDIRECT("'Risk Input'!" &amp; Database!$O$25 &amp;$A105&amp;"")="","",INDIRECT("'Risk Input'!" &amp; Database!$O$25 &amp;$A105&amp;""))</f>
        <v/>
      </c>
      <c r="U105" s="540" t="str">
        <f ca="1">IF(INDIRECT("'Risk Input'!" &amp; Database!$O$26 &amp;$A105&amp;"")="","",INDIRECT("'Risk Input'!" &amp; Database!$O$26 &amp;$A105&amp;""))</f>
        <v/>
      </c>
      <c r="V105" s="540" t="str">
        <f ca="1">IF(INDIRECT("'Risk Input'!" &amp; Database!$O$27 &amp;$A105&amp;"")="","",INDIRECT("'Risk Input'!" &amp; Database!$O$27 &amp;$A105&amp;""))</f>
        <v/>
      </c>
      <c r="W105" s="543" t="str">
        <f ca="1">IF(INDIRECT("'Risk Input'!" &amp; Database!$O$28 &amp;$A105&amp;"")="","",INDIRECT("'Risk Input'!" &amp; Database!$O$28 &amp;$A105&amp;""))</f>
        <v/>
      </c>
      <c r="X105" s="540" t="str">
        <f ca="1">IF(INDIRECT("'Risk Input'!" &amp; Database!$O$29 &amp;$A105&amp;"")="","",INDIRECT("'Risk Input'!" &amp; Database!$O$29 &amp;$A105&amp;""))</f>
        <v/>
      </c>
      <c r="Y105" s="123" t="s">
        <v>26</v>
      </c>
    </row>
    <row r="106" spans="1:25" ht="24" customHeight="1" thickBot="1">
      <c r="A106">
        <f>A105</f>
        <v>18</v>
      </c>
      <c r="B106" s="541"/>
      <c r="C106" s="541"/>
      <c r="D106" s="541"/>
      <c r="E106" s="541"/>
      <c r="F106" s="541"/>
      <c r="G106" s="541"/>
      <c r="H106" s="541"/>
      <c r="I106" s="553"/>
      <c r="J106" s="541"/>
      <c r="K106" s="541"/>
      <c r="L106" s="541"/>
      <c r="M106" s="541"/>
      <c r="N106" s="541"/>
      <c r="O106" s="14" t="str">
        <f ca="1">IF(INDIRECT("'Risk Input'!" &amp; Database!$O$15 &amp;$A105&amp;"")="","",INDIRECT("'Risk Input'!" &amp; Database!$O$15 &amp;$A105&amp;""))</f>
        <v/>
      </c>
      <c r="P106" s="550"/>
      <c r="Q106" s="544"/>
      <c r="R106" s="544"/>
      <c r="S106" s="541"/>
      <c r="T106" s="541"/>
      <c r="U106" s="541"/>
      <c r="V106" s="541"/>
      <c r="W106" s="544"/>
      <c r="X106" s="541"/>
      <c r="Y106" s="14" t="str">
        <f ca="1">IF(INDIRECT("'Risk Input'!" &amp; Database!$O$30 &amp;$A105&amp;"")="","",INDIRECT("'Risk Input'!" &amp; Database!$O$30 &amp;$A105&amp;""))</f>
        <v/>
      </c>
    </row>
    <row r="107" spans="1:25" ht="24" customHeight="1">
      <c r="A107">
        <f t="shared" ref="A107:A112" si="10">A106</f>
        <v>18</v>
      </c>
      <c r="B107" s="541"/>
      <c r="C107" s="541"/>
      <c r="D107" s="541"/>
      <c r="E107" s="541"/>
      <c r="F107" s="541"/>
      <c r="G107" s="541"/>
      <c r="H107" s="541"/>
      <c r="I107" s="553"/>
      <c r="J107" s="541"/>
      <c r="K107" s="541"/>
      <c r="L107" s="541"/>
      <c r="M107" s="541"/>
      <c r="N107" s="541"/>
      <c r="O107" s="546" t="str">
        <f ca="1">IF(INDIRECT("'Risk Input'!" &amp; Database!$O$18 &amp;$A107&amp;"")="","",INDIRECT("'Risk Input'!" &amp; Database!$O$18 &amp;$A107&amp;""))</f>
        <v/>
      </c>
      <c r="P107" s="550"/>
      <c r="Q107" s="544"/>
      <c r="R107" s="544"/>
      <c r="S107" s="541"/>
      <c r="T107" s="541"/>
      <c r="U107" s="541"/>
      <c r="V107" s="541"/>
      <c r="W107" s="544"/>
      <c r="X107" s="541"/>
      <c r="Y107" s="546" t="str">
        <f ca="1">IF(INDIRECT("'Risk Input'!" &amp; Database!$O$33 &amp;$A107&amp;"")="","",INDIRECT("'Risk Input'!" &amp; Database!$O$33 &amp;$A107&amp;""))</f>
        <v/>
      </c>
    </row>
    <row r="108" spans="1:25" ht="24" customHeight="1">
      <c r="A108">
        <f t="shared" si="10"/>
        <v>18</v>
      </c>
      <c r="B108" s="541"/>
      <c r="C108" s="541"/>
      <c r="D108" s="541"/>
      <c r="E108" s="541"/>
      <c r="F108" s="541"/>
      <c r="G108" s="541"/>
      <c r="H108" s="541"/>
      <c r="I108" s="553"/>
      <c r="J108" s="541"/>
      <c r="K108" s="541"/>
      <c r="L108" s="541"/>
      <c r="M108" s="541"/>
      <c r="N108" s="541"/>
      <c r="O108" s="547" t="str">
        <f ca="1">IF(INDIRECT("'Risk Input'!L"&amp;$A107&amp;"")="","",INDIRECT("'Risk Input'!L"&amp;$A107&amp;""))</f>
        <v/>
      </c>
      <c r="P108" s="550"/>
      <c r="Q108" s="544"/>
      <c r="R108" s="544"/>
      <c r="S108" s="541"/>
      <c r="T108" s="541"/>
      <c r="U108" s="541"/>
      <c r="V108" s="541"/>
      <c r="W108" s="544"/>
      <c r="X108" s="541"/>
      <c r="Y108" s="547" t="str">
        <f ca="1">IF(INDIRECT("'Risk Input'!L"&amp;$A107&amp;"")="","",INDIRECT("'Risk Input'!L"&amp;$A107&amp;""))</f>
        <v/>
      </c>
    </row>
    <row r="109" spans="1:25" ht="24" customHeight="1">
      <c r="A109">
        <f t="shared" si="10"/>
        <v>18</v>
      </c>
      <c r="B109" s="541"/>
      <c r="C109" s="541"/>
      <c r="D109" s="541"/>
      <c r="E109" s="541"/>
      <c r="F109" s="541"/>
      <c r="G109" s="541"/>
      <c r="H109" s="541"/>
      <c r="I109" s="553"/>
      <c r="J109" s="541"/>
      <c r="K109" s="541"/>
      <c r="L109" s="541"/>
      <c r="M109" s="541"/>
      <c r="N109" s="541"/>
      <c r="O109" s="547" t="str">
        <f ca="1">IF(INDIRECT("'Risk Input'!L"&amp;$A108&amp;"")="","",INDIRECT("'Risk Input'!L"&amp;$A108&amp;""))</f>
        <v/>
      </c>
      <c r="P109" s="550"/>
      <c r="Q109" s="544"/>
      <c r="R109" s="544"/>
      <c r="S109" s="541"/>
      <c r="T109" s="541"/>
      <c r="U109" s="541"/>
      <c r="V109" s="541"/>
      <c r="W109" s="544"/>
      <c r="X109" s="541"/>
      <c r="Y109" s="547" t="str">
        <f ca="1">IF(INDIRECT("'Risk Input'!L"&amp;$A108&amp;"")="","",INDIRECT("'Risk Input'!L"&amp;$A108&amp;""))</f>
        <v/>
      </c>
    </row>
    <row r="110" spans="1:25" ht="24" customHeight="1" thickBot="1">
      <c r="A110">
        <f t="shared" si="10"/>
        <v>18</v>
      </c>
      <c r="B110" s="541"/>
      <c r="C110" s="541"/>
      <c r="D110" s="541"/>
      <c r="E110" s="541"/>
      <c r="F110" s="541"/>
      <c r="G110" s="541"/>
      <c r="H110" s="541"/>
      <c r="I110" s="553"/>
      <c r="J110" s="541"/>
      <c r="K110" s="541"/>
      <c r="L110" s="541"/>
      <c r="M110" s="541"/>
      <c r="N110" s="541"/>
      <c r="O110" s="548" t="str">
        <f ca="1">IF(INDIRECT("'Risk Input'!L"&amp;$A109&amp;"")="","",INDIRECT("'Risk Input'!L"&amp;$A109&amp;""))</f>
        <v/>
      </c>
      <c r="P110" s="550"/>
      <c r="Q110" s="544"/>
      <c r="R110" s="544"/>
      <c r="S110" s="541"/>
      <c r="T110" s="541"/>
      <c r="U110" s="541"/>
      <c r="V110" s="541"/>
      <c r="W110" s="544"/>
      <c r="X110" s="541"/>
      <c r="Y110" s="548" t="str">
        <f ca="1">IF(INDIRECT("'Risk Input'!L"&amp;$A109&amp;"")="","",INDIRECT("'Risk Input'!L"&amp;$A109&amp;""))</f>
        <v/>
      </c>
    </row>
    <row r="111" spans="1:25" ht="24" customHeight="1">
      <c r="A111">
        <f t="shared" si="10"/>
        <v>18</v>
      </c>
      <c r="B111" s="541"/>
      <c r="C111" s="541"/>
      <c r="D111" s="541"/>
      <c r="E111" s="541"/>
      <c r="F111" s="541"/>
      <c r="G111" s="541"/>
      <c r="H111" s="541"/>
      <c r="I111" s="553"/>
      <c r="J111" s="541"/>
      <c r="K111" s="541"/>
      <c r="L111" s="541"/>
      <c r="M111" s="541"/>
      <c r="N111" s="541"/>
      <c r="O111" s="13" t="s">
        <v>15</v>
      </c>
      <c r="P111" s="550"/>
      <c r="Q111" s="544"/>
      <c r="R111" s="544"/>
      <c r="S111" s="541"/>
      <c r="T111" s="541"/>
      <c r="U111" s="541"/>
      <c r="V111" s="541"/>
      <c r="W111" s="544"/>
      <c r="X111" s="541"/>
      <c r="Y111" s="13" t="s">
        <v>15</v>
      </c>
    </row>
    <row r="112" spans="1:25" ht="24" customHeight="1" thickBot="1">
      <c r="A112">
        <f t="shared" si="10"/>
        <v>18</v>
      </c>
      <c r="B112" s="542"/>
      <c r="C112" s="542"/>
      <c r="D112" s="542"/>
      <c r="E112" s="542"/>
      <c r="F112" s="542"/>
      <c r="G112" s="542"/>
      <c r="H112" s="542"/>
      <c r="I112" s="554"/>
      <c r="J112" s="542"/>
      <c r="K112" s="542"/>
      <c r="L112" s="542"/>
      <c r="M112" s="542"/>
      <c r="N112" s="542"/>
      <c r="O112" s="14" t="str">
        <f ca="1">IF(INDIRECT("'Risk Input'!" &amp; Database!$O$16 &amp;$A112&amp;"")="","",INDIRECT("'Risk Input'!" &amp; Database!$O$16 &amp;$A112&amp;""))</f>
        <v/>
      </c>
      <c r="P112" s="551"/>
      <c r="Q112" s="545"/>
      <c r="R112" s="545"/>
      <c r="S112" s="542"/>
      <c r="T112" s="542"/>
      <c r="U112" s="542"/>
      <c r="V112" s="542"/>
      <c r="W112" s="545"/>
      <c r="X112" s="542"/>
      <c r="Y112" s="14" t="str">
        <f ca="1">IF(INDIRECT("'Risk Input'!" &amp; Database!$O$31 &amp;$A112&amp;"")="","",INDIRECT("'Risk Input'!" &amp; Database!$O$31 &amp;$A112&amp;""))</f>
        <v/>
      </c>
    </row>
    <row r="113" spans="1:25" ht="6" customHeight="1" thickBot="1">
      <c r="B113" s="12"/>
      <c r="C113" s="125"/>
      <c r="D113" s="126"/>
      <c r="E113" s="126"/>
      <c r="F113" s="126"/>
      <c r="G113" s="126"/>
      <c r="H113" s="126"/>
      <c r="I113" s="243"/>
      <c r="J113" s="126"/>
      <c r="K113" s="126"/>
      <c r="L113" s="126"/>
      <c r="M113" s="126"/>
      <c r="N113" s="128"/>
      <c r="O113" s="128"/>
      <c r="P113" s="128"/>
      <c r="Q113" s="128"/>
      <c r="R113" s="128"/>
      <c r="S113" s="126"/>
      <c r="T113" s="126"/>
      <c r="U113" s="126"/>
      <c r="V113" s="126"/>
      <c r="W113" s="126"/>
      <c r="X113" s="126"/>
      <c r="Y113" s="122"/>
    </row>
    <row r="114" spans="1:25" ht="24" customHeight="1" thickTop="1">
      <c r="A114">
        <f>A105+1</f>
        <v>19</v>
      </c>
      <c r="B114" s="540" t="str">
        <f ca="1">IF(INDIRECT("'Risk Input'!" &amp; Database!$O$3 &amp;$A114&amp;"")="","",INDIRECT("'Risk Input'!" &amp; Database!$O$3 &amp;$A114&amp;""))</f>
        <v/>
      </c>
      <c r="C114" s="540" t="str">
        <f ca="1">IF(INDIRECT("'Risk Input'!" &amp; Database!$O$2 &amp;$A114&amp;"")="","",INDIRECT("'Risk Input'!" &amp; Database!$O$2 &amp;$A114&amp;""))</f>
        <v/>
      </c>
      <c r="D114" s="540" t="str">
        <f ca="1">IF(INDIRECT("'Risk Input'!" &amp; Database!$O$4 &amp;$A114&amp;"")="","",INDIRECT("'Risk Input'!" &amp; Database!$O$4 &amp;$A114&amp;""))</f>
        <v/>
      </c>
      <c r="E114" s="540" t="str">
        <f ca="1">IF(INDIRECT("'Risk Input'!" &amp; Database!$O$5 &amp;$A114&amp;"")="","",INDIRECT("'Risk Input'!" &amp; Database!$O$5 &amp;$A114&amp;""))</f>
        <v/>
      </c>
      <c r="F114" s="540" t="str">
        <f ca="1">IF(INDIRECT("'Risk Input'!" &amp; Database!$O$6 &amp;$A114&amp;"")="","",INDIRECT("'Risk Input'!" &amp; Database!$O$6 &amp;$A114&amp;""))</f>
        <v/>
      </c>
      <c r="G114" s="540" t="str">
        <f ca="1">IF(INDIRECT("'Risk Input'!" &amp; Database!$O$7 &amp;$A114&amp;"")="","",INDIRECT("'Risk Input'!" &amp; Database!$O$7 &amp;$A114&amp;""))</f>
        <v/>
      </c>
      <c r="H114" s="540" t="str">
        <f ca="1">IF(INDIRECT("'Risk Input'!" &amp; Database!$O$8 &amp;$A114&amp;"")="","",INDIRECT("'Risk Input'!" &amp; Database!$O$8 &amp;$A114&amp;""))</f>
        <v/>
      </c>
      <c r="I114" s="552" t="str">
        <f ca="1">IF(INDIRECT("'Risk Input'!" &amp; Database!$O$9 &amp;$A114&amp;"")="","",INDIRECT("'Risk Input'!" &amp; Database!$O$9 &amp;$A114&amp;""))</f>
        <v/>
      </c>
      <c r="J114" s="540" t="str">
        <f ca="1">IF(INDIRECT("'Risk Input'!" &amp; Database!$O$10 &amp;$A114&amp;"")="","",INDIRECT("'Risk Input'!" &amp; Database!$O$10 &amp;$A114&amp;""))</f>
        <v/>
      </c>
      <c r="K114" s="540" t="str">
        <f ca="1">IF(INDIRECT("'Risk Input'!" &amp; Database!$O$11 &amp;$A114&amp;"")="","",INDIRECT("'Risk Input'!" &amp; Database!$O$11 &amp;$A114&amp;""))</f>
        <v/>
      </c>
      <c r="L114" s="540" t="str">
        <f ca="1">IF(INDIRECT("'Risk Input'!" &amp; Database!$O$12 &amp;$A114&amp;"")="","",INDIRECT("'Risk Input'!" &amp; Database!$O$12 &amp;$A114&amp;""))</f>
        <v/>
      </c>
      <c r="M114" s="540" t="str">
        <f ca="1">IF(INDIRECT("'Risk Input'!" &amp; Database!$O$13 &amp;$A114&amp;"")="","",INDIRECT("'Risk Input'!" &amp; Database!$O$13 &amp;$A114&amp;""))</f>
        <v/>
      </c>
      <c r="N114" s="540" t="str">
        <f ca="1">IF(INDIRECT("'Risk Input'!" &amp; Database!$O$14 &amp;$A114&amp;"")="","",INDIRECT("'Risk Input'!" &amp; Database!$O$14 &amp;$A114&amp;""))</f>
        <v/>
      </c>
      <c r="O114" s="15" t="s">
        <v>26</v>
      </c>
      <c r="P114" s="549">
        <f ca="1">IF(INDIRECT("'Risk Input'!" &amp; Database!$O$19 &amp;$A114&amp;"")="","",INDIRECT("'Risk Input'!" &amp; Database!$O$19 &amp;$A114&amp;""))</f>
        <v>0</v>
      </c>
      <c r="Q114" s="543">
        <f ca="1">IF(INDIRECT("'Risk Input'!" &amp; Database!$O$20 &amp;$A114&amp;"")="","",INDIRECT("'Risk Input'!" &amp; Database!$O$20 &amp;$A114&amp;""))</f>
        <v>0</v>
      </c>
      <c r="R114" s="543">
        <f ca="1">IF(INDIRECT("'Risk Input'!" &amp; Database!$O$21 &amp;$A114&amp;"")="","",INDIRECT("'Risk Input'!" &amp; Database!$O$21 &amp;$A114&amp;""))</f>
        <v>0</v>
      </c>
      <c r="S114" s="540" t="str">
        <f ca="1">IF(INDIRECT("'Risk Input'!" &amp; Database!$O$22 &amp;$A114&amp;"")="","",INDIRECT("'Risk Input'!" &amp; Database!$O$22 &amp;$A114&amp;""))</f>
        <v/>
      </c>
      <c r="T114" s="540" t="str">
        <f ca="1">IF(INDIRECT("'Risk Input'!" &amp; Database!$O$25 &amp;$A114&amp;"")="","",INDIRECT("'Risk Input'!" &amp; Database!$O$25 &amp;$A114&amp;""))</f>
        <v/>
      </c>
      <c r="U114" s="540" t="str">
        <f ca="1">IF(INDIRECT("'Risk Input'!" &amp; Database!$O$26 &amp;$A114&amp;"")="","",INDIRECT("'Risk Input'!" &amp; Database!$O$26 &amp;$A114&amp;""))</f>
        <v/>
      </c>
      <c r="V114" s="540" t="str">
        <f ca="1">IF(INDIRECT("'Risk Input'!" &amp; Database!$O$27 &amp;$A114&amp;"")="","",INDIRECT("'Risk Input'!" &amp; Database!$O$27 &amp;$A114&amp;""))</f>
        <v/>
      </c>
      <c r="W114" s="543" t="str">
        <f ca="1">IF(INDIRECT("'Risk Input'!" &amp; Database!$O$28 &amp;$A114&amp;"")="","",INDIRECT("'Risk Input'!" &amp; Database!$O$28 &amp;$A114&amp;""))</f>
        <v/>
      </c>
      <c r="X114" s="540" t="str">
        <f ca="1">IF(INDIRECT("'Risk Input'!" &amp; Database!$O$29 &amp;$A114&amp;"")="","",INDIRECT("'Risk Input'!" &amp; Database!$O$29 &amp;$A114&amp;""))</f>
        <v/>
      </c>
      <c r="Y114" s="123" t="s">
        <v>26</v>
      </c>
    </row>
    <row r="115" spans="1:25" ht="24" customHeight="1" thickBot="1">
      <c r="A115">
        <f>A114</f>
        <v>19</v>
      </c>
      <c r="B115" s="541"/>
      <c r="C115" s="541"/>
      <c r="D115" s="541"/>
      <c r="E115" s="541"/>
      <c r="F115" s="541"/>
      <c r="G115" s="541"/>
      <c r="H115" s="541"/>
      <c r="I115" s="553"/>
      <c r="J115" s="541"/>
      <c r="K115" s="541"/>
      <c r="L115" s="541"/>
      <c r="M115" s="541"/>
      <c r="N115" s="541"/>
      <c r="O115" s="14" t="str">
        <f ca="1">IF(INDIRECT("'Risk Input'!" &amp; Database!$O$15 &amp;$A114&amp;"")="","",INDIRECT("'Risk Input'!" &amp; Database!$O$15 &amp;$A114&amp;""))</f>
        <v/>
      </c>
      <c r="P115" s="550"/>
      <c r="Q115" s="544"/>
      <c r="R115" s="544"/>
      <c r="S115" s="541"/>
      <c r="T115" s="541"/>
      <c r="U115" s="541"/>
      <c r="V115" s="541"/>
      <c r="W115" s="544"/>
      <c r="X115" s="541"/>
      <c r="Y115" s="14" t="str">
        <f ca="1">IF(INDIRECT("'Risk Input'!" &amp; Database!$O$30 &amp;$A114&amp;"")="","",INDIRECT("'Risk Input'!" &amp; Database!$O$30 &amp;$A114&amp;""))</f>
        <v/>
      </c>
    </row>
    <row r="116" spans="1:25" ht="24" customHeight="1">
      <c r="A116">
        <f t="shared" ref="A116:A121" si="11">A115</f>
        <v>19</v>
      </c>
      <c r="B116" s="541"/>
      <c r="C116" s="541"/>
      <c r="D116" s="541"/>
      <c r="E116" s="541"/>
      <c r="F116" s="541"/>
      <c r="G116" s="541"/>
      <c r="H116" s="541"/>
      <c r="I116" s="553"/>
      <c r="J116" s="541"/>
      <c r="K116" s="541"/>
      <c r="L116" s="541"/>
      <c r="M116" s="541"/>
      <c r="N116" s="541"/>
      <c r="O116" s="546" t="str">
        <f ca="1">IF(INDIRECT("'Risk Input'!" &amp; Database!$O$18 &amp;$A116&amp;"")="","",INDIRECT("'Risk Input'!" &amp; Database!$O$18 &amp;$A116&amp;""))</f>
        <v/>
      </c>
      <c r="P116" s="550"/>
      <c r="Q116" s="544"/>
      <c r="R116" s="544"/>
      <c r="S116" s="541"/>
      <c r="T116" s="541"/>
      <c r="U116" s="541"/>
      <c r="V116" s="541"/>
      <c r="W116" s="544"/>
      <c r="X116" s="541"/>
      <c r="Y116" s="546" t="str">
        <f ca="1">IF(INDIRECT("'Risk Input'!" &amp; Database!$O$33 &amp;$A116&amp;"")="","",INDIRECT("'Risk Input'!" &amp; Database!$O$33 &amp;$A116&amp;""))</f>
        <v/>
      </c>
    </row>
    <row r="117" spans="1:25" ht="24" customHeight="1">
      <c r="A117">
        <f t="shared" si="11"/>
        <v>19</v>
      </c>
      <c r="B117" s="541"/>
      <c r="C117" s="541"/>
      <c r="D117" s="541"/>
      <c r="E117" s="541"/>
      <c r="F117" s="541"/>
      <c r="G117" s="541"/>
      <c r="H117" s="541"/>
      <c r="I117" s="553"/>
      <c r="J117" s="541"/>
      <c r="K117" s="541"/>
      <c r="L117" s="541"/>
      <c r="M117" s="541"/>
      <c r="N117" s="541"/>
      <c r="O117" s="547" t="str">
        <f ca="1">IF(INDIRECT("'Risk Input'!L"&amp;$A116&amp;"")="","",INDIRECT("'Risk Input'!L"&amp;$A116&amp;""))</f>
        <v/>
      </c>
      <c r="P117" s="550"/>
      <c r="Q117" s="544"/>
      <c r="R117" s="544"/>
      <c r="S117" s="541"/>
      <c r="T117" s="541"/>
      <c r="U117" s="541"/>
      <c r="V117" s="541"/>
      <c r="W117" s="544"/>
      <c r="X117" s="541"/>
      <c r="Y117" s="547" t="str">
        <f ca="1">IF(INDIRECT("'Risk Input'!L"&amp;$A116&amp;"")="","",INDIRECT("'Risk Input'!L"&amp;$A116&amp;""))</f>
        <v/>
      </c>
    </row>
    <row r="118" spans="1:25" ht="24" customHeight="1">
      <c r="A118">
        <f t="shared" si="11"/>
        <v>19</v>
      </c>
      <c r="B118" s="541"/>
      <c r="C118" s="541"/>
      <c r="D118" s="541"/>
      <c r="E118" s="541"/>
      <c r="F118" s="541"/>
      <c r="G118" s="541"/>
      <c r="H118" s="541"/>
      <c r="I118" s="553"/>
      <c r="J118" s="541"/>
      <c r="K118" s="541"/>
      <c r="L118" s="541"/>
      <c r="M118" s="541"/>
      <c r="N118" s="541"/>
      <c r="O118" s="547" t="str">
        <f ca="1">IF(INDIRECT("'Risk Input'!L"&amp;$A117&amp;"")="","",INDIRECT("'Risk Input'!L"&amp;$A117&amp;""))</f>
        <v/>
      </c>
      <c r="P118" s="550"/>
      <c r="Q118" s="544"/>
      <c r="R118" s="544"/>
      <c r="S118" s="541"/>
      <c r="T118" s="541"/>
      <c r="U118" s="541"/>
      <c r="V118" s="541"/>
      <c r="W118" s="544"/>
      <c r="X118" s="541"/>
      <c r="Y118" s="547" t="str">
        <f ca="1">IF(INDIRECT("'Risk Input'!L"&amp;$A117&amp;"")="","",INDIRECT("'Risk Input'!L"&amp;$A117&amp;""))</f>
        <v/>
      </c>
    </row>
    <row r="119" spans="1:25" ht="24" customHeight="1" thickBot="1">
      <c r="A119">
        <f t="shared" si="11"/>
        <v>19</v>
      </c>
      <c r="B119" s="541"/>
      <c r="C119" s="541"/>
      <c r="D119" s="541"/>
      <c r="E119" s="541"/>
      <c r="F119" s="541"/>
      <c r="G119" s="541"/>
      <c r="H119" s="541"/>
      <c r="I119" s="553"/>
      <c r="J119" s="541"/>
      <c r="K119" s="541"/>
      <c r="L119" s="541"/>
      <c r="M119" s="541"/>
      <c r="N119" s="541"/>
      <c r="O119" s="548" t="str">
        <f ca="1">IF(INDIRECT("'Risk Input'!L"&amp;$A118&amp;"")="","",INDIRECT("'Risk Input'!L"&amp;$A118&amp;""))</f>
        <v/>
      </c>
      <c r="P119" s="550"/>
      <c r="Q119" s="544"/>
      <c r="R119" s="544"/>
      <c r="S119" s="541"/>
      <c r="T119" s="541"/>
      <c r="U119" s="541"/>
      <c r="V119" s="541"/>
      <c r="W119" s="544"/>
      <c r="X119" s="541"/>
      <c r="Y119" s="548" t="str">
        <f ca="1">IF(INDIRECT("'Risk Input'!L"&amp;$A118&amp;"")="","",INDIRECT("'Risk Input'!L"&amp;$A118&amp;""))</f>
        <v/>
      </c>
    </row>
    <row r="120" spans="1:25" ht="24" customHeight="1">
      <c r="A120">
        <f t="shared" si="11"/>
        <v>19</v>
      </c>
      <c r="B120" s="541"/>
      <c r="C120" s="541"/>
      <c r="D120" s="541"/>
      <c r="E120" s="541"/>
      <c r="F120" s="541"/>
      <c r="G120" s="541"/>
      <c r="H120" s="541"/>
      <c r="I120" s="553"/>
      <c r="J120" s="541"/>
      <c r="K120" s="541"/>
      <c r="L120" s="541"/>
      <c r="M120" s="541"/>
      <c r="N120" s="541"/>
      <c r="O120" s="13" t="s">
        <v>15</v>
      </c>
      <c r="P120" s="550"/>
      <c r="Q120" s="544"/>
      <c r="R120" s="544"/>
      <c r="S120" s="541"/>
      <c r="T120" s="541"/>
      <c r="U120" s="541"/>
      <c r="V120" s="541"/>
      <c r="W120" s="544"/>
      <c r="X120" s="541"/>
      <c r="Y120" s="13" t="s">
        <v>15</v>
      </c>
    </row>
    <row r="121" spans="1:25" ht="24" customHeight="1" thickBot="1">
      <c r="A121">
        <f t="shared" si="11"/>
        <v>19</v>
      </c>
      <c r="B121" s="542"/>
      <c r="C121" s="542"/>
      <c r="D121" s="542"/>
      <c r="E121" s="542"/>
      <c r="F121" s="542"/>
      <c r="G121" s="542"/>
      <c r="H121" s="542"/>
      <c r="I121" s="554"/>
      <c r="J121" s="542"/>
      <c r="K121" s="542"/>
      <c r="L121" s="542"/>
      <c r="M121" s="542"/>
      <c r="N121" s="542"/>
      <c r="O121" s="14" t="str">
        <f ca="1">IF(INDIRECT("'Risk Input'!" &amp; Database!$O$16 &amp;$A121&amp;"")="","",INDIRECT("'Risk Input'!" &amp; Database!$O$16 &amp;$A121&amp;""))</f>
        <v/>
      </c>
      <c r="P121" s="551"/>
      <c r="Q121" s="545"/>
      <c r="R121" s="545"/>
      <c r="S121" s="542"/>
      <c r="T121" s="542"/>
      <c r="U121" s="542"/>
      <c r="V121" s="542"/>
      <c r="W121" s="545"/>
      <c r="X121" s="542"/>
      <c r="Y121" s="14" t="str">
        <f ca="1">IF(INDIRECT("'Risk Input'!" &amp; Database!$O$31 &amp;$A121&amp;"")="","",INDIRECT("'Risk Input'!" &amp; Database!$O$31 &amp;$A121&amp;""))</f>
        <v/>
      </c>
    </row>
    <row r="122" spans="1:25" ht="6" customHeight="1" thickBot="1">
      <c r="B122" s="12"/>
      <c r="C122" s="125"/>
      <c r="D122" s="126"/>
      <c r="E122" s="126"/>
      <c r="F122" s="126"/>
      <c r="G122" s="126"/>
      <c r="H122" s="126"/>
      <c r="I122" s="243"/>
      <c r="J122" s="126"/>
      <c r="K122" s="126"/>
      <c r="L122" s="126"/>
      <c r="M122" s="126"/>
      <c r="N122" s="128"/>
      <c r="O122" s="128"/>
      <c r="P122" s="128"/>
      <c r="Q122" s="128"/>
      <c r="R122" s="128"/>
      <c r="S122" s="126"/>
      <c r="T122" s="126"/>
      <c r="U122" s="126"/>
      <c r="V122" s="126"/>
      <c r="W122" s="126"/>
      <c r="X122" s="126"/>
      <c r="Y122" s="122"/>
    </row>
    <row r="123" spans="1:25" ht="24" customHeight="1" thickTop="1">
      <c r="A123">
        <f>A114+1</f>
        <v>20</v>
      </c>
      <c r="B123" s="540" t="str">
        <f ca="1">IF(INDIRECT("'Risk Input'!" &amp; Database!$O$3 &amp;$A123&amp;"")="","",INDIRECT("'Risk Input'!" &amp; Database!$O$3 &amp;$A123&amp;""))</f>
        <v/>
      </c>
      <c r="C123" s="540" t="str">
        <f ca="1">IF(INDIRECT("'Risk Input'!" &amp; Database!$O$2 &amp;$A123&amp;"")="","",INDIRECT("'Risk Input'!" &amp; Database!$O$2 &amp;$A123&amp;""))</f>
        <v/>
      </c>
      <c r="D123" s="540" t="str">
        <f ca="1">IF(INDIRECT("'Risk Input'!" &amp; Database!$O$4 &amp;$A123&amp;"")="","",INDIRECT("'Risk Input'!" &amp; Database!$O$4 &amp;$A123&amp;""))</f>
        <v/>
      </c>
      <c r="E123" s="540" t="str">
        <f ca="1">IF(INDIRECT("'Risk Input'!" &amp; Database!$O$5 &amp;$A123&amp;"")="","",INDIRECT("'Risk Input'!" &amp; Database!$O$5 &amp;$A123&amp;""))</f>
        <v/>
      </c>
      <c r="F123" s="540" t="str">
        <f ca="1">IF(INDIRECT("'Risk Input'!" &amp; Database!$O$6 &amp;$A123&amp;"")="","",INDIRECT("'Risk Input'!" &amp; Database!$O$6 &amp;$A123&amp;""))</f>
        <v/>
      </c>
      <c r="G123" s="540" t="str">
        <f ca="1">IF(INDIRECT("'Risk Input'!" &amp; Database!$O$7 &amp;$A123&amp;"")="","",INDIRECT("'Risk Input'!" &amp; Database!$O$7 &amp;$A123&amp;""))</f>
        <v/>
      </c>
      <c r="H123" s="540" t="str">
        <f ca="1">IF(INDIRECT("'Risk Input'!" &amp; Database!$O$8 &amp;$A123&amp;"")="","",INDIRECT("'Risk Input'!" &amp; Database!$O$8 &amp;$A123&amp;""))</f>
        <v/>
      </c>
      <c r="I123" s="552" t="str">
        <f ca="1">IF(INDIRECT("'Risk Input'!" &amp; Database!$O$9 &amp;$A123&amp;"")="","",INDIRECT("'Risk Input'!" &amp; Database!$O$9 &amp;$A123&amp;""))</f>
        <v/>
      </c>
      <c r="J123" s="540" t="str">
        <f ca="1">IF(INDIRECT("'Risk Input'!" &amp; Database!$O$10 &amp;$A123&amp;"")="","",INDIRECT("'Risk Input'!" &amp; Database!$O$10 &amp;$A123&amp;""))</f>
        <v/>
      </c>
      <c r="K123" s="540" t="str">
        <f ca="1">IF(INDIRECT("'Risk Input'!" &amp; Database!$O$11 &amp;$A123&amp;"")="","",INDIRECT("'Risk Input'!" &amp; Database!$O$11 &amp;$A123&amp;""))</f>
        <v/>
      </c>
      <c r="L123" s="540" t="str">
        <f ca="1">IF(INDIRECT("'Risk Input'!" &amp; Database!$O$12 &amp;$A123&amp;"")="","",INDIRECT("'Risk Input'!" &amp; Database!$O$12 &amp;$A123&amp;""))</f>
        <v/>
      </c>
      <c r="M123" s="540" t="str">
        <f ca="1">IF(INDIRECT("'Risk Input'!" &amp; Database!$O$13 &amp;$A123&amp;"")="","",INDIRECT("'Risk Input'!" &amp; Database!$O$13 &amp;$A123&amp;""))</f>
        <v/>
      </c>
      <c r="N123" s="540" t="str">
        <f ca="1">IF(INDIRECT("'Risk Input'!" &amp; Database!$O$14 &amp;$A123&amp;"")="","",INDIRECT("'Risk Input'!" &amp; Database!$O$14 &amp;$A123&amp;""))</f>
        <v/>
      </c>
      <c r="O123" s="15" t="s">
        <v>26</v>
      </c>
      <c r="P123" s="549">
        <f ca="1">IF(INDIRECT("'Risk Input'!" &amp; Database!$O$19 &amp;$A123&amp;"")="","",INDIRECT("'Risk Input'!" &amp; Database!$O$19 &amp;$A123&amp;""))</f>
        <v>0</v>
      </c>
      <c r="Q123" s="543">
        <f ca="1">IF(INDIRECT("'Risk Input'!" &amp; Database!$O$20 &amp;$A123&amp;"")="","",INDIRECT("'Risk Input'!" &amp; Database!$O$20 &amp;$A123&amp;""))</f>
        <v>0</v>
      </c>
      <c r="R123" s="543">
        <f ca="1">IF(INDIRECT("'Risk Input'!" &amp; Database!$O$21 &amp;$A123&amp;"")="","",INDIRECT("'Risk Input'!" &amp; Database!$O$21 &amp;$A123&amp;""))</f>
        <v>0</v>
      </c>
      <c r="S123" s="540" t="str">
        <f ca="1">IF(INDIRECT("'Risk Input'!" &amp; Database!$O$22 &amp;$A123&amp;"")="","",INDIRECT("'Risk Input'!" &amp; Database!$O$22 &amp;$A123&amp;""))</f>
        <v/>
      </c>
      <c r="T123" s="540" t="str">
        <f ca="1">IF(INDIRECT("'Risk Input'!" &amp; Database!$O$25 &amp;$A123&amp;"")="","",INDIRECT("'Risk Input'!" &amp; Database!$O$25 &amp;$A123&amp;""))</f>
        <v/>
      </c>
      <c r="U123" s="540" t="str">
        <f ca="1">IF(INDIRECT("'Risk Input'!" &amp; Database!$O$26 &amp;$A123&amp;"")="","",INDIRECT("'Risk Input'!" &amp; Database!$O$26 &amp;$A123&amp;""))</f>
        <v/>
      </c>
      <c r="V123" s="540" t="str">
        <f ca="1">IF(INDIRECT("'Risk Input'!" &amp; Database!$O$27 &amp;$A123&amp;"")="","",INDIRECT("'Risk Input'!" &amp; Database!$O$27 &amp;$A123&amp;""))</f>
        <v/>
      </c>
      <c r="W123" s="543" t="str">
        <f ca="1">IF(INDIRECT("'Risk Input'!" &amp; Database!$O$28 &amp;$A123&amp;"")="","",INDIRECT("'Risk Input'!" &amp; Database!$O$28 &amp;$A123&amp;""))</f>
        <v/>
      </c>
      <c r="X123" s="540" t="str">
        <f ca="1">IF(INDIRECT("'Risk Input'!" &amp; Database!$O$29 &amp;$A123&amp;"")="","",INDIRECT("'Risk Input'!" &amp; Database!$O$29 &amp;$A123&amp;""))</f>
        <v/>
      </c>
      <c r="Y123" s="123" t="s">
        <v>26</v>
      </c>
    </row>
    <row r="124" spans="1:25" ht="24" customHeight="1" thickBot="1">
      <c r="A124">
        <f>A123</f>
        <v>20</v>
      </c>
      <c r="B124" s="541"/>
      <c r="C124" s="541"/>
      <c r="D124" s="541"/>
      <c r="E124" s="541"/>
      <c r="F124" s="541"/>
      <c r="G124" s="541"/>
      <c r="H124" s="541"/>
      <c r="I124" s="553"/>
      <c r="J124" s="541"/>
      <c r="K124" s="541"/>
      <c r="L124" s="541"/>
      <c r="M124" s="541"/>
      <c r="N124" s="541"/>
      <c r="O124" s="14" t="str">
        <f ca="1">IF(INDIRECT("'Risk Input'!" &amp; Database!$O$15 &amp;$A123&amp;"")="","",INDIRECT("'Risk Input'!" &amp; Database!$O$15 &amp;$A123&amp;""))</f>
        <v/>
      </c>
      <c r="P124" s="550"/>
      <c r="Q124" s="544"/>
      <c r="R124" s="544"/>
      <c r="S124" s="541"/>
      <c r="T124" s="541"/>
      <c r="U124" s="541"/>
      <c r="V124" s="541"/>
      <c r="W124" s="544"/>
      <c r="X124" s="541"/>
      <c r="Y124" s="14" t="str">
        <f ca="1">IF(INDIRECT("'Risk Input'!" &amp; Database!$O$30 &amp;$A123&amp;"")="","",INDIRECT("'Risk Input'!" &amp; Database!$O$30 &amp;$A123&amp;""))</f>
        <v/>
      </c>
    </row>
    <row r="125" spans="1:25" ht="24" customHeight="1">
      <c r="A125">
        <f t="shared" ref="A125:A130" si="12">A124</f>
        <v>20</v>
      </c>
      <c r="B125" s="541"/>
      <c r="C125" s="541"/>
      <c r="D125" s="541"/>
      <c r="E125" s="541"/>
      <c r="F125" s="541"/>
      <c r="G125" s="541"/>
      <c r="H125" s="541"/>
      <c r="I125" s="553"/>
      <c r="J125" s="541"/>
      <c r="K125" s="541"/>
      <c r="L125" s="541"/>
      <c r="M125" s="541"/>
      <c r="N125" s="541"/>
      <c r="O125" s="546" t="str">
        <f ca="1">IF(INDIRECT("'Risk Input'!" &amp; Database!$O$18 &amp;$A125&amp;"")="","",INDIRECT("'Risk Input'!" &amp; Database!$O$18 &amp;$A125&amp;""))</f>
        <v/>
      </c>
      <c r="P125" s="550"/>
      <c r="Q125" s="544"/>
      <c r="R125" s="544"/>
      <c r="S125" s="541"/>
      <c r="T125" s="541"/>
      <c r="U125" s="541"/>
      <c r="V125" s="541"/>
      <c r="W125" s="544"/>
      <c r="X125" s="541"/>
      <c r="Y125" s="546" t="str">
        <f ca="1">IF(INDIRECT("'Risk Input'!" &amp; Database!$O$33 &amp;$A125&amp;"")="","",INDIRECT("'Risk Input'!" &amp; Database!$O$33 &amp;$A125&amp;""))</f>
        <v/>
      </c>
    </row>
    <row r="126" spans="1:25" ht="24" customHeight="1">
      <c r="A126">
        <f t="shared" si="12"/>
        <v>20</v>
      </c>
      <c r="B126" s="541"/>
      <c r="C126" s="541"/>
      <c r="D126" s="541"/>
      <c r="E126" s="541"/>
      <c r="F126" s="541"/>
      <c r="G126" s="541"/>
      <c r="H126" s="541"/>
      <c r="I126" s="553"/>
      <c r="J126" s="541"/>
      <c r="K126" s="541"/>
      <c r="L126" s="541"/>
      <c r="M126" s="541"/>
      <c r="N126" s="541"/>
      <c r="O126" s="547" t="str">
        <f ca="1">IF(INDIRECT("'Risk Input'!L"&amp;$A125&amp;"")="","",INDIRECT("'Risk Input'!L"&amp;$A125&amp;""))</f>
        <v/>
      </c>
      <c r="P126" s="550"/>
      <c r="Q126" s="544"/>
      <c r="R126" s="544"/>
      <c r="S126" s="541"/>
      <c r="T126" s="541"/>
      <c r="U126" s="541"/>
      <c r="V126" s="541"/>
      <c r="W126" s="544"/>
      <c r="X126" s="541"/>
      <c r="Y126" s="547" t="str">
        <f ca="1">IF(INDIRECT("'Risk Input'!L"&amp;$A125&amp;"")="","",INDIRECT("'Risk Input'!L"&amp;$A125&amp;""))</f>
        <v/>
      </c>
    </row>
    <row r="127" spans="1:25" ht="24" customHeight="1">
      <c r="A127">
        <f t="shared" si="12"/>
        <v>20</v>
      </c>
      <c r="B127" s="541"/>
      <c r="C127" s="541"/>
      <c r="D127" s="541"/>
      <c r="E127" s="541"/>
      <c r="F127" s="541"/>
      <c r="G127" s="541"/>
      <c r="H127" s="541"/>
      <c r="I127" s="553"/>
      <c r="J127" s="541"/>
      <c r="K127" s="541"/>
      <c r="L127" s="541"/>
      <c r="M127" s="541"/>
      <c r="N127" s="541"/>
      <c r="O127" s="547" t="str">
        <f ca="1">IF(INDIRECT("'Risk Input'!L"&amp;$A126&amp;"")="","",INDIRECT("'Risk Input'!L"&amp;$A126&amp;""))</f>
        <v/>
      </c>
      <c r="P127" s="550"/>
      <c r="Q127" s="544"/>
      <c r="R127" s="544"/>
      <c r="S127" s="541"/>
      <c r="T127" s="541"/>
      <c r="U127" s="541"/>
      <c r="V127" s="541"/>
      <c r="W127" s="544"/>
      <c r="X127" s="541"/>
      <c r="Y127" s="547" t="str">
        <f ca="1">IF(INDIRECT("'Risk Input'!L"&amp;$A126&amp;"")="","",INDIRECT("'Risk Input'!L"&amp;$A126&amp;""))</f>
        <v/>
      </c>
    </row>
    <row r="128" spans="1:25" ht="24" customHeight="1" thickBot="1">
      <c r="A128">
        <f t="shared" si="12"/>
        <v>20</v>
      </c>
      <c r="B128" s="541"/>
      <c r="C128" s="541"/>
      <c r="D128" s="541"/>
      <c r="E128" s="541"/>
      <c r="F128" s="541"/>
      <c r="G128" s="541"/>
      <c r="H128" s="541"/>
      <c r="I128" s="553"/>
      <c r="J128" s="541"/>
      <c r="K128" s="541"/>
      <c r="L128" s="541"/>
      <c r="M128" s="541"/>
      <c r="N128" s="541"/>
      <c r="O128" s="548" t="str">
        <f ca="1">IF(INDIRECT("'Risk Input'!L"&amp;$A127&amp;"")="","",INDIRECT("'Risk Input'!L"&amp;$A127&amp;""))</f>
        <v/>
      </c>
      <c r="P128" s="550"/>
      <c r="Q128" s="544"/>
      <c r="R128" s="544"/>
      <c r="S128" s="541"/>
      <c r="T128" s="541"/>
      <c r="U128" s="541"/>
      <c r="V128" s="541"/>
      <c r="W128" s="544"/>
      <c r="X128" s="541"/>
      <c r="Y128" s="548" t="str">
        <f ca="1">IF(INDIRECT("'Risk Input'!L"&amp;$A127&amp;"")="","",INDIRECT("'Risk Input'!L"&amp;$A127&amp;""))</f>
        <v/>
      </c>
    </row>
    <row r="129" spans="1:25" ht="24" customHeight="1">
      <c r="A129">
        <f t="shared" si="12"/>
        <v>20</v>
      </c>
      <c r="B129" s="541"/>
      <c r="C129" s="541"/>
      <c r="D129" s="541"/>
      <c r="E129" s="541"/>
      <c r="F129" s="541"/>
      <c r="G129" s="541"/>
      <c r="H129" s="541"/>
      <c r="I129" s="553"/>
      <c r="J129" s="541"/>
      <c r="K129" s="541"/>
      <c r="L129" s="541"/>
      <c r="M129" s="541"/>
      <c r="N129" s="541"/>
      <c r="O129" s="13" t="s">
        <v>15</v>
      </c>
      <c r="P129" s="550"/>
      <c r="Q129" s="544"/>
      <c r="R129" s="544"/>
      <c r="S129" s="541"/>
      <c r="T129" s="541"/>
      <c r="U129" s="541"/>
      <c r="V129" s="541"/>
      <c r="W129" s="544"/>
      <c r="X129" s="541"/>
      <c r="Y129" s="13" t="s">
        <v>15</v>
      </c>
    </row>
    <row r="130" spans="1:25" ht="24" customHeight="1" thickBot="1">
      <c r="A130">
        <f t="shared" si="12"/>
        <v>20</v>
      </c>
      <c r="B130" s="542"/>
      <c r="C130" s="542"/>
      <c r="D130" s="542"/>
      <c r="E130" s="542"/>
      <c r="F130" s="542"/>
      <c r="G130" s="542"/>
      <c r="H130" s="542"/>
      <c r="I130" s="554"/>
      <c r="J130" s="542"/>
      <c r="K130" s="542"/>
      <c r="L130" s="542"/>
      <c r="M130" s="542"/>
      <c r="N130" s="542"/>
      <c r="O130" s="14" t="str">
        <f ca="1">IF(INDIRECT("'Risk Input'!" &amp; Database!$O$16 &amp;$A130&amp;"")="","",INDIRECT("'Risk Input'!" &amp; Database!$O$16 &amp;$A130&amp;""))</f>
        <v/>
      </c>
      <c r="P130" s="551"/>
      <c r="Q130" s="545"/>
      <c r="R130" s="545"/>
      <c r="S130" s="542"/>
      <c r="T130" s="542"/>
      <c r="U130" s="542"/>
      <c r="V130" s="542"/>
      <c r="W130" s="545"/>
      <c r="X130" s="542"/>
      <c r="Y130" s="14" t="str">
        <f ca="1">IF(INDIRECT("'Risk Input'!" &amp; Database!$O$31 &amp;$A130&amp;"")="","",INDIRECT("'Risk Input'!" &amp; Database!$O$31 &amp;$A130&amp;""))</f>
        <v/>
      </c>
    </row>
    <row r="131" spans="1:25" ht="6" customHeight="1" thickBot="1">
      <c r="B131" s="12"/>
      <c r="C131" s="125"/>
      <c r="D131" s="126"/>
      <c r="E131" s="126"/>
      <c r="F131" s="126"/>
      <c r="G131" s="126"/>
      <c r="H131" s="126"/>
      <c r="I131" s="243"/>
      <c r="J131" s="126"/>
      <c r="K131" s="126"/>
      <c r="L131" s="126"/>
      <c r="M131" s="126"/>
      <c r="N131" s="128"/>
      <c r="O131" s="128"/>
      <c r="P131" s="128"/>
      <c r="Q131" s="128"/>
      <c r="R131" s="128"/>
      <c r="S131" s="126"/>
      <c r="T131" s="126"/>
      <c r="U131" s="126"/>
      <c r="V131" s="126"/>
      <c r="W131" s="126"/>
      <c r="X131" s="126"/>
      <c r="Y131" s="122"/>
    </row>
    <row r="132" spans="1:25" ht="24" customHeight="1" thickTop="1">
      <c r="A132">
        <f>A123+1</f>
        <v>21</v>
      </c>
      <c r="B132" s="540" t="str">
        <f ca="1">IF(INDIRECT("'Risk Input'!" &amp; Database!$O$3 &amp;$A132&amp;"")="","",INDIRECT("'Risk Input'!" &amp; Database!$O$3 &amp;$A132&amp;""))</f>
        <v/>
      </c>
      <c r="C132" s="540" t="str">
        <f ca="1">IF(INDIRECT("'Risk Input'!" &amp; Database!$O$2 &amp;$A132&amp;"")="","",INDIRECT("'Risk Input'!" &amp; Database!$O$2 &amp;$A132&amp;""))</f>
        <v/>
      </c>
      <c r="D132" s="540" t="str">
        <f ca="1">IF(INDIRECT("'Risk Input'!" &amp; Database!$O$4 &amp;$A132&amp;"")="","",INDIRECT("'Risk Input'!" &amp; Database!$O$4 &amp;$A132&amp;""))</f>
        <v/>
      </c>
      <c r="E132" s="540" t="str">
        <f ca="1">IF(INDIRECT("'Risk Input'!" &amp; Database!$O$5 &amp;$A132&amp;"")="","",INDIRECT("'Risk Input'!" &amp; Database!$O$5 &amp;$A132&amp;""))</f>
        <v/>
      </c>
      <c r="F132" s="540" t="str">
        <f ca="1">IF(INDIRECT("'Risk Input'!" &amp; Database!$O$6 &amp;$A132&amp;"")="","",INDIRECT("'Risk Input'!" &amp; Database!$O$6 &amp;$A132&amp;""))</f>
        <v/>
      </c>
      <c r="G132" s="540" t="str">
        <f ca="1">IF(INDIRECT("'Risk Input'!" &amp; Database!$O$7 &amp;$A132&amp;"")="","",INDIRECT("'Risk Input'!" &amp; Database!$O$7 &amp;$A132&amp;""))</f>
        <v/>
      </c>
      <c r="H132" s="540" t="str">
        <f ca="1">IF(INDIRECT("'Risk Input'!" &amp; Database!$O$8 &amp;$A132&amp;"")="","",INDIRECT("'Risk Input'!" &amp; Database!$O$8 &amp;$A132&amp;""))</f>
        <v/>
      </c>
      <c r="I132" s="552" t="str">
        <f ca="1">IF(INDIRECT("'Risk Input'!" &amp; Database!$O$9 &amp;$A132&amp;"")="","",INDIRECT("'Risk Input'!" &amp; Database!$O$9 &amp;$A132&amp;""))</f>
        <v/>
      </c>
      <c r="J132" s="540" t="str">
        <f ca="1">IF(INDIRECT("'Risk Input'!" &amp; Database!$O$10 &amp;$A132&amp;"")="","",INDIRECT("'Risk Input'!" &amp; Database!$O$10 &amp;$A132&amp;""))</f>
        <v/>
      </c>
      <c r="K132" s="540" t="str">
        <f ca="1">IF(INDIRECT("'Risk Input'!" &amp; Database!$O$11 &amp;$A132&amp;"")="","",INDIRECT("'Risk Input'!" &amp; Database!$O$11 &amp;$A132&amp;""))</f>
        <v/>
      </c>
      <c r="L132" s="540" t="str">
        <f ca="1">IF(INDIRECT("'Risk Input'!" &amp; Database!$O$12 &amp;$A132&amp;"")="","",INDIRECT("'Risk Input'!" &amp; Database!$O$12 &amp;$A132&amp;""))</f>
        <v/>
      </c>
      <c r="M132" s="540" t="str">
        <f ca="1">IF(INDIRECT("'Risk Input'!" &amp; Database!$O$13 &amp;$A132&amp;"")="","",INDIRECT("'Risk Input'!" &amp; Database!$O$13 &amp;$A132&amp;""))</f>
        <v/>
      </c>
      <c r="N132" s="540" t="str">
        <f ca="1">IF(INDIRECT("'Risk Input'!" &amp; Database!$O$14 &amp;$A132&amp;"")="","",INDIRECT("'Risk Input'!" &amp; Database!$O$14 &amp;$A132&amp;""))</f>
        <v/>
      </c>
      <c r="O132" s="15" t="s">
        <v>26</v>
      </c>
      <c r="P132" s="549">
        <f ca="1">IF(INDIRECT("'Risk Input'!" &amp; Database!$O$19 &amp;$A132&amp;"")="","",INDIRECT("'Risk Input'!" &amp; Database!$O$19 &amp;$A132&amp;""))</f>
        <v>0</v>
      </c>
      <c r="Q132" s="543">
        <f ca="1">IF(INDIRECT("'Risk Input'!" &amp; Database!$O$20 &amp;$A132&amp;"")="","",INDIRECT("'Risk Input'!" &amp; Database!$O$20 &amp;$A132&amp;""))</f>
        <v>0</v>
      </c>
      <c r="R132" s="543">
        <f ca="1">IF(INDIRECT("'Risk Input'!" &amp; Database!$O$21 &amp;$A132&amp;"")="","",INDIRECT("'Risk Input'!" &amp; Database!$O$21 &amp;$A132&amp;""))</f>
        <v>0</v>
      </c>
      <c r="S132" s="540" t="str">
        <f ca="1">IF(INDIRECT("'Risk Input'!" &amp; Database!$O$22 &amp;$A132&amp;"")="","",INDIRECT("'Risk Input'!" &amp; Database!$O$22 &amp;$A132&amp;""))</f>
        <v/>
      </c>
      <c r="T132" s="540" t="str">
        <f ca="1">IF(INDIRECT("'Risk Input'!" &amp; Database!$O$25 &amp;$A132&amp;"")="","",INDIRECT("'Risk Input'!" &amp; Database!$O$25 &amp;$A132&amp;""))</f>
        <v/>
      </c>
      <c r="U132" s="540" t="str">
        <f ca="1">IF(INDIRECT("'Risk Input'!" &amp; Database!$O$26 &amp;$A132&amp;"")="","",INDIRECT("'Risk Input'!" &amp; Database!$O$26 &amp;$A132&amp;""))</f>
        <v/>
      </c>
      <c r="V132" s="540" t="str">
        <f ca="1">IF(INDIRECT("'Risk Input'!" &amp; Database!$O$27 &amp;$A132&amp;"")="","",INDIRECT("'Risk Input'!" &amp; Database!$O$27 &amp;$A132&amp;""))</f>
        <v/>
      </c>
      <c r="W132" s="543" t="str">
        <f ca="1">IF(INDIRECT("'Risk Input'!" &amp; Database!$O$28 &amp;$A132&amp;"")="","",INDIRECT("'Risk Input'!" &amp; Database!$O$28 &amp;$A132&amp;""))</f>
        <v/>
      </c>
      <c r="X132" s="540" t="str">
        <f ca="1">IF(INDIRECT("'Risk Input'!" &amp; Database!$O$29 &amp;$A132&amp;"")="","",INDIRECT("'Risk Input'!" &amp; Database!$O$29 &amp;$A132&amp;""))</f>
        <v/>
      </c>
      <c r="Y132" s="123" t="s">
        <v>26</v>
      </c>
    </row>
    <row r="133" spans="1:25" ht="24" customHeight="1" thickBot="1">
      <c r="A133">
        <f>A132</f>
        <v>21</v>
      </c>
      <c r="B133" s="541"/>
      <c r="C133" s="541"/>
      <c r="D133" s="541"/>
      <c r="E133" s="541"/>
      <c r="F133" s="541"/>
      <c r="G133" s="541"/>
      <c r="H133" s="541"/>
      <c r="I133" s="553"/>
      <c r="J133" s="541"/>
      <c r="K133" s="541"/>
      <c r="L133" s="541"/>
      <c r="M133" s="541"/>
      <c r="N133" s="541"/>
      <c r="O133" s="14" t="str">
        <f ca="1">IF(INDIRECT("'Risk Input'!" &amp; Database!$O$15 &amp;$A132&amp;"")="","",INDIRECT("'Risk Input'!" &amp; Database!$O$15 &amp;$A132&amp;""))</f>
        <v/>
      </c>
      <c r="P133" s="550"/>
      <c r="Q133" s="544"/>
      <c r="R133" s="544"/>
      <c r="S133" s="541"/>
      <c r="T133" s="541"/>
      <c r="U133" s="541"/>
      <c r="V133" s="541"/>
      <c r="W133" s="544"/>
      <c r="X133" s="541"/>
      <c r="Y133" s="14" t="str">
        <f ca="1">IF(INDIRECT("'Risk Input'!" &amp; Database!$O$30 &amp;$A132&amp;"")="","",INDIRECT("'Risk Input'!" &amp; Database!$O$30 &amp;$A132&amp;""))</f>
        <v/>
      </c>
    </row>
    <row r="134" spans="1:25" ht="24" customHeight="1">
      <c r="A134">
        <f t="shared" ref="A134:A139" si="13">A133</f>
        <v>21</v>
      </c>
      <c r="B134" s="541"/>
      <c r="C134" s="541"/>
      <c r="D134" s="541"/>
      <c r="E134" s="541"/>
      <c r="F134" s="541"/>
      <c r="G134" s="541"/>
      <c r="H134" s="541"/>
      <c r="I134" s="553"/>
      <c r="J134" s="541"/>
      <c r="K134" s="541"/>
      <c r="L134" s="541"/>
      <c r="M134" s="541"/>
      <c r="N134" s="541"/>
      <c r="O134" s="546" t="str">
        <f ca="1">IF(INDIRECT("'Risk Input'!" &amp; Database!$O$18 &amp;$A134&amp;"")="","",INDIRECT("'Risk Input'!" &amp; Database!$O$18 &amp;$A134&amp;""))</f>
        <v/>
      </c>
      <c r="P134" s="550"/>
      <c r="Q134" s="544"/>
      <c r="R134" s="544"/>
      <c r="S134" s="541"/>
      <c r="T134" s="541"/>
      <c r="U134" s="541"/>
      <c r="V134" s="541"/>
      <c r="W134" s="544"/>
      <c r="X134" s="541"/>
      <c r="Y134" s="546" t="str">
        <f ca="1">IF(INDIRECT("'Risk Input'!" &amp; Database!$O$33 &amp;$A134&amp;"")="","",INDIRECT("'Risk Input'!" &amp; Database!$O$33 &amp;$A134&amp;""))</f>
        <v/>
      </c>
    </row>
    <row r="135" spans="1:25" ht="24" customHeight="1">
      <c r="A135">
        <f t="shared" si="13"/>
        <v>21</v>
      </c>
      <c r="B135" s="541"/>
      <c r="C135" s="541"/>
      <c r="D135" s="541"/>
      <c r="E135" s="541"/>
      <c r="F135" s="541"/>
      <c r="G135" s="541"/>
      <c r="H135" s="541"/>
      <c r="I135" s="553"/>
      <c r="J135" s="541"/>
      <c r="K135" s="541"/>
      <c r="L135" s="541"/>
      <c r="M135" s="541"/>
      <c r="N135" s="541"/>
      <c r="O135" s="547" t="str">
        <f ca="1">IF(INDIRECT("'Risk Input'!L"&amp;$A134&amp;"")="","",INDIRECT("'Risk Input'!L"&amp;$A134&amp;""))</f>
        <v/>
      </c>
      <c r="P135" s="550"/>
      <c r="Q135" s="544"/>
      <c r="R135" s="544"/>
      <c r="S135" s="541"/>
      <c r="T135" s="541"/>
      <c r="U135" s="541"/>
      <c r="V135" s="541"/>
      <c r="W135" s="544"/>
      <c r="X135" s="541"/>
      <c r="Y135" s="547" t="str">
        <f ca="1">IF(INDIRECT("'Risk Input'!L"&amp;$A134&amp;"")="","",INDIRECT("'Risk Input'!L"&amp;$A134&amp;""))</f>
        <v/>
      </c>
    </row>
    <row r="136" spans="1:25" ht="24" customHeight="1">
      <c r="A136">
        <f t="shared" si="13"/>
        <v>21</v>
      </c>
      <c r="B136" s="541"/>
      <c r="C136" s="541"/>
      <c r="D136" s="541"/>
      <c r="E136" s="541"/>
      <c r="F136" s="541"/>
      <c r="G136" s="541"/>
      <c r="H136" s="541"/>
      <c r="I136" s="553"/>
      <c r="J136" s="541"/>
      <c r="K136" s="541"/>
      <c r="L136" s="541"/>
      <c r="M136" s="541"/>
      <c r="N136" s="541"/>
      <c r="O136" s="547" t="str">
        <f ca="1">IF(INDIRECT("'Risk Input'!L"&amp;$A135&amp;"")="","",INDIRECT("'Risk Input'!L"&amp;$A135&amp;""))</f>
        <v/>
      </c>
      <c r="P136" s="550"/>
      <c r="Q136" s="544"/>
      <c r="R136" s="544"/>
      <c r="S136" s="541"/>
      <c r="T136" s="541"/>
      <c r="U136" s="541"/>
      <c r="V136" s="541"/>
      <c r="W136" s="544"/>
      <c r="X136" s="541"/>
      <c r="Y136" s="547" t="str">
        <f ca="1">IF(INDIRECT("'Risk Input'!L"&amp;$A135&amp;"")="","",INDIRECT("'Risk Input'!L"&amp;$A135&amp;""))</f>
        <v/>
      </c>
    </row>
    <row r="137" spans="1:25" ht="24" customHeight="1" thickBot="1">
      <c r="A137">
        <f t="shared" si="13"/>
        <v>21</v>
      </c>
      <c r="B137" s="541"/>
      <c r="C137" s="541"/>
      <c r="D137" s="541"/>
      <c r="E137" s="541"/>
      <c r="F137" s="541"/>
      <c r="G137" s="541"/>
      <c r="H137" s="541"/>
      <c r="I137" s="553"/>
      <c r="J137" s="541"/>
      <c r="K137" s="541"/>
      <c r="L137" s="541"/>
      <c r="M137" s="541"/>
      <c r="N137" s="541"/>
      <c r="O137" s="548" t="str">
        <f ca="1">IF(INDIRECT("'Risk Input'!L"&amp;$A136&amp;"")="","",INDIRECT("'Risk Input'!L"&amp;$A136&amp;""))</f>
        <v/>
      </c>
      <c r="P137" s="550"/>
      <c r="Q137" s="544"/>
      <c r="R137" s="544"/>
      <c r="S137" s="541"/>
      <c r="T137" s="541"/>
      <c r="U137" s="541"/>
      <c r="V137" s="541"/>
      <c r="W137" s="544"/>
      <c r="X137" s="541"/>
      <c r="Y137" s="548" t="str">
        <f ca="1">IF(INDIRECT("'Risk Input'!L"&amp;$A136&amp;"")="","",INDIRECT("'Risk Input'!L"&amp;$A136&amp;""))</f>
        <v/>
      </c>
    </row>
    <row r="138" spans="1:25" ht="24" customHeight="1">
      <c r="A138">
        <f t="shared" si="13"/>
        <v>21</v>
      </c>
      <c r="B138" s="541"/>
      <c r="C138" s="541"/>
      <c r="D138" s="541"/>
      <c r="E138" s="541"/>
      <c r="F138" s="541"/>
      <c r="G138" s="541"/>
      <c r="H138" s="541"/>
      <c r="I138" s="553"/>
      <c r="J138" s="541"/>
      <c r="K138" s="541"/>
      <c r="L138" s="541"/>
      <c r="M138" s="541"/>
      <c r="N138" s="541"/>
      <c r="O138" s="13" t="s">
        <v>15</v>
      </c>
      <c r="P138" s="550"/>
      <c r="Q138" s="544"/>
      <c r="R138" s="544"/>
      <c r="S138" s="541"/>
      <c r="T138" s="541"/>
      <c r="U138" s="541"/>
      <c r="V138" s="541"/>
      <c r="W138" s="544"/>
      <c r="X138" s="541"/>
      <c r="Y138" s="13" t="s">
        <v>15</v>
      </c>
    </row>
    <row r="139" spans="1:25" ht="24" customHeight="1" thickBot="1">
      <c r="A139">
        <f t="shared" si="13"/>
        <v>21</v>
      </c>
      <c r="B139" s="542"/>
      <c r="C139" s="542"/>
      <c r="D139" s="542"/>
      <c r="E139" s="542"/>
      <c r="F139" s="542"/>
      <c r="G139" s="542"/>
      <c r="H139" s="542"/>
      <c r="I139" s="554"/>
      <c r="J139" s="542"/>
      <c r="K139" s="542"/>
      <c r="L139" s="542"/>
      <c r="M139" s="542"/>
      <c r="N139" s="542"/>
      <c r="O139" s="14" t="str">
        <f ca="1">IF(INDIRECT("'Risk Input'!" &amp; Database!$O$16 &amp;$A139&amp;"")="","",INDIRECT("'Risk Input'!" &amp; Database!$O$16 &amp;$A139&amp;""))</f>
        <v/>
      </c>
      <c r="P139" s="551"/>
      <c r="Q139" s="545"/>
      <c r="R139" s="545"/>
      <c r="S139" s="542"/>
      <c r="T139" s="542"/>
      <c r="U139" s="542"/>
      <c r="V139" s="542"/>
      <c r="W139" s="545"/>
      <c r="X139" s="542"/>
      <c r="Y139" s="14" t="str">
        <f ca="1">IF(INDIRECT("'Risk Input'!" &amp; Database!$O$31 &amp;$A139&amp;"")="","",INDIRECT("'Risk Input'!" &amp; Database!$O$31 &amp;$A139&amp;""))</f>
        <v/>
      </c>
    </row>
    <row r="140" spans="1:25" ht="6" customHeight="1" thickBot="1">
      <c r="B140" s="12"/>
      <c r="C140" s="125"/>
      <c r="D140" s="126"/>
      <c r="E140" s="126"/>
      <c r="F140" s="126"/>
      <c r="G140" s="126"/>
      <c r="H140" s="126"/>
      <c r="I140" s="243"/>
      <c r="J140" s="126"/>
      <c r="K140" s="126"/>
      <c r="L140" s="126"/>
      <c r="M140" s="126"/>
      <c r="N140" s="128"/>
      <c r="O140" s="128"/>
      <c r="P140" s="128"/>
      <c r="Q140" s="128"/>
      <c r="R140" s="128"/>
      <c r="S140" s="126"/>
      <c r="T140" s="126"/>
      <c r="U140" s="126"/>
      <c r="V140" s="126"/>
      <c r="W140" s="126"/>
      <c r="X140" s="126"/>
      <c r="Y140" s="122"/>
    </row>
    <row r="141" spans="1:25" ht="24" customHeight="1" thickTop="1">
      <c r="A141">
        <f>A132+1</f>
        <v>22</v>
      </c>
      <c r="B141" s="540" t="str">
        <f ca="1">IF(INDIRECT("'Risk Input'!" &amp; Database!$O$3 &amp;$A141&amp;"")="","",INDIRECT("'Risk Input'!" &amp; Database!$O$3 &amp;$A141&amp;""))</f>
        <v/>
      </c>
      <c r="C141" s="540" t="str">
        <f ca="1">IF(INDIRECT("'Risk Input'!" &amp; Database!$O$2 &amp;$A141&amp;"")="","",INDIRECT("'Risk Input'!" &amp; Database!$O$2 &amp;$A141&amp;""))</f>
        <v/>
      </c>
      <c r="D141" s="540" t="str">
        <f ca="1">IF(INDIRECT("'Risk Input'!" &amp; Database!$O$4 &amp;$A141&amp;"")="","",INDIRECT("'Risk Input'!" &amp; Database!$O$4 &amp;$A141&amp;""))</f>
        <v/>
      </c>
      <c r="E141" s="540" t="str">
        <f ca="1">IF(INDIRECT("'Risk Input'!" &amp; Database!$O$5 &amp;$A141&amp;"")="","",INDIRECT("'Risk Input'!" &amp; Database!$O$5 &amp;$A141&amp;""))</f>
        <v/>
      </c>
      <c r="F141" s="540" t="str">
        <f ca="1">IF(INDIRECT("'Risk Input'!" &amp; Database!$O$6 &amp;$A141&amp;"")="","",INDIRECT("'Risk Input'!" &amp; Database!$O$6 &amp;$A141&amp;""))</f>
        <v/>
      </c>
      <c r="G141" s="540" t="str">
        <f ca="1">IF(INDIRECT("'Risk Input'!" &amp; Database!$O$7 &amp;$A141&amp;"")="","",INDIRECT("'Risk Input'!" &amp; Database!$O$7 &amp;$A141&amp;""))</f>
        <v/>
      </c>
      <c r="H141" s="540" t="str">
        <f ca="1">IF(INDIRECT("'Risk Input'!" &amp; Database!$O$8 &amp;$A141&amp;"")="","",INDIRECT("'Risk Input'!" &amp; Database!$O$8 &amp;$A141&amp;""))</f>
        <v/>
      </c>
      <c r="I141" s="552" t="str">
        <f ca="1">IF(INDIRECT("'Risk Input'!" &amp; Database!$O$9 &amp;$A141&amp;"")="","",INDIRECT("'Risk Input'!" &amp; Database!$O$9 &amp;$A141&amp;""))</f>
        <v/>
      </c>
      <c r="J141" s="540" t="str">
        <f ca="1">IF(INDIRECT("'Risk Input'!" &amp; Database!$O$10 &amp;$A141&amp;"")="","",INDIRECT("'Risk Input'!" &amp; Database!$O$10 &amp;$A141&amp;""))</f>
        <v/>
      </c>
      <c r="K141" s="540" t="str">
        <f ca="1">IF(INDIRECT("'Risk Input'!" &amp; Database!$O$11 &amp;$A141&amp;"")="","",INDIRECT("'Risk Input'!" &amp; Database!$O$11 &amp;$A141&amp;""))</f>
        <v/>
      </c>
      <c r="L141" s="540" t="str">
        <f ca="1">IF(INDIRECT("'Risk Input'!" &amp; Database!$O$12 &amp;$A141&amp;"")="","",INDIRECT("'Risk Input'!" &amp; Database!$O$12 &amp;$A141&amp;""))</f>
        <v/>
      </c>
      <c r="M141" s="540" t="str">
        <f ca="1">IF(INDIRECT("'Risk Input'!" &amp; Database!$O$13 &amp;$A141&amp;"")="","",INDIRECT("'Risk Input'!" &amp; Database!$O$13 &amp;$A141&amp;""))</f>
        <v/>
      </c>
      <c r="N141" s="540" t="str">
        <f ca="1">IF(INDIRECT("'Risk Input'!" &amp; Database!$O$14 &amp;$A141&amp;"")="","",INDIRECT("'Risk Input'!" &amp; Database!$O$14 &amp;$A141&amp;""))</f>
        <v/>
      </c>
      <c r="O141" s="15" t="s">
        <v>26</v>
      </c>
      <c r="P141" s="549">
        <f ca="1">IF(INDIRECT("'Risk Input'!" &amp; Database!$O$19 &amp;$A141&amp;"")="","",INDIRECT("'Risk Input'!" &amp; Database!$O$19 &amp;$A141&amp;""))</f>
        <v>0</v>
      </c>
      <c r="Q141" s="543">
        <f ca="1">IF(INDIRECT("'Risk Input'!" &amp; Database!$O$20 &amp;$A141&amp;"")="","",INDIRECT("'Risk Input'!" &amp; Database!$O$20 &amp;$A141&amp;""))</f>
        <v>0</v>
      </c>
      <c r="R141" s="543">
        <f ca="1">IF(INDIRECT("'Risk Input'!" &amp; Database!$O$21 &amp;$A141&amp;"")="","",INDIRECT("'Risk Input'!" &amp; Database!$O$21 &amp;$A141&amp;""))</f>
        <v>0</v>
      </c>
      <c r="S141" s="540" t="str">
        <f ca="1">IF(INDIRECT("'Risk Input'!" &amp; Database!$O$22 &amp;$A141&amp;"")="","",INDIRECT("'Risk Input'!" &amp; Database!$O$22 &amp;$A141&amp;""))</f>
        <v/>
      </c>
      <c r="T141" s="540" t="str">
        <f ca="1">IF(INDIRECT("'Risk Input'!" &amp; Database!$O$25 &amp;$A141&amp;"")="","",INDIRECT("'Risk Input'!" &amp; Database!$O$25 &amp;$A141&amp;""))</f>
        <v/>
      </c>
      <c r="U141" s="540" t="str">
        <f ca="1">IF(INDIRECT("'Risk Input'!" &amp; Database!$O$26 &amp;$A141&amp;"")="","",INDIRECT("'Risk Input'!" &amp; Database!$O$26 &amp;$A141&amp;""))</f>
        <v/>
      </c>
      <c r="V141" s="540" t="str">
        <f ca="1">IF(INDIRECT("'Risk Input'!" &amp; Database!$O$27 &amp;$A141&amp;"")="","",INDIRECT("'Risk Input'!" &amp; Database!$O$27 &amp;$A141&amp;""))</f>
        <v/>
      </c>
      <c r="W141" s="543" t="str">
        <f ca="1">IF(INDIRECT("'Risk Input'!" &amp; Database!$O$28 &amp;$A141&amp;"")="","",INDIRECT("'Risk Input'!" &amp; Database!$O$28 &amp;$A141&amp;""))</f>
        <v/>
      </c>
      <c r="X141" s="540" t="str">
        <f ca="1">IF(INDIRECT("'Risk Input'!" &amp; Database!$O$29 &amp;$A141&amp;"")="","",INDIRECT("'Risk Input'!" &amp; Database!$O$29 &amp;$A141&amp;""))</f>
        <v/>
      </c>
      <c r="Y141" s="123" t="s">
        <v>26</v>
      </c>
    </row>
    <row r="142" spans="1:25" ht="24" customHeight="1" thickBot="1">
      <c r="A142">
        <f>A141</f>
        <v>22</v>
      </c>
      <c r="B142" s="541"/>
      <c r="C142" s="541"/>
      <c r="D142" s="541"/>
      <c r="E142" s="541"/>
      <c r="F142" s="541"/>
      <c r="G142" s="541"/>
      <c r="H142" s="541"/>
      <c r="I142" s="553"/>
      <c r="J142" s="541"/>
      <c r="K142" s="541"/>
      <c r="L142" s="541"/>
      <c r="M142" s="541"/>
      <c r="N142" s="541"/>
      <c r="O142" s="14" t="str">
        <f ca="1">IF(INDIRECT("'Risk Input'!" &amp; Database!$O$15 &amp;$A141&amp;"")="","",INDIRECT("'Risk Input'!" &amp; Database!$O$15 &amp;$A141&amp;""))</f>
        <v/>
      </c>
      <c r="P142" s="550"/>
      <c r="Q142" s="544"/>
      <c r="R142" s="544"/>
      <c r="S142" s="541"/>
      <c r="T142" s="541"/>
      <c r="U142" s="541"/>
      <c r="V142" s="541"/>
      <c r="W142" s="544"/>
      <c r="X142" s="541"/>
      <c r="Y142" s="14" t="str">
        <f ca="1">IF(INDIRECT("'Risk Input'!" &amp; Database!$O$30 &amp;$A141&amp;"")="","",INDIRECT("'Risk Input'!" &amp; Database!$O$30 &amp;$A141&amp;""))</f>
        <v/>
      </c>
    </row>
    <row r="143" spans="1:25" ht="24" customHeight="1">
      <c r="A143">
        <f t="shared" ref="A143:A148" si="14">A142</f>
        <v>22</v>
      </c>
      <c r="B143" s="541"/>
      <c r="C143" s="541"/>
      <c r="D143" s="541"/>
      <c r="E143" s="541"/>
      <c r="F143" s="541"/>
      <c r="G143" s="541"/>
      <c r="H143" s="541"/>
      <c r="I143" s="553"/>
      <c r="J143" s="541"/>
      <c r="K143" s="541"/>
      <c r="L143" s="541"/>
      <c r="M143" s="541"/>
      <c r="N143" s="541"/>
      <c r="O143" s="546" t="str">
        <f ca="1">IF(INDIRECT("'Risk Input'!" &amp; Database!$O$18 &amp;$A143&amp;"")="","",INDIRECT("'Risk Input'!" &amp; Database!$O$18 &amp;$A143&amp;""))</f>
        <v/>
      </c>
      <c r="P143" s="550"/>
      <c r="Q143" s="544"/>
      <c r="R143" s="544"/>
      <c r="S143" s="541"/>
      <c r="T143" s="541"/>
      <c r="U143" s="541"/>
      <c r="V143" s="541"/>
      <c r="W143" s="544"/>
      <c r="X143" s="541"/>
      <c r="Y143" s="546" t="str">
        <f ca="1">IF(INDIRECT("'Risk Input'!" &amp; Database!$O$33 &amp;$A143&amp;"")="","",INDIRECT("'Risk Input'!" &amp; Database!$O$33 &amp;$A143&amp;""))</f>
        <v/>
      </c>
    </row>
    <row r="144" spans="1:25" ht="24" customHeight="1">
      <c r="A144">
        <f t="shared" si="14"/>
        <v>22</v>
      </c>
      <c r="B144" s="541"/>
      <c r="C144" s="541"/>
      <c r="D144" s="541"/>
      <c r="E144" s="541"/>
      <c r="F144" s="541"/>
      <c r="G144" s="541"/>
      <c r="H144" s="541"/>
      <c r="I144" s="553"/>
      <c r="J144" s="541"/>
      <c r="K144" s="541"/>
      <c r="L144" s="541"/>
      <c r="M144" s="541"/>
      <c r="N144" s="541"/>
      <c r="O144" s="547" t="str">
        <f ca="1">IF(INDIRECT("'Risk Input'!L"&amp;$A143&amp;"")="","",INDIRECT("'Risk Input'!L"&amp;$A143&amp;""))</f>
        <v/>
      </c>
      <c r="P144" s="550"/>
      <c r="Q144" s="544"/>
      <c r="R144" s="544"/>
      <c r="S144" s="541"/>
      <c r="T144" s="541"/>
      <c r="U144" s="541"/>
      <c r="V144" s="541"/>
      <c r="W144" s="544"/>
      <c r="X144" s="541"/>
      <c r="Y144" s="547" t="str">
        <f ca="1">IF(INDIRECT("'Risk Input'!L"&amp;$A143&amp;"")="","",INDIRECT("'Risk Input'!L"&amp;$A143&amp;""))</f>
        <v/>
      </c>
    </row>
    <row r="145" spans="1:25" ht="24" customHeight="1">
      <c r="A145">
        <f t="shared" si="14"/>
        <v>22</v>
      </c>
      <c r="B145" s="541"/>
      <c r="C145" s="541"/>
      <c r="D145" s="541"/>
      <c r="E145" s="541"/>
      <c r="F145" s="541"/>
      <c r="G145" s="541"/>
      <c r="H145" s="541"/>
      <c r="I145" s="553"/>
      <c r="J145" s="541"/>
      <c r="K145" s="541"/>
      <c r="L145" s="541"/>
      <c r="M145" s="541"/>
      <c r="N145" s="541"/>
      <c r="O145" s="547" t="str">
        <f ca="1">IF(INDIRECT("'Risk Input'!L"&amp;$A144&amp;"")="","",INDIRECT("'Risk Input'!L"&amp;$A144&amp;""))</f>
        <v/>
      </c>
      <c r="P145" s="550"/>
      <c r="Q145" s="544"/>
      <c r="R145" s="544"/>
      <c r="S145" s="541"/>
      <c r="T145" s="541"/>
      <c r="U145" s="541"/>
      <c r="V145" s="541"/>
      <c r="W145" s="544"/>
      <c r="X145" s="541"/>
      <c r="Y145" s="547" t="str">
        <f ca="1">IF(INDIRECT("'Risk Input'!L"&amp;$A144&amp;"")="","",INDIRECT("'Risk Input'!L"&amp;$A144&amp;""))</f>
        <v/>
      </c>
    </row>
    <row r="146" spans="1:25" ht="24" customHeight="1" thickBot="1">
      <c r="A146">
        <f t="shared" si="14"/>
        <v>22</v>
      </c>
      <c r="B146" s="541"/>
      <c r="C146" s="541"/>
      <c r="D146" s="541"/>
      <c r="E146" s="541"/>
      <c r="F146" s="541"/>
      <c r="G146" s="541"/>
      <c r="H146" s="541"/>
      <c r="I146" s="553"/>
      <c r="J146" s="541"/>
      <c r="K146" s="541"/>
      <c r="L146" s="541"/>
      <c r="M146" s="541"/>
      <c r="N146" s="541"/>
      <c r="O146" s="548" t="str">
        <f ca="1">IF(INDIRECT("'Risk Input'!L"&amp;$A145&amp;"")="","",INDIRECT("'Risk Input'!L"&amp;$A145&amp;""))</f>
        <v/>
      </c>
      <c r="P146" s="550"/>
      <c r="Q146" s="544"/>
      <c r="R146" s="544"/>
      <c r="S146" s="541"/>
      <c r="T146" s="541"/>
      <c r="U146" s="541"/>
      <c r="V146" s="541"/>
      <c r="W146" s="544"/>
      <c r="X146" s="541"/>
      <c r="Y146" s="548" t="str">
        <f ca="1">IF(INDIRECT("'Risk Input'!L"&amp;$A145&amp;"")="","",INDIRECT("'Risk Input'!L"&amp;$A145&amp;""))</f>
        <v/>
      </c>
    </row>
    <row r="147" spans="1:25" ht="24" customHeight="1">
      <c r="A147">
        <f t="shared" si="14"/>
        <v>22</v>
      </c>
      <c r="B147" s="541"/>
      <c r="C147" s="541"/>
      <c r="D147" s="541"/>
      <c r="E147" s="541"/>
      <c r="F147" s="541"/>
      <c r="G147" s="541"/>
      <c r="H147" s="541"/>
      <c r="I147" s="553"/>
      <c r="J147" s="541"/>
      <c r="K147" s="541"/>
      <c r="L147" s="541"/>
      <c r="M147" s="541"/>
      <c r="N147" s="541"/>
      <c r="O147" s="13" t="s">
        <v>15</v>
      </c>
      <c r="P147" s="550"/>
      <c r="Q147" s="544"/>
      <c r="R147" s="544"/>
      <c r="S147" s="541"/>
      <c r="T147" s="541"/>
      <c r="U147" s="541"/>
      <c r="V147" s="541"/>
      <c r="W147" s="544"/>
      <c r="X147" s="541"/>
      <c r="Y147" s="13" t="s">
        <v>15</v>
      </c>
    </row>
    <row r="148" spans="1:25" ht="24" customHeight="1" thickBot="1">
      <c r="A148">
        <f t="shared" si="14"/>
        <v>22</v>
      </c>
      <c r="B148" s="542"/>
      <c r="C148" s="542"/>
      <c r="D148" s="542"/>
      <c r="E148" s="542"/>
      <c r="F148" s="542"/>
      <c r="G148" s="542"/>
      <c r="H148" s="542"/>
      <c r="I148" s="554"/>
      <c r="J148" s="542"/>
      <c r="K148" s="542"/>
      <c r="L148" s="542"/>
      <c r="M148" s="542"/>
      <c r="N148" s="542"/>
      <c r="O148" s="14" t="str">
        <f ca="1">IF(INDIRECT("'Risk Input'!" &amp; Database!$O$16 &amp;$A148&amp;"")="","",INDIRECT("'Risk Input'!" &amp; Database!$O$16 &amp;$A148&amp;""))</f>
        <v/>
      </c>
      <c r="P148" s="551"/>
      <c r="Q148" s="545"/>
      <c r="R148" s="545"/>
      <c r="S148" s="542"/>
      <c r="T148" s="542"/>
      <c r="U148" s="542"/>
      <c r="V148" s="542"/>
      <c r="W148" s="545"/>
      <c r="X148" s="542"/>
      <c r="Y148" s="14" t="str">
        <f ca="1">IF(INDIRECT("'Risk Input'!" &amp; Database!$O$31 &amp;$A148&amp;"")="","",INDIRECT("'Risk Input'!" &amp; Database!$O$31 &amp;$A148&amp;""))</f>
        <v/>
      </c>
    </row>
    <row r="149" spans="1:25" ht="6" customHeight="1" thickBot="1">
      <c r="B149" s="12"/>
      <c r="C149" s="125"/>
      <c r="D149" s="126"/>
      <c r="E149" s="126"/>
      <c r="F149" s="126"/>
      <c r="G149" s="126"/>
      <c r="H149" s="126"/>
      <c r="I149" s="243"/>
      <c r="J149" s="126"/>
      <c r="K149" s="126"/>
      <c r="L149" s="126"/>
      <c r="M149" s="126"/>
      <c r="N149" s="128"/>
      <c r="O149" s="128"/>
      <c r="P149" s="128"/>
      <c r="Q149" s="128"/>
      <c r="R149" s="128"/>
      <c r="S149" s="126"/>
      <c r="T149" s="126"/>
      <c r="U149" s="126"/>
      <c r="V149" s="126"/>
      <c r="W149" s="126"/>
      <c r="X149" s="126"/>
      <c r="Y149" s="122"/>
    </row>
    <row r="150" spans="1:25" ht="24" customHeight="1" thickTop="1">
      <c r="A150">
        <f>A141+1</f>
        <v>23</v>
      </c>
      <c r="B150" s="540" t="str">
        <f ca="1">IF(INDIRECT("'Risk Input'!" &amp; Database!$O$3 &amp;$A150&amp;"")="","",INDIRECT("'Risk Input'!" &amp; Database!$O$3 &amp;$A150&amp;""))</f>
        <v/>
      </c>
      <c r="C150" s="540" t="str">
        <f ca="1">IF(INDIRECT("'Risk Input'!" &amp; Database!$O$2 &amp;$A150&amp;"")="","",INDIRECT("'Risk Input'!" &amp; Database!$O$2 &amp;$A150&amp;""))</f>
        <v/>
      </c>
      <c r="D150" s="540" t="str">
        <f ca="1">IF(INDIRECT("'Risk Input'!" &amp; Database!$O$4 &amp;$A150&amp;"")="","",INDIRECT("'Risk Input'!" &amp; Database!$O$4 &amp;$A150&amp;""))</f>
        <v/>
      </c>
      <c r="E150" s="540" t="str">
        <f ca="1">IF(INDIRECT("'Risk Input'!" &amp; Database!$O$5 &amp;$A150&amp;"")="","",INDIRECT("'Risk Input'!" &amp; Database!$O$5 &amp;$A150&amp;""))</f>
        <v/>
      </c>
      <c r="F150" s="540" t="str">
        <f ca="1">IF(INDIRECT("'Risk Input'!" &amp; Database!$O$6 &amp;$A150&amp;"")="","",INDIRECT("'Risk Input'!" &amp; Database!$O$6 &amp;$A150&amp;""))</f>
        <v/>
      </c>
      <c r="G150" s="540" t="str">
        <f ca="1">IF(INDIRECT("'Risk Input'!" &amp; Database!$O$7 &amp;$A150&amp;"")="","",INDIRECT("'Risk Input'!" &amp; Database!$O$7 &amp;$A150&amp;""))</f>
        <v/>
      </c>
      <c r="H150" s="540" t="str">
        <f ca="1">IF(INDIRECT("'Risk Input'!" &amp; Database!$O$8 &amp;$A150&amp;"")="","",INDIRECT("'Risk Input'!" &amp; Database!$O$8 &amp;$A150&amp;""))</f>
        <v/>
      </c>
      <c r="I150" s="552" t="str">
        <f ca="1">IF(INDIRECT("'Risk Input'!" &amp; Database!$O$9 &amp;$A150&amp;"")="","",INDIRECT("'Risk Input'!" &amp; Database!$O$9 &amp;$A150&amp;""))</f>
        <v/>
      </c>
      <c r="J150" s="540" t="str">
        <f ca="1">IF(INDIRECT("'Risk Input'!" &amp; Database!$O$10 &amp;$A150&amp;"")="","",INDIRECT("'Risk Input'!" &amp; Database!$O$10 &amp;$A150&amp;""))</f>
        <v/>
      </c>
      <c r="K150" s="540" t="str">
        <f ca="1">IF(INDIRECT("'Risk Input'!" &amp; Database!$O$11 &amp;$A150&amp;"")="","",INDIRECT("'Risk Input'!" &amp; Database!$O$11 &amp;$A150&amp;""))</f>
        <v/>
      </c>
      <c r="L150" s="540" t="str">
        <f ca="1">IF(INDIRECT("'Risk Input'!" &amp; Database!$O$12 &amp;$A150&amp;"")="","",INDIRECT("'Risk Input'!" &amp; Database!$O$12 &amp;$A150&amp;""))</f>
        <v/>
      </c>
      <c r="M150" s="540" t="str">
        <f ca="1">IF(INDIRECT("'Risk Input'!" &amp; Database!$O$13 &amp;$A150&amp;"")="","",INDIRECT("'Risk Input'!" &amp; Database!$O$13 &amp;$A150&amp;""))</f>
        <v/>
      </c>
      <c r="N150" s="540" t="str">
        <f ca="1">IF(INDIRECT("'Risk Input'!" &amp; Database!$O$14 &amp;$A150&amp;"")="","",INDIRECT("'Risk Input'!" &amp; Database!$O$14 &amp;$A150&amp;""))</f>
        <v/>
      </c>
      <c r="O150" s="15" t="s">
        <v>26</v>
      </c>
      <c r="P150" s="549">
        <f ca="1">IF(INDIRECT("'Risk Input'!" &amp; Database!$O$19 &amp;$A150&amp;"")="","",INDIRECT("'Risk Input'!" &amp; Database!$O$19 &amp;$A150&amp;""))</f>
        <v>0</v>
      </c>
      <c r="Q150" s="543">
        <f ca="1">IF(INDIRECT("'Risk Input'!" &amp; Database!$O$20 &amp;$A150&amp;"")="","",INDIRECT("'Risk Input'!" &amp; Database!$O$20 &amp;$A150&amp;""))</f>
        <v>0</v>
      </c>
      <c r="R150" s="543">
        <f ca="1">IF(INDIRECT("'Risk Input'!" &amp; Database!$O$21 &amp;$A150&amp;"")="","",INDIRECT("'Risk Input'!" &amp; Database!$O$21 &amp;$A150&amp;""))</f>
        <v>0</v>
      </c>
      <c r="S150" s="540" t="str">
        <f ca="1">IF(INDIRECT("'Risk Input'!" &amp; Database!$O$22 &amp;$A150&amp;"")="","",INDIRECT("'Risk Input'!" &amp; Database!$O$22 &amp;$A150&amp;""))</f>
        <v/>
      </c>
      <c r="T150" s="540" t="str">
        <f ca="1">IF(INDIRECT("'Risk Input'!" &amp; Database!$O$25 &amp;$A150&amp;"")="","",INDIRECT("'Risk Input'!" &amp; Database!$O$25 &amp;$A150&amp;""))</f>
        <v/>
      </c>
      <c r="U150" s="540" t="str">
        <f ca="1">IF(INDIRECT("'Risk Input'!" &amp; Database!$O$26 &amp;$A150&amp;"")="","",INDIRECT("'Risk Input'!" &amp; Database!$O$26 &amp;$A150&amp;""))</f>
        <v/>
      </c>
      <c r="V150" s="540" t="str">
        <f ca="1">IF(INDIRECT("'Risk Input'!" &amp; Database!$O$27 &amp;$A150&amp;"")="","",INDIRECT("'Risk Input'!" &amp; Database!$O$27 &amp;$A150&amp;""))</f>
        <v/>
      </c>
      <c r="W150" s="543" t="str">
        <f ca="1">IF(INDIRECT("'Risk Input'!" &amp; Database!$O$28 &amp;$A150&amp;"")="","",INDIRECT("'Risk Input'!" &amp; Database!$O$28 &amp;$A150&amp;""))</f>
        <v/>
      </c>
      <c r="X150" s="540" t="str">
        <f ca="1">IF(INDIRECT("'Risk Input'!" &amp; Database!$O$29 &amp;$A150&amp;"")="","",INDIRECT("'Risk Input'!" &amp; Database!$O$29 &amp;$A150&amp;""))</f>
        <v/>
      </c>
      <c r="Y150" s="123" t="s">
        <v>26</v>
      </c>
    </row>
    <row r="151" spans="1:25" ht="24" customHeight="1" thickBot="1">
      <c r="A151">
        <f>A150</f>
        <v>23</v>
      </c>
      <c r="B151" s="541"/>
      <c r="C151" s="541"/>
      <c r="D151" s="541"/>
      <c r="E151" s="541"/>
      <c r="F151" s="541"/>
      <c r="G151" s="541"/>
      <c r="H151" s="541"/>
      <c r="I151" s="553"/>
      <c r="J151" s="541"/>
      <c r="K151" s="541"/>
      <c r="L151" s="541"/>
      <c r="M151" s="541"/>
      <c r="N151" s="541"/>
      <c r="O151" s="14" t="str">
        <f ca="1">IF(INDIRECT("'Risk Input'!" &amp; Database!$O$15 &amp;$A150&amp;"")="","",INDIRECT("'Risk Input'!" &amp; Database!$O$15 &amp;$A150&amp;""))</f>
        <v/>
      </c>
      <c r="P151" s="550"/>
      <c r="Q151" s="544"/>
      <c r="R151" s="544"/>
      <c r="S151" s="541"/>
      <c r="T151" s="541"/>
      <c r="U151" s="541"/>
      <c r="V151" s="541"/>
      <c r="W151" s="544"/>
      <c r="X151" s="541"/>
      <c r="Y151" s="14" t="str">
        <f ca="1">IF(INDIRECT("'Risk Input'!" &amp; Database!$O$30 &amp;$A150&amp;"")="","",INDIRECT("'Risk Input'!" &amp; Database!$O$30 &amp;$A150&amp;""))</f>
        <v/>
      </c>
    </row>
    <row r="152" spans="1:25" ht="24" customHeight="1">
      <c r="A152">
        <f t="shared" ref="A152:A157" si="15">A151</f>
        <v>23</v>
      </c>
      <c r="B152" s="541"/>
      <c r="C152" s="541"/>
      <c r="D152" s="541"/>
      <c r="E152" s="541"/>
      <c r="F152" s="541"/>
      <c r="G152" s="541"/>
      <c r="H152" s="541"/>
      <c r="I152" s="553"/>
      <c r="J152" s="541"/>
      <c r="K152" s="541"/>
      <c r="L152" s="541"/>
      <c r="M152" s="541"/>
      <c r="N152" s="541"/>
      <c r="O152" s="546" t="str">
        <f ca="1">IF(INDIRECT("'Risk Input'!" &amp; Database!$O$18 &amp;$A152&amp;"")="","",INDIRECT("'Risk Input'!" &amp; Database!$O$18 &amp;$A152&amp;""))</f>
        <v/>
      </c>
      <c r="P152" s="550"/>
      <c r="Q152" s="544"/>
      <c r="R152" s="544"/>
      <c r="S152" s="541"/>
      <c r="T152" s="541"/>
      <c r="U152" s="541"/>
      <c r="V152" s="541"/>
      <c r="W152" s="544"/>
      <c r="X152" s="541"/>
      <c r="Y152" s="546" t="str">
        <f ca="1">IF(INDIRECT("'Risk Input'!" &amp; Database!$O$33 &amp;$A152&amp;"")="","",INDIRECT("'Risk Input'!" &amp; Database!$O$33 &amp;$A152&amp;""))</f>
        <v/>
      </c>
    </row>
    <row r="153" spans="1:25" ht="24" customHeight="1">
      <c r="A153">
        <f t="shared" si="15"/>
        <v>23</v>
      </c>
      <c r="B153" s="541"/>
      <c r="C153" s="541"/>
      <c r="D153" s="541"/>
      <c r="E153" s="541"/>
      <c r="F153" s="541"/>
      <c r="G153" s="541"/>
      <c r="H153" s="541"/>
      <c r="I153" s="553"/>
      <c r="J153" s="541"/>
      <c r="K153" s="541"/>
      <c r="L153" s="541"/>
      <c r="M153" s="541"/>
      <c r="N153" s="541"/>
      <c r="O153" s="547" t="str">
        <f ca="1">IF(INDIRECT("'Risk Input'!L"&amp;$A152&amp;"")="","",INDIRECT("'Risk Input'!L"&amp;$A152&amp;""))</f>
        <v/>
      </c>
      <c r="P153" s="550"/>
      <c r="Q153" s="544"/>
      <c r="R153" s="544"/>
      <c r="S153" s="541"/>
      <c r="T153" s="541"/>
      <c r="U153" s="541"/>
      <c r="V153" s="541"/>
      <c r="W153" s="544"/>
      <c r="X153" s="541"/>
      <c r="Y153" s="547" t="str">
        <f ca="1">IF(INDIRECT("'Risk Input'!L"&amp;$A152&amp;"")="","",INDIRECT("'Risk Input'!L"&amp;$A152&amp;""))</f>
        <v/>
      </c>
    </row>
    <row r="154" spans="1:25" ht="24" customHeight="1">
      <c r="A154">
        <f t="shared" si="15"/>
        <v>23</v>
      </c>
      <c r="B154" s="541"/>
      <c r="C154" s="541"/>
      <c r="D154" s="541"/>
      <c r="E154" s="541"/>
      <c r="F154" s="541"/>
      <c r="G154" s="541"/>
      <c r="H154" s="541"/>
      <c r="I154" s="553"/>
      <c r="J154" s="541"/>
      <c r="K154" s="541"/>
      <c r="L154" s="541"/>
      <c r="M154" s="541"/>
      <c r="N154" s="541"/>
      <c r="O154" s="547" t="str">
        <f ca="1">IF(INDIRECT("'Risk Input'!L"&amp;$A153&amp;"")="","",INDIRECT("'Risk Input'!L"&amp;$A153&amp;""))</f>
        <v/>
      </c>
      <c r="P154" s="550"/>
      <c r="Q154" s="544"/>
      <c r="R154" s="544"/>
      <c r="S154" s="541"/>
      <c r="T154" s="541"/>
      <c r="U154" s="541"/>
      <c r="V154" s="541"/>
      <c r="W154" s="544"/>
      <c r="X154" s="541"/>
      <c r="Y154" s="547" t="str">
        <f ca="1">IF(INDIRECT("'Risk Input'!L"&amp;$A153&amp;"")="","",INDIRECT("'Risk Input'!L"&amp;$A153&amp;""))</f>
        <v/>
      </c>
    </row>
    <row r="155" spans="1:25" ht="24" customHeight="1" thickBot="1">
      <c r="A155">
        <f t="shared" si="15"/>
        <v>23</v>
      </c>
      <c r="B155" s="541"/>
      <c r="C155" s="541"/>
      <c r="D155" s="541"/>
      <c r="E155" s="541"/>
      <c r="F155" s="541"/>
      <c r="G155" s="541"/>
      <c r="H155" s="541"/>
      <c r="I155" s="553"/>
      <c r="J155" s="541"/>
      <c r="K155" s="541"/>
      <c r="L155" s="541"/>
      <c r="M155" s="541"/>
      <c r="N155" s="541"/>
      <c r="O155" s="548" t="str">
        <f ca="1">IF(INDIRECT("'Risk Input'!L"&amp;$A154&amp;"")="","",INDIRECT("'Risk Input'!L"&amp;$A154&amp;""))</f>
        <v/>
      </c>
      <c r="P155" s="550"/>
      <c r="Q155" s="544"/>
      <c r="R155" s="544"/>
      <c r="S155" s="541"/>
      <c r="T155" s="541"/>
      <c r="U155" s="541"/>
      <c r="V155" s="541"/>
      <c r="W155" s="544"/>
      <c r="X155" s="541"/>
      <c r="Y155" s="548" t="str">
        <f ca="1">IF(INDIRECT("'Risk Input'!L"&amp;$A154&amp;"")="","",INDIRECT("'Risk Input'!L"&amp;$A154&amp;""))</f>
        <v/>
      </c>
    </row>
    <row r="156" spans="1:25" ht="24" customHeight="1">
      <c r="A156">
        <f t="shared" si="15"/>
        <v>23</v>
      </c>
      <c r="B156" s="541"/>
      <c r="C156" s="541"/>
      <c r="D156" s="541"/>
      <c r="E156" s="541"/>
      <c r="F156" s="541"/>
      <c r="G156" s="541"/>
      <c r="H156" s="541"/>
      <c r="I156" s="553"/>
      <c r="J156" s="541"/>
      <c r="K156" s="541"/>
      <c r="L156" s="541"/>
      <c r="M156" s="541"/>
      <c r="N156" s="541"/>
      <c r="O156" s="13" t="s">
        <v>15</v>
      </c>
      <c r="P156" s="550"/>
      <c r="Q156" s="544"/>
      <c r="R156" s="544"/>
      <c r="S156" s="541"/>
      <c r="T156" s="541"/>
      <c r="U156" s="541"/>
      <c r="V156" s="541"/>
      <c r="W156" s="544"/>
      <c r="X156" s="541"/>
      <c r="Y156" s="13" t="s">
        <v>15</v>
      </c>
    </row>
    <row r="157" spans="1:25" ht="24" customHeight="1" thickBot="1">
      <c r="A157">
        <f t="shared" si="15"/>
        <v>23</v>
      </c>
      <c r="B157" s="542"/>
      <c r="C157" s="542"/>
      <c r="D157" s="542"/>
      <c r="E157" s="542"/>
      <c r="F157" s="542"/>
      <c r="G157" s="542"/>
      <c r="H157" s="542"/>
      <c r="I157" s="554"/>
      <c r="J157" s="542"/>
      <c r="K157" s="542"/>
      <c r="L157" s="542"/>
      <c r="M157" s="542"/>
      <c r="N157" s="542"/>
      <c r="O157" s="14" t="str">
        <f ca="1">IF(INDIRECT("'Risk Input'!" &amp; Database!$O$16 &amp;$A157&amp;"")="","",INDIRECT("'Risk Input'!" &amp; Database!$O$16 &amp;$A157&amp;""))</f>
        <v/>
      </c>
      <c r="P157" s="551"/>
      <c r="Q157" s="545"/>
      <c r="R157" s="545"/>
      <c r="S157" s="542"/>
      <c r="T157" s="542"/>
      <c r="U157" s="542"/>
      <c r="V157" s="542"/>
      <c r="W157" s="545"/>
      <c r="X157" s="542"/>
      <c r="Y157" s="14" t="str">
        <f ca="1">IF(INDIRECT("'Risk Input'!" &amp; Database!$O$31 &amp;$A157&amp;"")="","",INDIRECT("'Risk Input'!" &amp; Database!$O$31 &amp;$A157&amp;""))</f>
        <v/>
      </c>
    </row>
    <row r="158" spans="1:25" ht="6" customHeight="1" thickBot="1">
      <c r="B158" s="12"/>
      <c r="C158" s="125"/>
      <c r="D158" s="126"/>
      <c r="E158" s="126"/>
      <c r="F158" s="126"/>
      <c r="G158" s="126"/>
      <c r="H158" s="126"/>
      <c r="I158" s="243"/>
      <c r="J158" s="126"/>
      <c r="K158" s="126"/>
      <c r="L158" s="126"/>
      <c r="M158" s="126"/>
      <c r="N158" s="128"/>
      <c r="O158" s="128"/>
      <c r="P158" s="128"/>
      <c r="Q158" s="128"/>
      <c r="R158" s="128"/>
      <c r="S158" s="126"/>
      <c r="T158" s="126"/>
      <c r="U158" s="126"/>
      <c r="V158" s="126"/>
      <c r="W158" s="126"/>
      <c r="X158" s="126"/>
      <c r="Y158" s="122"/>
    </row>
    <row r="159" spans="1:25" ht="24" customHeight="1" thickTop="1">
      <c r="A159">
        <f>A150+1</f>
        <v>24</v>
      </c>
      <c r="B159" s="540" t="str">
        <f ca="1">IF(INDIRECT("'Risk Input'!" &amp; Database!$O$3 &amp;$A159&amp;"")="","",INDIRECT("'Risk Input'!" &amp; Database!$O$3 &amp;$A159&amp;""))</f>
        <v/>
      </c>
      <c r="C159" s="540" t="str">
        <f ca="1">IF(INDIRECT("'Risk Input'!" &amp; Database!$O$2 &amp;$A159&amp;"")="","",INDIRECT("'Risk Input'!" &amp; Database!$O$2 &amp;$A159&amp;""))</f>
        <v/>
      </c>
      <c r="D159" s="540" t="str">
        <f ca="1">IF(INDIRECT("'Risk Input'!" &amp; Database!$O$4 &amp;$A159&amp;"")="","",INDIRECT("'Risk Input'!" &amp; Database!$O$4 &amp;$A159&amp;""))</f>
        <v/>
      </c>
      <c r="E159" s="540" t="str">
        <f ca="1">IF(INDIRECT("'Risk Input'!" &amp; Database!$O$5 &amp;$A159&amp;"")="","",INDIRECT("'Risk Input'!" &amp; Database!$O$5 &amp;$A159&amp;""))</f>
        <v/>
      </c>
      <c r="F159" s="540" t="str">
        <f ca="1">IF(INDIRECT("'Risk Input'!" &amp; Database!$O$6 &amp;$A159&amp;"")="","",INDIRECT("'Risk Input'!" &amp; Database!$O$6 &amp;$A159&amp;""))</f>
        <v/>
      </c>
      <c r="G159" s="540" t="str">
        <f ca="1">IF(INDIRECT("'Risk Input'!" &amp; Database!$O$7 &amp;$A159&amp;"")="","",INDIRECT("'Risk Input'!" &amp; Database!$O$7 &amp;$A159&amp;""))</f>
        <v/>
      </c>
      <c r="H159" s="540" t="str">
        <f ca="1">IF(INDIRECT("'Risk Input'!" &amp; Database!$O$8 &amp;$A159&amp;"")="","",INDIRECT("'Risk Input'!" &amp; Database!$O$8 &amp;$A159&amp;""))</f>
        <v/>
      </c>
      <c r="I159" s="552" t="str">
        <f ca="1">IF(INDIRECT("'Risk Input'!" &amp; Database!$O$9 &amp;$A159&amp;"")="","",INDIRECT("'Risk Input'!" &amp; Database!$O$9 &amp;$A159&amp;""))</f>
        <v/>
      </c>
      <c r="J159" s="540" t="str">
        <f ca="1">IF(INDIRECT("'Risk Input'!" &amp; Database!$O$10 &amp;$A159&amp;"")="","",INDIRECT("'Risk Input'!" &amp; Database!$O$10 &amp;$A159&amp;""))</f>
        <v/>
      </c>
      <c r="K159" s="540" t="str">
        <f ca="1">IF(INDIRECT("'Risk Input'!" &amp; Database!$O$11 &amp;$A159&amp;"")="","",INDIRECT("'Risk Input'!" &amp; Database!$O$11 &amp;$A159&amp;""))</f>
        <v/>
      </c>
      <c r="L159" s="540" t="str">
        <f ca="1">IF(INDIRECT("'Risk Input'!" &amp; Database!$O$12 &amp;$A159&amp;"")="","",INDIRECT("'Risk Input'!" &amp; Database!$O$12 &amp;$A159&amp;""))</f>
        <v/>
      </c>
      <c r="M159" s="540" t="str">
        <f ca="1">IF(INDIRECT("'Risk Input'!" &amp; Database!$O$13 &amp;$A159&amp;"")="","",INDIRECT("'Risk Input'!" &amp; Database!$O$13 &amp;$A159&amp;""))</f>
        <v/>
      </c>
      <c r="N159" s="540" t="str">
        <f ca="1">IF(INDIRECT("'Risk Input'!" &amp; Database!$O$14 &amp;$A159&amp;"")="","",INDIRECT("'Risk Input'!" &amp; Database!$O$14 &amp;$A159&amp;""))</f>
        <v/>
      </c>
      <c r="O159" s="15" t="s">
        <v>26</v>
      </c>
      <c r="P159" s="549">
        <f ca="1">IF(INDIRECT("'Risk Input'!" &amp; Database!$O$19 &amp;$A159&amp;"")="","",INDIRECT("'Risk Input'!" &amp; Database!$O$19 &amp;$A159&amp;""))</f>
        <v>0</v>
      </c>
      <c r="Q159" s="543">
        <f ca="1">IF(INDIRECT("'Risk Input'!" &amp; Database!$O$20 &amp;$A159&amp;"")="","",INDIRECT("'Risk Input'!" &amp; Database!$O$20 &amp;$A159&amp;""))</f>
        <v>0</v>
      </c>
      <c r="R159" s="543">
        <f ca="1">IF(INDIRECT("'Risk Input'!" &amp; Database!$O$21 &amp;$A159&amp;"")="","",INDIRECT("'Risk Input'!" &amp; Database!$O$21 &amp;$A159&amp;""))</f>
        <v>0</v>
      </c>
      <c r="S159" s="540" t="str">
        <f ca="1">IF(INDIRECT("'Risk Input'!" &amp; Database!$O$22 &amp;$A159&amp;"")="","",INDIRECT("'Risk Input'!" &amp; Database!$O$22 &amp;$A159&amp;""))</f>
        <v/>
      </c>
      <c r="T159" s="540" t="str">
        <f ca="1">IF(INDIRECT("'Risk Input'!" &amp; Database!$O$25 &amp;$A159&amp;"")="","",INDIRECT("'Risk Input'!" &amp; Database!$O$25 &amp;$A159&amp;""))</f>
        <v/>
      </c>
      <c r="U159" s="540" t="str">
        <f ca="1">IF(INDIRECT("'Risk Input'!" &amp; Database!$O$26 &amp;$A159&amp;"")="","",INDIRECT("'Risk Input'!" &amp; Database!$O$26 &amp;$A159&amp;""))</f>
        <v/>
      </c>
      <c r="V159" s="540" t="str">
        <f ca="1">IF(INDIRECT("'Risk Input'!" &amp; Database!$O$27 &amp;$A159&amp;"")="","",INDIRECT("'Risk Input'!" &amp; Database!$O$27 &amp;$A159&amp;""))</f>
        <v/>
      </c>
      <c r="W159" s="543" t="str">
        <f ca="1">IF(INDIRECT("'Risk Input'!" &amp; Database!$O$28 &amp;$A159&amp;"")="","",INDIRECT("'Risk Input'!" &amp; Database!$O$28 &amp;$A159&amp;""))</f>
        <v/>
      </c>
      <c r="X159" s="540" t="str">
        <f ca="1">IF(INDIRECT("'Risk Input'!" &amp; Database!$O$29 &amp;$A159&amp;"")="","",INDIRECT("'Risk Input'!" &amp; Database!$O$29 &amp;$A159&amp;""))</f>
        <v/>
      </c>
      <c r="Y159" s="123" t="s">
        <v>26</v>
      </c>
    </row>
    <row r="160" spans="1:25" ht="24" customHeight="1" thickBot="1">
      <c r="A160">
        <f>A159</f>
        <v>24</v>
      </c>
      <c r="B160" s="541"/>
      <c r="C160" s="541"/>
      <c r="D160" s="541"/>
      <c r="E160" s="541"/>
      <c r="F160" s="541"/>
      <c r="G160" s="541"/>
      <c r="H160" s="541"/>
      <c r="I160" s="553"/>
      <c r="J160" s="541"/>
      <c r="K160" s="541"/>
      <c r="L160" s="541"/>
      <c r="M160" s="541"/>
      <c r="N160" s="541"/>
      <c r="O160" s="14" t="str">
        <f ca="1">IF(INDIRECT("'Risk Input'!" &amp; Database!$O$15 &amp;$A159&amp;"")="","",INDIRECT("'Risk Input'!" &amp; Database!$O$15 &amp;$A159&amp;""))</f>
        <v/>
      </c>
      <c r="P160" s="550"/>
      <c r="Q160" s="544"/>
      <c r="R160" s="544"/>
      <c r="S160" s="541"/>
      <c r="T160" s="541"/>
      <c r="U160" s="541"/>
      <c r="V160" s="541"/>
      <c r="W160" s="544"/>
      <c r="X160" s="541"/>
      <c r="Y160" s="14" t="str">
        <f ca="1">IF(INDIRECT("'Risk Input'!" &amp; Database!$O$30 &amp;$A159&amp;"")="","",INDIRECT("'Risk Input'!" &amp; Database!$O$30 &amp;$A159&amp;""))</f>
        <v/>
      </c>
    </row>
    <row r="161" spans="1:25" ht="24" customHeight="1">
      <c r="A161">
        <f t="shared" ref="A161:A166" si="16">A160</f>
        <v>24</v>
      </c>
      <c r="B161" s="541"/>
      <c r="C161" s="541"/>
      <c r="D161" s="541"/>
      <c r="E161" s="541"/>
      <c r="F161" s="541"/>
      <c r="G161" s="541"/>
      <c r="H161" s="541"/>
      <c r="I161" s="553"/>
      <c r="J161" s="541"/>
      <c r="K161" s="541"/>
      <c r="L161" s="541"/>
      <c r="M161" s="541"/>
      <c r="N161" s="541"/>
      <c r="O161" s="546" t="str">
        <f ca="1">IF(INDIRECT("'Risk Input'!" &amp; Database!$O$18 &amp;$A161&amp;"")="","",INDIRECT("'Risk Input'!" &amp; Database!$O$18 &amp;$A161&amp;""))</f>
        <v/>
      </c>
      <c r="P161" s="550"/>
      <c r="Q161" s="544"/>
      <c r="R161" s="544"/>
      <c r="S161" s="541"/>
      <c r="T161" s="541"/>
      <c r="U161" s="541"/>
      <c r="V161" s="541"/>
      <c r="W161" s="544"/>
      <c r="X161" s="541"/>
      <c r="Y161" s="546" t="str">
        <f ca="1">IF(INDIRECT("'Risk Input'!" &amp; Database!$O$33 &amp;$A161&amp;"")="","",INDIRECT("'Risk Input'!" &amp; Database!$O$33 &amp;$A161&amp;""))</f>
        <v/>
      </c>
    </row>
    <row r="162" spans="1:25" ht="24" customHeight="1">
      <c r="A162">
        <f t="shared" si="16"/>
        <v>24</v>
      </c>
      <c r="B162" s="541"/>
      <c r="C162" s="541"/>
      <c r="D162" s="541"/>
      <c r="E162" s="541"/>
      <c r="F162" s="541"/>
      <c r="G162" s="541"/>
      <c r="H162" s="541"/>
      <c r="I162" s="553"/>
      <c r="J162" s="541"/>
      <c r="K162" s="541"/>
      <c r="L162" s="541"/>
      <c r="M162" s="541"/>
      <c r="N162" s="541"/>
      <c r="O162" s="547" t="str">
        <f ca="1">IF(INDIRECT("'Risk Input'!L"&amp;$A161&amp;"")="","",INDIRECT("'Risk Input'!L"&amp;$A161&amp;""))</f>
        <v/>
      </c>
      <c r="P162" s="550"/>
      <c r="Q162" s="544"/>
      <c r="R162" s="544"/>
      <c r="S162" s="541"/>
      <c r="T162" s="541"/>
      <c r="U162" s="541"/>
      <c r="V162" s="541"/>
      <c r="W162" s="544"/>
      <c r="X162" s="541"/>
      <c r="Y162" s="547" t="str">
        <f ca="1">IF(INDIRECT("'Risk Input'!L"&amp;$A161&amp;"")="","",INDIRECT("'Risk Input'!L"&amp;$A161&amp;""))</f>
        <v/>
      </c>
    </row>
    <row r="163" spans="1:25" ht="24" customHeight="1">
      <c r="A163">
        <f t="shared" si="16"/>
        <v>24</v>
      </c>
      <c r="B163" s="541"/>
      <c r="C163" s="541"/>
      <c r="D163" s="541"/>
      <c r="E163" s="541"/>
      <c r="F163" s="541"/>
      <c r="G163" s="541"/>
      <c r="H163" s="541"/>
      <c r="I163" s="553"/>
      <c r="J163" s="541"/>
      <c r="K163" s="541"/>
      <c r="L163" s="541"/>
      <c r="M163" s="541"/>
      <c r="N163" s="541"/>
      <c r="O163" s="547" t="str">
        <f ca="1">IF(INDIRECT("'Risk Input'!L"&amp;$A162&amp;"")="","",INDIRECT("'Risk Input'!L"&amp;$A162&amp;""))</f>
        <v/>
      </c>
      <c r="P163" s="550"/>
      <c r="Q163" s="544"/>
      <c r="R163" s="544"/>
      <c r="S163" s="541"/>
      <c r="T163" s="541"/>
      <c r="U163" s="541"/>
      <c r="V163" s="541"/>
      <c r="W163" s="544"/>
      <c r="X163" s="541"/>
      <c r="Y163" s="547" t="str">
        <f ca="1">IF(INDIRECT("'Risk Input'!L"&amp;$A162&amp;"")="","",INDIRECT("'Risk Input'!L"&amp;$A162&amp;""))</f>
        <v/>
      </c>
    </row>
    <row r="164" spans="1:25" ht="24" customHeight="1" thickBot="1">
      <c r="A164">
        <f t="shared" si="16"/>
        <v>24</v>
      </c>
      <c r="B164" s="541"/>
      <c r="C164" s="541"/>
      <c r="D164" s="541"/>
      <c r="E164" s="541"/>
      <c r="F164" s="541"/>
      <c r="G164" s="541"/>
      <c r="H164" s="541"/>
      <c r="I164" s="553"/>
      <c r="J164" s="541"/>
      <c r="K164" s="541"/>
      <c r="L164" s="541"/>
      <c r="M164" s="541"/>
      <c r="N164" s="541"/>
      <c r="O164" s="548" t="str">
        <f ca="1">IF(INDIRECT("'Risk Input'!L"&amp;$A163&amp;"")="","",INDIRECT("'Risk Input'!L"&amp;$A163&amp;""))</f>
        <v/>
      </c>
      <c r="P164" s="550"/>
      <c r="Q164" s="544"/>
      <c r="R164" s="544"/>
      <c r="S164" s="541"/>
      <c r="T164" s="541"/>
      <c r="U164" s="541"/>
      <c r="V164" s="541"/>
      <c r="W164" s="544"/>
      <c r="X164" s="541"/>
      <c r="Y164" s="548" t="str">
        <f ca="1">IF(INDIRECT("'Risk Input'!L"&amp;$A163&amp;"")="","",INDIRECT("'Risk Input'!L"&amp;$A163&amp;""))</f>
        <v/>
      </c>
    </row>
    <row r="165" spans="1:25" ht="24" customHeight="1">
      <c r="A165">
        <f t="shared" si="16"/>
        <v>24</v>
      </c>
      <c r="B165" s="541"/>
      <c r="C165" s="541"/>
      <c r="D165" s="541"/>
      <c r="E165" s="541"/>
      <c r="F165" s="541"/>
      <c r="G165" s="541"/>
      <c r="H165" s="541"/>
      <c r="I165" s="553"/>
      <c r="J165" s="541"/>
      <c r="K165" s="541"/>
      <c r="L165" s="541"/>
      <c r="M165" s="541"/>
      <c r="N165" s="541"/>
      <c r="O165" s="13" t="s">
        <v>15</v>
      </c>
      <c r="P165" s="550"/>
      <c r="Q165" s="544"/>
      <c r="R165" s="544"/>
      <c r="S165" s="541"/>
      <c r="T165" s="541"/>
      <c r="U165" s="541"/>
      <c r="V165" s="541"/>
      <c r="W165" s="544"/>
      <c r="X165" s="541"/>
      <c r="Y165" s="13" t="s">
        <v>15</v>
      </c>
    </row>
    <row r="166" spans="1:25" ht="24" customHeight="1" thickBot="1">
      <c r="A166">
        <f t="shared" si="16"/>
        <v>24</v>
      </c>
      <c r="B166" s="542"/>
      <c r="C166" s="542"/>
      <c r="D166" s="542"/>
      <c r="E166" s="542"/>
      <c r="F166" s="542"/>
      <c r="G166" s="542"/>
      <c r="H166" s="542"/>
      <c r="I166" s="554"/>
      <c r="J166" s="542"/>
      <c r="K166" s="542"/>
      <c r="L166" s="542"/>
      <c r="M166" s="542"/>
      <c r="N166" s="542"/>
      <c r="O166" s="14" t="str">
        <f ca="1">IF(INDIRECT("'Risk Input'!" &amp; Database!$O$16 &amp;$A166&amp;"")="","",INDIRECT("'Risk Input'!" &amp; Database!$O$16 &amp;$A166&amp;""))</f>
        <v/>
      </c>
      <c r="P166" s="551"/>
      <c r="Q166" s="545"/>
      <c r="R166" s="545"/>
      <c r="S166" s="542"/>
      <c r="T166" s="542"/>
      <c r="U166" s="542"/>
      <c r="V166" s="542"/>
      <c r="W166" s="545"/>
      <c r="X166" s="542"/>
      <c r="Y166" s="14" t="str">
        <f ca="1">IF(INDIRECT("'Risk Input'!" &amp; Database!$O$31 &amp;$A166&amp;"")="","",INDIRECT("'Risk Input'!" &amp; Database!$O$31 &amp;$A166&amp;""))</f>
        <v/>
      </c>
    </row>
    <row r="167" spans="1:25" ht="6" customHeight="1" thickBot="1">
      <c r="B167" s="12"/>
      <c r="C167" s="125"/>
      <c r="D167" s="126"/>
      <c r="E167" s="126"/>
      <c r="F167" s="126"/>
      <c r="G167" s="126"/>
      <c r="H167" s="126"/>
      <c r="I167" s="243"/>
      <c r="J167" s="126"/>
      <c r="K167" s="126"/>
      <c r="L167" s="126"/>
      <c r="M167" s="126"/>
      <c r="N167" s="128"/>
      <c r="O167" s="128"/>
      <c r="P167" s="128"/>
      <c r="Q167" s="128"/>
      <c r="R167" s="128"/>
      <c r="S167" s="126"/>
      <c r="T167" s="126"/>
      <c r="U167" s="126"/>
      <c r="V167" s="126"/>
      <c r="W167" s="126"/>
      <c r="X167" s="126"/>
      <c r="Y167" s="122"/>
    </row>
    <row r="168" spans="1:25" ht="24" customHeight="1" thickTop="1">
      <c r="A168">
        <f>A159+1</f>
        <v>25</v>
      </c>
      <c r="B168" s="540" t="str">
        <f ca="1">IF(INDIRECT("'Risk Input'!" &amp; Database!$O$3 &amp;$A168&amp;"")="","",INDIRECT("'Risk Input'!" &amp; Database!$O$3 &amp;$A168&amp;""))</f>
        <v/>
      </c>
      <c r="C168" s="540" t="str">
        <f ca="1">IF(INDIRECT("'Risk Input'!" &amp; Database!$O$2 &amp;$A168&amp;"")="","",INDIRECT("'Risk Input'!" &amp; Database!$O$2 &amp;$A168&amp;""))</f>
        <v/>
      </c>
      <c r="D168" s="540" t="str">
        <f ca="1">IF(INDIRECT("'Risk Input'!" &amp; Database!$O$4 &amp;$A168&amp;"")="","",INDIRECT("'Risk Input'!" &amp; Database!$O$4 &amp;$A168&amp;""))</f>
        <v/>
      </c>
      <c r="E168" s="540" t="str">
        <f ca="1">IF(INDIRECT("'Risk Input'!" &amp; Database!$O$5 &amp;$A168&amp;"")="","",INDIRECT("'Risk Input'!" &amp; Database!$O$5 &amp;$A168&amp;""))</f>
        <v/>
      </c>
      <c r="F168" s="540" t="str">
        <f ca="1">IF(INDIRECT("'Risk Input'!" &amp; Database!$O$6 &amp;$A168&amp;"")="","",INDIRECT("'Risk Input'!" &amp; Database!$O$6 &amp;$A168&amp;""))</f>
        <v/>
      </c>
      <c r="G168" s="540" t="str">
        <f ca="1">IF(INDIRECT("'Risk Input'!" &amp; Database!$O$7 &amp;$A168&amp;"")="","",INDIRECT("'Risk Input'!" &amp; Database!$O$7 &amp;$A168&amp;""))</f>
        <v/>
      </c>
      <c r="H168" s="540" t="str">
        <f ca="1">IF(INDIRECT("'Risk Input'!" &amp; Database!$O$8 &amp;$A168&amp;"")="","",INDIRECT("'Risk Input'!" &amp; Database!$O$8 &amp;$A168&amp;""))</f>
        <v/>
      </c>
      <c r="I168" s="552" t="str">
        <f ca="1">IF(INDIRECT("'Risk Input'!" &amp; Database!$O$9 &amp;$A168&amp;"")="","",INDIRECT("'Risk Input'!" &amp; Database!$O$9 &amp;$A168&amp;""))</f>
        <v/>
      </c>
      <c r="J168" s="540" t="str">
        <f ca="1">IF(INDIRECT("'Risk Input'!" &amp; Database!$O$10 &amp;$A168&amp;"")="","",INDIRECT("'Risk Input'!" &amp; Database!$O$10 &amp;$A168&amp;""))</f>
        <v/>
      </c>
      <c r="K168" s="540" t="str">
        <f ca="1">IF(INDIRECT("'Risk Input'!" &amp; Database!$O$11 &amp;$A168&amp;"")="","",INDIRECT("'Risk Input'!" &amp; Database!$O$11 &amp;$A168&amp;""))</f>
        <v/>
      </c>
      <c r="L168" s="540" t="str">
        <f ca="1">IF(INDIRECT("'Risk Input'!" &amp; Database!$O$12 &amp;$A168&amp;"")="","",INDIRECT("'Risk Input'!" &amp; Database!$O$12 &amp;$A168&amp;""))</f>
        <v/>
      </c>
      <c r="M168" s="540" t="str">
        <f ca="1">IF(INDIRECT("'Risk Input'!" &amp; Database!$O$13 &amp;$A168&amp;"")="","",INDIRECT("'Risk Input'!" &amp; Database!$O$13 &amp;$A168&amp;""))</f>
        <v/>
      </c>
      <c r="N168" s="540" t="str">
        <f ca="1">IF(INDIRECT("'Risk Input'!" &amp; Database!$O$14 &amp;$A168&amp;"")="","",INDIRECT("'Risk Input'!" &amp; Database!$O$14 &amp;$A168&amp;""))</f>
        <v/>
      </c>
      <c r="O168" s="15" t="s">
        <v>26</v>
      </c>
      <c r="P168" s="549">
        <f ca="1">IF(INDIRECT("'Risk Input'!" &amp; Database!$O$19 &amp;$A168&amp;"")="","",INDIRECT("'Risk Input'!" &amp; Database!$O$19 &amp;$A168&amp;""))</f>
        <v>0</v>
      </c>
      <c r="Q168" s="543">
        <f ca="1">IF(INDIRECT("'Risk Input'!" &amp; Database!$O$20 &amp;$A168&amp;"")="","",INDIRECT("'Risk Input'!" &amp; Database!$O$20 &amp;$A168&amp;""))</f>
        <v>0</v>
      </c>
      <c r="R168" s="543">
        <f ca="1">IF(INDIRECT("'Risk Input'!" &amp; Database!$O$21 &amp;$A168&amp;"")="","",INDIRECT("'Risk Input'!" &amp; Database!$O$21 &amp;$A168&amp;""))</f>
        <v>0</v>
      </c>
      <c r="S168" s="540" t="str">
        <f ca="1">IF(INDIRECT("'Risk Input'!" &amp; Database!$O$22 &amp;$A168&amp;"")="","",INDIRECT("'Risk Input'!" &amp; Database!$O$22 &amp;$A168&amp;""))</f>
        <v/>
      </c>
      <c r="T168" s="540" t="str">
        <f ca="1">IF(INDIRECT("'Risk Input'!" &amp; Database!$O$25 &amp;$A168&amp;"")="","",INDIRECT("'Risk Input'!" &amp; Database!$O$25 &amp;$A168&amp;""))</f>
        <v/>
      </c>
      <c r="U168" s="540" t="str">
        <f ca="1">IF(INDIRECT("'Risk Input'!" &amp; Database!$O$26 &amp;$A168&amp;"")="","",INDIRECT("'Risk Input'!" &amp; Database!$O$26 &amp;$A168&amp;""))</f>
        <v/>
      </c>
      <c r="V168" s="540" t="str">
        <f ca="1">IF(INDIRECT("'Risk Input'!" &amp; Database!$O$27 &amp;$A168&amp;"")="","",INDIRECT("'Risk Input'!" &amp; Database!$O$27 &amp;$A168&amp;""))</f>
        <v/>
      </c>
      <c r="W168" s="543" t="str">
        <f ca="1">IF(INDIRECT("'Risk Input'!" &amp; Database!$O$28 &amp;$A168&amp;"")="","",INDIRECT("'Risk Input'!" &amp; Database!$O$28 &amp;$A168&amp;""))</f>
        <v/>
      </c>
      <c r="X168" s="540" t="str">
        <f ca="1">IF(INDIRECT("'Risk Input'!" &amp; Database!$O$29 &amp;$A168&amp;"")="","",INDIRECT("'Risk Input'!" &amp; Database!$O$29 &amp;$A168&amp;""))</f>
        <v/>
      </c>
      <c r="Y168" s="123" t="s">
        <v>26</v>
      </c>
    </row>
    <row r="169" spans="1:25" ht="24" customHeight="1" thickBot="1">
      <c r="A169">
        <f>A168</f>
        <v>25</v>
      </c>
      <c r="B169" s="541"/>
      <c r="C169" s="541"/>
      <c r="D169" s="541"/>
      <c r="E169" s="541"/>
      <c r="F169" s="541"/>
      <c r="G169" s="541"/>
      <c r="H169" s="541"/>
      <c r="I169" s="553"/>
      <c r="J169" s="541"/>
      <c r="K169" s="541"/>
      <c r="L169" s="541"/>
      <c r="M169" s="541"/>
      <c r="N169" s="541"/>
      <c r="O169" s="14" t="str">
        <f ca="1">IF(INDIRECT("'Risk Input'!" &amp; Database!$O$15 &amp;$A168&amp;"")="","",INDIRECT("'Risk Input'!" &amp; Database!$O$15 &amp;$A168&amp;""))</f>
        <v/>
      </c>
      <c r="P169" s="550"/>
      <c r="Q169" s="544"/>
      <c r="R169" s="544"/>
      <c r="S169" s="541"/>
      <c r="T169" s="541"/>
      <c r="U169" s="541"/>
      <c r="V169" s="541"/>
      <c r="W169" s="544"/>
      <c r="X169" s="541"/>
      <c r="Y169" s="14" t="str">
        <f ca="1">IF(INDIRECT("'Risk Input'!" &amp; Database!$O$30 &amp;$A168&amp;"")="","",INDIRECT("'Risk Input'!" &amp; Database!$O$30 &amp;$A168&amp;""))</f>
        <v/>
      </c>
    </row>
    <row r="170" spans="1:25" ht="24" customHeight="1">
      <c r="A170">
        <f t="shared" ref="A170:A175" si="17">A169</f>
        <v>25</v>
      </c>
      <c r="B170" s="541"/>
      <c r="C170" s="541"/>
      <c r="D170" s="541"/>
      <c r="E170" s="541"/>
      <c r="F170" s="541"/>
      <c r="G170" s="541"/>
      <c r="H170" s="541"/>
      <c r="I170" s="553"/>
      <c r="J170" s="541"/>
      <c r="K170" s="541"/>
      <c r="L170" s="541"/>
      <c r="M170" s="541"/>
      <c r="N170" s="541"/>
      <c r="O170" s="546" t="str">
        <f ca="1">IF(INDIRECT("'Risk Input'!" &amp; Database!$O$18 &amp;$A170&amp;"")="","",INDIRECT("'Risk Input'!" &amp; Database!$O$18 &amp;$A170&amp;""))</f>
        <v/>
      </c>
      <c r="P170" s="550"/>
      <c r="Q170" s="544"/>
      <c r="R170" s="544"/>
      <c r="S170" s="541"/>
      <c r="T170" s="541"/>
      <c r="U170" s="541"/>
      <c r="V170" s="541"/>
      <c r="W170" s="544"/>
      <c r="X170" s="541"/>
      <c r="Y170" s="546" t="str">
        <f ca="1">IF(INDIRECT("'Risk Input'!" &amp; Database!$O$33 &amp;$A170&amp;"")="","",INDIRECT("'Risk Input'!" &amp; Database!$O$33 &amp;$A170&amp;""))</f>
        <v/>
      </c>
    </row>
    <row r="171" spans="1:25" ht="24" customHeight="1">
      <c r="A171">
        <f t="shared" si="17"/>
        <v>25</v>
      </c>
      <c r="B171" s="541"/>
      <c r="C171" s="541"/>
      <c r="D171" s="541"/>
      <c r="E171" s="541"/>
      <c r="F171" s="541"/>
      <c r="G171" s="541"/>
      <c r="H171" s="541"/>
      <c r="I171" s="553"/>
      <c r="J171" s="541"/>
      <c r="K171" s="541"/>
      <c r="L171" s="541"/>
      <c r="M171" s="541"/>
      <c r="N171" s="541"/>
      <c r="O171" s="547" t="str">
        <f ca="1">IF(INDIRECT("'Risk Input'!L"&amp;$A170&amp;"")="","",INDIRECT("'Risk Input'!L"&amp;$A170&amp;""))</f>
        <v/>
      </c>
      <c r="P171" s="550"/>
      <c r="Q171" s="544"/>
      <c r="R171" s="544"/>
      <c r="S171" s="541"/>
      <c r="T171" s="541"/>
      <c r="U171" s="541"/>
      <c r="V171" s="541"/>
      <c r="W171" s="544"/>
      <c r="X171" s="541"/>
      <c r="Y171" s="547" t="str">
        <f ca="1">IF(INDIRECT("'Risk Input'!L"&amp;$A170&amp;"")="","",INDIRECT("'Risk Input'!L"&amp;$A170&amp;""))</f>
        <v/>
      </c>
    </row>
    <row r="172" spans="1:25" ht="24" customHeight="1">
      <c r="A172">
        <f t="shared" si="17"/>
        <v>25</v>
      </c>
      <c r="B172" s="541"/>
      <c r="C172" s="541"/>
      <c r="D172" s="541"/>
      <c r="E172" s="541"/>
      <c r="F172" s="541"/>
      <c r="G172" s="541"/>
      <c r="H172" s="541"/>
      <c r="I172" s="553"/>
      <c r="J172" s="541"/>
      <c r="K172" s="541"/>
      <c r="L172" s="541"/>
      <c r="M172" s="541"/>
      <c r="N172" s="541"/>
      <c r="O172" s="547" t="str">
        <f ca="1">IF(INDIRECT("'Risk Input'!L"&amp;$A171&amp;"")="","",INDIRECT("'Risk Input'!L"&amp;$A171&amp;""))</f>
        <v/>
      </c>
      <c r="P172" s="550"/>
      <c r="Q172" s="544"/>
      <c r="R172" s="544"/>
      <c r="S172" s="541"/>
      <c r="T172" s="541"/>
      <c r="U172" s="541"/>
      <c r="V172" s="541"/>
      <c r="W172" s="544"/>
      <c r="X172" s="541"/>
      <c r="Y172" s="547" t="str">
        <f ca="1">IF(INDIRECT("'Risk Input'!L"&amp;$A171&amp;"")="","",INDIRECT("'Risk Input'!L"&amp;$A171&amp;""))</f>
        <v/>
      </c>
    </row>
    <row r="173" spans="1:25" ht="24" customHeight="1" thickBot="1">
      <c r="A173">
        <f t="shared" si="17"/>
        <v>25</v>
      </c>
      <c r="B173" s="541"/>
      <c r="C173" s="541"/>
      <c r="D173" s="541"/>
      <c r="E173" s="541"/>
      <c r="F173" s="541"/>
      <c r="G173" s="541"/>
      <c r="H173" s="541"/>
      <c r="I173" s="553"/>
      <c r="J173" s="541"/>
      <c r="K173" s="541"/>
      <c r="L173" s="541"/>
      <c r="M173" s="541"/>
      <c r="N173" s="541"/>
      <c r="O173" s="548" t="str">
        <f ca="1">IF(INDIRECT("'Risk Input'!L"&amp;$A172&amp;"")="","",INDIRECT("'Risk Input'!L"&amp;$A172&amp;""))</f>
        <v/>
      </c>
      <c r="P173" s="550"/>
      <c r="Q173" s="544"/>
      <c r="R173" s="544"/>
      <c r="S173" s="541"/>
      <c r="T173" s="541"/>
      <c r="U173" s="541"/>
      <c r="V173" s="541"/>
      <c r="W173" s="544"/>
      <c r="X173" s="541"/>
      <c r="Y173" s="548" t="str">
        <f ca="1">IF(INDIRECT("'Risk Input'!L"&amp;$A172&amp;"")="","",INDIRECT("'Risk Input'!L"&amp;$A172&amp;""))</f>
        <v/>
      </c>
    </row>
    <row r="174" spans="1:25" ht="24" customHeight="1">
      <c r="A174">
        <f t="shared" si="17"/>
        <v>25</v>
      </c>
      <c r="B174" s="541"/>
      <c r="C174" s="541"/>
      <c r="D174" s="541"/>
      <c r="E174" s="541"/>
      <c r="F174" s="541"/>
      <c r="G174" s="541"/>
      <c r="H174" s="541"/>
      <c r="I174" s="553"/>
      <c r="J174" s="541"/>
      <c r="K174" s="541"/>
      <c r="L174" s="541"/>
      <c r="M174" s="541"/>
      <c r="N174" s="541"/>
      <c r="O174" s="13" t="s">
        <v>15</v>
      </c>
      <c r="P174" s="550"/>
      <c r="Q174" s="544"/>
      <c r="R174" s="544"/>
      <c r="S174" s="541"/>
      <c r="T174" s="541"/>
      <c r="U174" s="541"/>
      <c r="V174" s="541"/>
      <c r="W174" s="544"/>
      <c r="X174" s="541"/>
      <c r="Y174" s="13" t="s">
        <v>15</v>
      </c>
    </row>
    <row r="175" spans="1:25" ht="24" customHeight="1" thickBot="1">
      <c r="A175">
        <f t="shared" si="17"/>
        <v>25</v>
      </c>
      <c r="B175" s="542"/>
      <c r="C175" s="542"/>
      <c r="D175" s="542"/>
      <c r="E175" s="542"/>
      <c r="F175" s="542"/>
      <c r="G175" s="542"/>
      <c r="H175" s="542"/>
      <c r="I175" s="554"/>
      <c r="J175" s="542"/>
      <c r="K175" s="542"/>
      <c r="L175" s="542"/>
      <c r="M175" s="542"/>
      <c r="N175" s="542"/>
      <c r="O175" s="14" t="str">
        <f ca="1">IF(INDIRECT("'Risk Input'!" &amp; Database!$O$16 &amp;$A175&amp;"")="","",INDIRECT("'Risk Input'!" &amp; Database!$O$16 &amp;$A175&amp;""))</f>
        <v/>
      </c>
      <c r="P175" s="551"/>
      <c r="Q175" s="545"/>
      <c r="R175" s="545"/>
      <c r="S175" s="542"/>
      <c r="T175" s="542"/>
      <c r="U175" s="542"/>
      <c r="V175" s="542"/>
      <c r="W175" s="545"/>
      <c r="X175" s="542"/>
      <c r="Y175" s="14" t="str">
        <f ca="1">IF(INDIRECT("'Risk Input'!" &amp; Database!$O$31 &amp;$A175&amp;"")="","",INDIRECT("'Risk Input'!" &amp; Database!$O$31 &amp;$A175&amp;""))</f>
        <v/>
      </c>
    </row>
    <row r="176" spans="1:25" ht="6" customHeight="1" thickBot="1">
      <c r="B176" s="12"/>
      <c r="C176" s="125"/>
      <c r="D176" s="126"/>
      <c r="E176" s="126"/>
      <c r="F176" s="126"/>
      <c r="G176" s="126"/>
      <c r="H176" s="126"/>
      <c r="I176" s="243"/>
      <c r="J176" s="126"/>
      <c r="K176" s="126"/>
      <c r="L176" s="126"/>
      <c r="M176" s="126"/>
      <c r="N176" s="128"/>
      <c r="O176" s="128"/>
      <c r="P176" s="128"/>
      <c r="Q176" s="128"/>
      <c r="R176" s="128"/>
      <c r="S176" s="126"/>
      <c r="T176" s="126"/>
      <c r="U176" s="126"/>
      <c r="V176" s="126"/>
      <c r="W176" s="126"/>
      <c r="X176" s="126"/>
      <c r="Y176" s="122"/>
    </row>
    <row r="177" spans="1:25" ht="24" customHeight="1" thickTop="1">
      <c r="A177">
        <f>A168+1</f>
        <v>26</v>
      </c>
      <c r="B177" s="540" t="str">
        <f ca="1">IF(INDIRECT("'Risk Input'!" &amp; Database!$O$3 &amp;$A177&amp;"")="","",INDIRECT("'Risk Input'!" &amp; Database!$O$3 &amp;$A177&amp;""))</f>
        <v/>
      </c>
      <c r="C177" s="540" t="str">
        <f ca="1">IF(INDIRECT("'Risk Input'!" &amp; Database!$O$2 &amp;$A177&amp;"")="","",INDIRECT("'Risk Input'!" &amp; Database!$O$2 &amp;$A177&amp;""))</f>
        <v/>
      </c>
      <c r="D177" s="540" t="str">
        <f ca="1">IF(INDIRECT("'Risk Input'!" &amp; Database!$O$4 &amp;$A177&amp;"")="","",INDIRECT("'Risk Input'!" &amp; Database!$O$4 &amp;$A177&amp;""))</f>
        <v/>
      </c>
      <c r="E177" s="540" t="str">
        <f ca="1">IF(INDIRECT("'Risk Input'!" &amp; Database!$O$5 &amp;$A177&amp;"")="","",INDIRECT("'Risk Input'!" &amp; Database!$O$5 &amp;$A177&amp;""))</f>
        <v/>
      </c>
      <c r="F177" s="540" t="str">
        <f ca="1">IF(INDIRECT("'Risk Input'!" &amp; Database!$O$6 &amp;$A177&amp;"")="","",INDIRECT("'Risk Input'!" &amp; Database!$O$6 &amp;$A177&amp;""))</f>
        <v/>
      </c>
      <c r="G177" s="540" t="str">
        <f ca="1">IF(INDIRECT("'Risk Input'!" &amp; Database!$O$7 &amp;$A177&amp;"")="","",INDIRECT("'Risk Input'!" &amp; Database!$O$7 &amp;$A177&amp;""))</f>
        <v/>
      </c>
      <c r="H177" s="540" t="str">
        <f ca="1">IF(INDIRECT("'Risk Input'!" &amp; Database!$O$8 &amp;$A177&amp;"")="","",INDIRECT("'Risk Input'!" &amp; Database!$O$8 &amp;$A177&amp;""))</f>
        <v/>
      </c>
      <c r="I177" s="552" t="str">
        <f ca="1">IF(INDIRECT("'Risk Input'!" &amp; Database!$O$9 &amp;$A177&amp;"")="","",INDIRECT("'Risk Input'!" &amp; Database!$O$9 &amp;$A177&amp;""))</f>
        <v/>
      </c>
      <c r="J177" s="540" t="str">
        <f ca="1">IF(INDIRECT("'Risk Input'!" &amp; Database!$O$10 &amp;$A177&amp;"")="","",INDIRECT("'Risk Input'!" &amp; Database!$O$10 &amp;$A177&amp;""))</f>
        <v/>
      </c>
      <c r="K177" s="540" t="str">
        <f ca="1">IF(INDIRECT("'Risk Input'!" &amp; Database!$O$11 &amp;$A177&amp;"")="","",INDIRECT("'Risk Input'!" &amp; Database!$O$11 &amp;$A177&amp;""))</f>
        <v/>
      </c>
      <c r="L177" s="540" t="str">
        <f ca="1">IF(INDIRECT("'Risk Input'!" &amp; Database!$O$12 &amp;$A177&amp;"")="","",INDIRECT("'Risk Input'!" &amp; Database!$O$12 &amp;$A177&amp;""))</f>
        <v/>
      </c>
      <c r="M177" s="540" t="str">
        <f ca="1">IF(INDIRECT("'Risk Input'!" &amp; Database!$O$13 &amp;$A177&amp;"")="","",INDIRECT("'Risk Input'!" &amp; Database!$O$13 &amp;$A177&amp;""))</f>
        <v/>
      </c>
      <c r="N177" s="540" t="str">
        <f ca="1">IF(INDIRECT("'Risk Input'!" &amp; Database!$O$14 &amp;$A177&amp;"")="","",INDIRECT("'Risk Input'!" &amp; Database!$O$14 &amp;$A177&amp;""))</f>
        <v/>
      </c>
      <c r="O177" s="15" t="s">
        <v>26</v>
      </c>
      <c r="P177" s="549">
        <f ca="1">IF(INDIRECT("'Risk Input'!" &amp; Database!$O$19 &amp;$A177&amp;"")="","",INDIRECT("'Risk Input'!" &amp; Database!$O$19 &amp;$A177&amp;""))</f>
        <v>0</v>
      </c>
      <c r="Q177" s="543">
        <f ca="1">IF(INDIRECT("'Risk Input'!" &amp; Database!$O$20 &amp;$A177&amp;"")="","",INDIRECT("'Risk Input'!" &amp; Database!$O$20 &amp;$A177&amp;""))</f>
        <v>0</v>
      </c>
      <c r="R177" s="543">
        <f ca="1">IF(INDIRECT("'Risk Input'!" &amp; Database!$O$21 &amp;$A177&amp;"")="","",INDIRECT("'Risk Input'!" &amp; Database!$O$21 &amp;$A177&amp;""))</f>
        <v>0</v>
      </c>
      <c r="S177" s="540" t="str">
        <f ca="1">IF(INDIRECT("'Risk Input'!" &amp; Database!$O$22 &amp;$A177&amp;"")="","",INDIRECT("'Risk Input'!" &amp; Database!$O$22 &amp;$A177&amp;""))</f>
        <v/>
      </c>
      <c r="T177" s="540" t="str">
        <f ca="1">IF(INDIRECT("'Risk Input'!" &amp; Database!$O$25 &amp;$A177&amp;"")="","",INDIRECT("'Risk Input'!" &amp; Database!$O$25 &amp;$A177&amp;""))</f>
        <v/>
      </c>
      <c r="U177" s="540" t="str">
        <f ca="1">IF(INDIRECT("'Risk Input'!" &amp; Database!$O$26 &amp;$A177&amp;"")="","",INDIRECT("'Risk Input'!" &amp; Database!$O$26 &amp;$A177&amp;""))</f>
        <v/>
      </c>
      <c r="V177" s="540" t="str">
        <f ca="1">IF(INDIRECT("'Risk Input'!" &amp; Database!$O$27 &amp;$A177&amp;"")="","",INDIRECT("'Risk Input'!" &amp; Database!$O$27 &amp;$A177&amp;""))</f>
        <v/>
      </c>
      <c r="W177" s="543" t="str">
        <f ca="1">IF(INDIRECT("'Risk Input'!" &amp; Database!$O$28 &amp;$A177&amp;"")="","",INDIRECT("'Risk Input'!" &amp; Database!$O$28 &amp;$A177&amp;""))</f>
        <v/>
      </c>
      <c r="X177" s="540" t="str">
        <f ca="1">IF(INDIRECT("'Risk Input'!" &amp; Database!$O$29 &amp;$A177&amp;"")="","",INDIRECT("'Risk Input'!" &amp; Database!$O$29 &amp;$A177&amp;""))</f>
        <v/>
      </c>
      <c r="Y177" s="123" t="s">
        <v>26</v>
      </c>
    </row>
    <row r="178" spans="1:25" ht="24" customHeight="1" thickBot="1">
      <c r="A178">
        <f>A177</f>
        <v>26</v>
      </c>
      <c r="B178" s="541"/>
      <c r="C178" s="541"/>
      <c r="D178" s="541"/>
      <c r="E178" s="541"/>
      <c r="F178" s="541"/>
      <c r="G178" s="541"/>
      <c r="H178" s="541"/>
      <c r="I178" s="553"/>
      <c r="J178" s="541"/>
      <c r="K178" s="541"/>
      <c r="L178" s="541"/>
      <c r="M178" s="541"/>
      <c r="N178" s="541"/>
      <c r="O178" s="14" t="str">
        <f ca="1">IF(INDIRECT("'Risk Input'!" &amp; Database!$O$15 &amp;$A177&amp;"")="","",INDIRECT("'Risk Input'!" &amp; Database!$O$15 &amp;$A177&amp;""))</f>
        <v/>
      </c>
      <c r="P178" s="550"/>
      <c r="Q178" s="544"/>
      <c r="R178" s="544"/>
      <c r="S178" s="541"/>
      <c r="T178" s="541"/>
      <c r="U178" s="541"/>
      <c r="V178" s="541"/>
      <c r="W178" s="544"/>
      <c r="X178" s="541"/>
      <c r="Y178" s="14" t="str">
        <f ca="1">IF(INDIRECT("'Risk Input'!" &amp; Database!$O$30 &amp;$A177&amp;"")="","",INDIRECT("'Risk Input'!" &amp; Database!$O$30 &amp;$A177&amp;""))</f>
        <v/>
      </c>
    </row>
    <row r="179" spans="1:25" ht="24" customHeight="1">
      <c r="A179">
        <f t="shared" ref="A179:A184" si="18">A178</f>
        <v>26</v>
      </c>
      <c r="B179" s="541"/>
      <c r="C179" s="541"/>
      <c r="D179" s="541"/>
      <c r="E179" s="541"/>
      <c r="F179" s="541"/>
      <c r="G179" s="541"/>
      <c r="H179" s="541"/>
      <c r="I179" s="553"/>
      <c r="J179" s="541"/>
      <c r="K179" s="541"/>
      <c r="L179" s="541"/>
      <c r="M179" s="541"/>
      <c r="N179" s="541"/>
      <c r="O179" s="546" t="str">
        <f ca="1">IF(INDIRECT("'Risk Input'!" &amp; Database!$O$18 &amp;$A179&amp;"")="","",INDIRECT("'Risk Input'!" &amp; Database!$O$18 &amp;$A179&amp;""))</f>
        <v/>
      </c>
      <c r="P179" s="550"/>
      <c r="Q179" s="544"/>
      <c r="R179" s="544"/>
      <c r="S179" s="541"/>
      <c r="T179" s="541"/>
      <c r="U179" s="541"/>
      <c r="V179" s="541"/>
      <c r="W179" s="544"/>
      <c r="X179" s="541"/>
      <c r="Y179" s="546" t="str">
        <f ca="1">IF(INDIRECT("'Risk Input'!" &amp; Database!$O$33 &amp;$A179&amp;"")="","",INDIRECT("'Risk Input'!" &amp; Database!$O$33 &amp;$A179&amp;""))</f>
        <v/>
      </c>
    </row>
    <row r="180" spans="1:25" ht="24" customHeight="1">
      <c r="A180">
        <f t="shared" si="18"/>
        <v>26</v>
      </c>
      <c r="B180" s="541"/>
      <c r="C180" s="541"/>
      <c r="D180" s="541"/>
      <c r="E180" s="541"/>
      <c r="F180" s="541"/>
      <c r="G180" s="541"/>
      <c r="H180" s="541"/>
      <c r="I180" s="553"/>
      <c r="J180" s="541"/>
      <c r="K180" s="541"/>
      <c r="L180" s="541"/>
      <c r="M180" s="541"/>
      <c r="N180" s="541"/>
      <c r="O180" s="547" t="str">
        <f ca="1">IF(INDIRECT("'Risk Input'!L"&amp;$A179&amp;"")="","",INDIRECT("'Risk Input'!L"&amp;$A179&amp;""))</f>
        <v/>
      </c>
      <c r="P180" s="550"/>
      <c r="Q180" s="544"/>
      <c r="R180" s="544"/>
      <c r="S180" s="541"/>
      <c r="T180" s="541"/>
      <c r="U180" s="541"/>
      <c r="V180" s="541"/>
      <c r="W180" s="544"/>
      <c r="X180" s="541"/>
      <c r="Y180" s="547" t="str">
        <f ca="1">IF(INDIRECT("'Risk Input'!L"&amp;$A179&amp;"")="","",INDIRECT("'Risk Input'!L"&amp;$A179&amp;""))</f>
        <v/>
      </c>
    </row>
    <row r="181" spans="1:25" ht="24" customHeight="1">
      <c r="A181">
        <f t="shared" si="18"/>
        <v>26</v>
      </c>
      <c r="B181" s="541"/>
      <c r="C181" s="541"/>
      <c r="D181" s="541"/>
      <c r="E181" s="541"/>
      <c r="F181" s="541"/>
      <c r="G181" s="541"/>
      <c r="H181" s="541"/>
      <c r="I181" s="553"/>
      <c r="J181" s="541"/>
      <c r="K181" s="541"/>
      <c r="L181" s="541"/>
      <c r="M181" s="541"/>
      <c r="N181" s="541"/>
      <c r="O181" s="547" t="str">
        <f ca="1">IF(INDIRECT("'Risk Input'!L"&amp;$A180&amp;"")="","",INDIRECT("'Risk Input'!L"&amp;$A180&amp;""))</f>
        <v/>
      </c>
      <c r="P181" s="550"/>
      <c r="Q181" s="544"/>
      <c r="R181" s="544"/>
      <c r="S181" s="541"/>
      <c r="T181" s="541"/>
      <c r="U181" s="541"/>
      <c r="V181" s="541"/>
      <c r="W181" s="544"/>
      <c r="X181" s="541"/>
      <c r="Y181" s="547" t="str">
        <f ca="1">IF(INDIRECT("'Risk Input'!L"&amp;$A180&amp;"")="","",INDIRECT("'Risk Input'!L"&amp;$A180&amp;""))</f>
        <v/>
      </c>
    </row>
    <row r="182" spans="1:25" ht="24" customHeight="1" thickBot="1">
      <c r="A182">
        <f t="shared" si="18"/>
        <v>26</v>
      </c>
      <c r="B182" s="541"/>
      <c r="C182" s="541"/>
      <c r="D182" s="541"/>
      <c r="E182" s="541"/>
      <c r="F182" s="541"/>
      <c r="G182" s="541"/>
      <c r="H182" s="541"/>
      <c r="I182" s="553"/>
      <c r="J182" s="541"/>
      <c r="K182" s="541"/>
      <c r="L182" s="541"/>
      <c r="M182" s="541"/>
      <c r="N182" s="541"/>
      <c r="O182" s="548" t="str">
        <f ca="1">IF(INDIRECT("'Risk Input'!L"&amp;$A181&amp;"")="","",INDIRECT("'Risk Input'!L"&amp;$A181&amp;""))</f>
        <v/>
      </c>
      <c r="P182" s="550"/>
      <c r="Q182" s="544"/>
      <c r="R182" s="544"/>
      <c r="S182" s="541"/>
      <c r="T182" s="541"/>
      <c r="U182" s="541"/>
      <c r="V182" s="541"/>
      <c r="W182" s="544"/>
      <c r="X182" s="541"/>
      <c r="Y182" s="548" t="str">
        <f ca="1">IF(INDIRECT("'Risk Input'!L"&amp;$A181&amp;"")="","",INDIRECT("'Risk Input'!L"&amp;$A181&amp;""))</f>
        <v/>
      </c>
    </row>
    <row r="183" spans="1:25" ht="24" customHeight="1">
      <c r="A183">
        <f t="shared" si="18"/>
        <v>26</v>
      </c>
      <c r="B183" s="541"/>
      <c r="C183" s="541"/>
      <c r="D183" s="541"/>
      <c r="E183" s="541"/>
      <c r="F183" s="541"/>
      <c r="G183" s="541"/>
      <c r="H183" s="541"/>
      <c r="I183" s="553"/>
      <c r="J183" s="541"/>
      <c r="K183" s="541"/>
      <c r="L183" s="541"/>
      <c r="M183" s="541"/>
      <c r="N183" s="541"/>
      <c r="O183" s="13" t="s">
        <v>15</v>
      </c>
      <c r="P183" s="550"/>
      <c r="Q183" s="544"/>
      <c r="R183" s="544"/>
      <c r="S183" s="541"/>
      <c r="T183" s="541"/>
      <c r="U183" s="541"/>
      <c r="V183" s="541"/>
      <c r="W183" s="544"/>
      <c r="X183" s="541"/>
      <c r="Y183" s="13" t="s">
        <v>15</v>
      </c>
    </row>
    <row r="184" spans="1:25" ht="24" customHeight="1" thickBot="1">
      <c r="A184">
        <f t="shared" si="18"/>
        <v>26</v>
      </c>
      <c r="B184" s="542"/>
      <c r="C184" s="542"/>
      <c r="D184" s="542"/>
      <c r="E184" s="542"/>
      <c r="F184" s="542"/>
      <c r="G184" s="542"/>
      <c r="H184" s="542"/>
      <c r="I184" s="554"/>
      <c r="J184" s="542"/>
      <c r="K184" s="542"/>
      <c r="L184" s="542"/>
      <c r="M184" s="542"/>
      <c r="N184" s="542"/>
      <c r="O184" s="14" t="str">
        <f ca="1">IF(INDIRECT("'Risk Input'!" &amp; Database!$O$16 &amp;$A184&amp;"")="","",INDIRECT("'Risk Input'!" &amp; Database!$O$16 &amp;$A184&amp;""))</f>
        <v/>
      </c>
      <c r="P184" s="551"/>
      <c r="Q184" s="545"/>
      <c r="R184" s="545"/>
      <c r="S184" s="542"/>
      <c r="T184" s="542"/>
      <c r="U184" s="542"/>
      <c r="V184" s="542"/>
      <c r="W184" s="545"/>
      <c r="X184" s="542"/>
      <c r="Y184" s="14" t="str">
        <f ca="1">IF(INDIRECT("'Risk Input'!" &amp; Database!$O$31 &amp;$A184&amp;"")="","",INDIRECT("'Risk Input'!" &amp; Database!$O$31 &amp;$A184&amp;""))</f>
        <v/>
      </c>
    </row>
    <row r="185" spans="1:25" ht="6" customHeight="1" thickBot="1">
      <c r="B185" s="12"/>
      <c r="C185" s="125"/>
      <c r="D185" s="126"/>
      <c r="E185" s="126"/>
      <c r="F185" s="126"/>
      <c r="G185" s="126"/>
      <c r="H185" s="126"/>
      <c r="I185" s="243"/>
      <c r="J185" s="126"/>
      <c r="K185" s="126"/>
      <c r="L185" s="126"/>
      <c r="M185" s="126"/>
      <c r="N185" s="128"/>
      <c r="O185" s="128"/>
      <c r="P185" s="128"/>
      <c r="Q185" s="128"/>
      <c r="R185" s="128"/>
      <c r="S185" s="126"/>
      <c r="T185" s="126"/>
      <c r="U185" s="126"/>
      <c r="V185" s="126"/>
      <c r="W185" s="126"/>
      <c r="X185" s="126"/>
      <c r="Y185" s="122"/>
    </row>
    <row r="186" spans="1:25" ht="24" customHeight="1" thickTop="1">
      <c r="A186">
        <f>A177+1</f>
        <v>27</v>
      </c>
      <c r="B186" s="540" t="str">
        <f ca="1">IF(INDIRECT("'Risk Input'!" &amp; Database!$O$3 &amp;$A186&amp;"")="","",INDIRECT("'Risk Input'!" &amp; Database!$O$3 &amp;$A186&amp;""))</f>
        <v/>
      </c>
      <c r="C186" s="540" t="str">
        <f ca="1">IF(INDIRECT("'Risk Input'!" &amp; Database!$O$2 &amp;$A186&amp;"")="","",INDIRECT("'Risk Input'!" &amp; Database!$O$2 &amp;$A186&amp;""))</f>
        <v/>
      </c>
      <c r="D186" s="540" t="str">
        <f ca="1">IF(INDIRECT("'Risk Input'!" &amp; Database!$O$4 &amp;$A186&amp;"")="","",INDIRECT("'Risk Input'!" &amp; Database!$O$4 &amp;$A186&amp;""))</f>
        <v/>
      </c>
      <c r="E186" s="540" t="str">
        <f ca="1">IF(INDIRECT("'Risk Input'!" &amp; Database!$O$5 &amp;$A186&amp;"")="","",INDIRECT("'Risk Input'!" &amp; Database!$O$5 &amp;$A186&amp;""))</f>
        <v/>
      </c>
      <c r="F186" s="540" t="str">
        <f ca="1">IF(INDIRECT("'Risk Input'!" &amp; Database!$O$6 &amp;$A186&amp;"")="","",INDIRECT("'Risk Input'!" &amp; Database!$O$6 &amp;$A186&amp;""))</f>
        <v/>
      </c>
      <c r="G186" s="540" t="str">
        <f ca="1">IF(INDIRECT("'Risk Input'!" &amp; Database!$O$7 &amp;$A186&amp;"")="","",INDIRECT("'Risk Input'!" &amp; Database!$O$7 &amp;$A186&amp;""))</f>
        <v/>
      </c>
      <c r="H186" s="540" t="str">
        <f ca="1">IF(INDIRECT("'Risk Input'!" &amp; Database!$O$8 &amp;$A186&amp;"")="","",INDIRECT("'Risk Input'!" &amp; Database!$O$8 &amp;$A186&amp;""))</f>
        <v/>
      </c>
      <c r="I186" s="552" t="str">
        <f ca="1">IF(INDIRECT("'Risk Input'!" &amp; Database!$O$9 &amp;$A186&amp;"")="","",INDIRECT("'Risk Input'!" &amp; Database!$O$9 &amp;$A186&amp;""))</f>
        <v/>
      </c>
      <c r="J186" s="540" t="str">
        <f ca="1">IF(INDIRECT("'Risk Input'!" &amp; Database!$O$10 &amp;$A186&amp;"")="","",INDIRECT("'Risk Input'!" &amp; Database!$O$10 &amp;$A186&amp;""))</f>
        <v/>
      </c>
      <c r="K186" s="540" t="str">
        <f ca="1">IF(INDIRECT("'Risk Input'!" &amp; Database!$O$11 &amp;$A186&amp;"")="","",INDIRECT("'Risk Input'!" &amp; Database!$O$11 &amp;$A186&amp;""))</f>
        <v/>
      </c>
      <c r="L186" s="540" t="str">
        <f ca="1">IF(INDIRECT("'Risk Input'!" &amp; Database!$O$12 &amp;$A186&amp;"")="","",INDIRECT("'Risk Input'!" &amp; Database!$O$12 &amp;$A186&amp;""))</f>
        <v/>
      </c>
      <c r="M186" s="540" t="str">
        <f ca="1">IF(INDIRECT("'Risk Input'!" &amp; Database!$O$13 &amp;$A186&amp;"")="","",INDIRECT("'Risk Input'!" &amp; Database!$O$13 &amp;$A186&amp;""))</f>
        <v/>
      </c>
      <c r="N186" s="540" t="str">
        <f ca="1">IF(INDIRECT("'Risk Input'!" &amp; Database!$O$14 &amp;$A186&amp;"")="","",INDIRECT("'Risk Input'!" &amp; Database!$O$14 &amp;$A186&amp;""))</f>
        <v/>
      </c>
      <c r="O186" s="15" t="s">
        <v>26</v>
      </c>
      <c r="P186" s="549">
        <f ca="1">IF(INDIRECT("'Risk Input'!" &amp; Database!$O$19 &amp;$A186&amp;"")="","",INDIRECT("'Risk Input'!" &amp; Database!$O$19 &amp;$A186&amp;""))</f>
        <v>0</v>
      </c>
      <c r="Q186" s="543">
        <f ca="1">IF(INDIRECT("'Risk Input'!" &amp; Database!$O$20 &amp;$A186&amp;"")="","",INDIRECT("'Risk Input'!" &amp; Database!$O$20 &amp;$A186&amp;""))</f>
        <v>0</v>
      </c>
      <c r="R186" s="543">
        <f ca="1">IF(INDIRECT("'Risk Input'!" &amp; Database!$O$21 &amp;$A186&amp;"")="","",INDIRECT("'Risk Input'!" &amp; Database!$O$21 &amp;$A186&amp;""))</f>
        <v>0</v>
      </c>
      <c r="S186" s="540" t="str">
        <f ca="1">IF(INDIRECT("'Risk Input'!" &amp; Database!$O$22 &amp;$A186&amp;"")="","",INDIRECT("'Risk Input'!" &amp; Database!$O$22 &amp;$A186&amp;""))</f>
        <v/>
      </c>
      <c r="T186" s="540" t="str">
        <f ca="1">IF(INDIRECT("'Risk Input'!" &amp; Database!$O$25 &amp;$A186&amp;"")="","",INDIRECT("'Risk Input'!" &amp; Database!$O$25 &amp;$A186&amp;""))</f>
        <v/>
      </c>
      <c r="U186" s="540" t="str">
        <f ca="1">IF(INDIRECT("'Risk Input'!" &amp; Database!$O$26 &amp;$A186&amp;"")="","",INDIRECT("'Risk Input'!" &amp; Database!$O$26 &amp;$A186&amp;""))</f>
        <v/>
      </c>
      <c r="V186" s="540" t="str">
        <f ca="1">IF(INDIRECT("'Risk Input'!" &amp; Database!$O$27 &amp;$A186&amp;"")="","",INDIRECT("'Risk Input'!" &amp; Database!$O$27 &amp;$A186&amp;""))</f>
        <v/>
      </c>
      <c r="W186" s="543" t="str">
        <f ca="1">IF(INDIRECT("'Risk Input'!" &amp; Database!$O$28 &amp;$A186&amp;"")="","",INDIRECT("'Risk Input'!" &amp; Database!$O$28 &amp;$A186&amp;""))</f>
        <v/>
      </c>
      <c r="X186" s="540" t="str">
        <f ca="1">IF(INDIRECT("'Risk Input'!" &amp; Database!$O$29 &amp;$A186&amp;"")="","",INDIRECT("'Risk Input'!" &amp; Database!$O$29 &amp;$A186&amp;""))</f>
        <v/>
      </c>
      <c r="Y186" s="123" t="s">
        <v>26</v>
      </c>
    </row>
    <row r="187" spans="1:25" ht="24" customHeight="1" thickBot="1">
      <c r="A187">
        <f>A186</f>
        <v>27</v>
      </c>
      <c r="B187" s="541"/>
      <c r="C187" s="541"/>
      <c r="D187" s="541"/>
      <c r="E187" s="541"/>
      <c r="F187" s="541"/>
      <c r="G187" s="541"/>
      <c r="H187" s="541"/>
      <c r="I187" s="553"/>
      <c r="J187" s="541"/>
      <c r="K187" s="541"/>
      <c r="L187" s="541"/>
      <c r="M187" s="541"/>
      <c r="N187" s="541"/>
      <c r="O187" s="14" t="str">
        <f ca="1">IF(INDIRECT("'Risk Input'!" &amp; Database!$O$15 &amp;$A186&amp;"")="","",INDIRECT("'Risk Input'!" &amp; Database!$O$15 &amp;$A186&amp;""))</f>
        <v/>
      </c>
      <c r="P187" s="550"/>
      <c r="Q187" s="544"/>
      <c r="R187" s="544"/>
      <c r="S187" s="541"/>
      <c r="T187" s="541"/>
      <c r="U187" s="541"/>
      <c r="V187" s="541"/>
      <c r="W187" s="544"/>
      <c r="X187" s="541"/>
      <c r="Y187" s="14" t="str">
        <f ca="1">IF(INDIRECT("'Risk Input'!" &amp; Database!$O$30 &amp;$A186&amp;"")="","",INDIRECT("'Risk Input'!" &amp; Database!$O$30 &amp;$A186&amp;""))</f>
        <v/>
      </c>
    </row>
    <row r="188" spans="1:25" ht="24" customHeight="1">
      <c r="A188">
        <f t="shared" ref="A188:A193" si="19">A187</f>
        <v>27</v>
      </c>
      <c r="B188" s="541"/>
      <c r="C188" s="541"/>
      <c r="D188" s="541"/>
      <c r="E188" s="541"/>
      <c r="F188" s="541"/>
      <c r="G188" s="541"/>
      <c r="H188" s="541"/>
      <c r="I188" s="553"/>
      <c r="J188" s="541"/>
      <c r="K188" s="541"/>
      <c r="L188" s="541"/>
      <c r="M188" s="541"/>
      <c r="N188" s="541"/>
      <c r="O188" s="546" t="str">
        <f ca="1">IF(INDIRECT("'Risk Input'!" &amp; Database!$O$18 &amp;$A188&amp;"")="","",INDIRECT("'Risk Input'!" &amp; Database!$O$18 &amp;$A188&amp;""))</f>
        <v/>
      </c>
      <c r="P188" s="550"/>
      <c r="Q188" s="544"/>
      <c r="R188" s="544"/>
      <c r="S188" s="541"/>
      <c r="T188" s="541"/>
      <c r="U188" s="541"/>
      <c r="V188" s="541"/>
      <c r="W188" s="544"/>
      <c r="X188" s="541"/>
      <c r="Y188" s="546" t="str">
        <f ca="1">IF(INDIRECT("'Risk Input'!" &amp; Database!$O$33 &amp;$A188&amp;"")="","",INDIRECT("'Risk Input'!" &amp; Database!$O$33 &amp;$A188&amp;""))</f>
        <v/>
      </c>
    </row>
    <row r="189" spans="1:25" ht="24" customHeight="1">
      <c r="A189">
        <f t="shared" si="19"/>
        <v>27</v>
      </c>
      <c r="B189" s="541"/>
      <c r="C189" s="541"/>
      <c r="D189" s="541"/>
      <c r="E189" s="541"/>
      <c r="F189" s="541"/>
      <c r="G189" s="541"/>
      <c r="H189" s="541"/>
      <c r="I189" s="553"/>
      <c r="J189" s="541"/>
      <c r="K189" s="541"/>
      <c r="L189" s="541"/>
      <c r="M189" s="541"/>
      <c r="N189" s="541"/>
      <c r="O189" s="547" t="str">
        <f ca="1">IF(INDIRECT("'Risk Input'!L"&amp;$A188&amp;"")="","",INDIRECT("'Risk Input'!L"&amp;$A188&amp;""))</f>
        <v/>
      </c>
      <c r="P189" s="550"/>
      <c r="Q189" s="544"/>
      <c r="R189" s="544"/>
      <c r="S189" s="541"/>
      <c r="T189" s="541"/>
      <c r="U189" s="541"/>
      <c r="V189" s="541"/>
      <c r="W189" s="544"/>
      <c r="X189" s="541"/>
      <c r="Y189" s="547" t="str">
        <f ca="1">IF(INDIRECT("'Risk Input'!L"&amp;$A188&amp;"")="","",INDIRECT("'Risk Input'!L"&amp;$A188&amp;""))</f>
        <v/>
      </c>
    </row>
    <row r="190" spans="1:25" ht="24" customHeight="1">
      <c r="A190">
        <f t="shared" si="19"/>
        <v>27</v>
      </c>
      <c r="B190" s="541"/>
      <c r="C190" s="541"/>
      <c r="D190" s="541"/>
      <c r="E190" s="541"/>
      <c r="F190" s="541"/>
      <c r="G190" s="541"/>
      <c r="H190" s="541"/>
      <c r="I190" s="553"/>
      <c r="J190" s="541"/>
      <c r="K190" s="541"/>
      <c r="L190" s="541"/>
      <c r="M190" s="541"/>
      <c r="N190" s="541"/>
      <c r="O190" s="547" t="str">
        <f ca="1">IF(INDIRECT("'Risk Input'!L"&amp;$A189&amp;"")="","",INDIRECT("'Risk Input'!L"&amp;$A189&amp;""))</f>
        <v/>
      </c>
      <c r="P190" s="550"/>
      <c r="Q190" s="544"/>
      <c r="R190" s="544"/>
      <c r="S190" s="541"/>
      <c r="T190" s="541"/>
      <c r="U190" s="541"/>
      <c r="V190" s="541"/>
      <c r="W190" s="544"/>
      <c r="X190" s="541"/>
      <c r="Y190" s="547" t="str">
        <f ca="1">IF(INDIRECT("'Risk Input'!L"&amp;$A189&amp;"")="","",INDIRECT("'Risk Input'!L"&amp;$A189&amp;""))</f>
        <v/>
      </c>
    </row>
    <row r="191" spans="1:25" ht="24" customHeight="1" thickBot="1">
      <c r="A191">
        <f t="shared" si="19"/>
        <v>27</v>
      </c>
      <c r="B191" s="541"/>
      <c r="C191" s="541"/>
      <c r="D191" s="541"/>
      <c r="E191" s="541"/>
      <c r="F191" s="541"/>
      <c r="G191" s="541"/>
      <c r="H191" s="541"/>
      <c r="I191" s="553"/>
      <c r="J191" s="541"/>
      <c r="K191" s="541"/>
      <c r="L191" s="541"/>
      <c r="M191" s="541"/>
      <c r="N191" s="541"/>
      <c r="O191" s="548" t="str">
        <f ca="1">IF(INDIRECT("'Risk Input'!L"&amp;$A190&amp;"")="","",INDIRECT("'Risk Input'!L"&amp;$A190&amp;""))</f>
        <v/>
      </c>
      <c r="P191" s="550"/>
      <c r="Q191" s="544"/>
      <c r="R191" s="544"/>
      <c r="S191" s="541"/>
      <c r="T191" s="541"/>
      <c r="U191" s="541"/>
      <c r="V191" s="541"/>
      <c r="W191" s="544"/>
      <c r="X191" s="541"/>
      <c r="Y191" s="548" t="str">
        <f ca="1">IF(INDIRECT("'Risk Input'!L"&amp;$A190&amp;"")="","",INDIRECT("'Risk Input'!L"&amp;$A190&amp;""))</f>
        <v/>
      </c>
    </row>
    <row r="192" spans="1:25" ht="24" customHeight="1">
      <c r="A192">
        <f t="shared" si="19"/>
        <v>27</v>
      </c>
      <c r="B192" s="541"/>
      <c r="C192" s="541"/>
      <c r="D192" s="541"/>
      <c r="E192" s="541"/>
      <c r="F192" s="541"/>
      <c r="G192" s="541"/>
      <c r="H192" s="541"/>
      <c r="I192" s="553"/>
      <c r="J192" s="541"/>
      <c r="K192" s="541"/>
      <c r="L192" s="541"/>
      <c r="M192" s="541"/>
      <c r="N192" s="541"/>
      <c r="O192" s="13" t="s">
        <v>15</v>
      </c>
      <c r="P192" s="550"/>
      <c r="Q192" s="544"/>
      <c r="R192" s="544"/>
      <c r="S192" s="541"/>
      <c r="T192" s="541"/>
      <c r="U192" s="541"/>
      <c r="V192" s="541"/>
      <c r="W192" s="544"/>
      <c r="X192" s="541"/>
      <c r="Y192" s="13" t="s">
        <v>15</v>
      </c>
    </row>
    <row r="193" spans="1:25" ht="24" customHeight="1" thickBot="1">
      <c r="A193">
        <f t="shared" si="19"/>
        <v>27</v>
      </c>
      <c r="B193" s="542"/>
      <c r="C193" s="542"/>
      <c r="D193" s="542"/>
      <c r="E193" s="542"/>
      <c r="F193" s="542"/>
      <c r="G193" s="542"/>
      <c r="H193" s="542"/>
      <c r="I193" s="554"/>
      <c r="J193" s="542"/>
      <c r="K193" s="542"/>
      <c r="L193" s="542"/>
      <c r="M193" s="542"/>
      <c r="N193" s="542"/>
      <c r="O193" s="14" t="str">
        <f ca="1">IF(INDIRECT("'Risk Input'!" &amp; Database!$O$16 &amp;$A193&amp;"")="","",INDIRECT("'Risk Input'!" &amp; Database!$O$16 &amp;$A193&amp;""))</f>
        <v/>
      </c>
      <c r="P193" s="551"/>
      <c r="Q193" s="545"/>
      <c r="R193" s="545"/>
      <c r="S193" s="542"/>
      <c r="T193" s="542"/>
      <c r="U193" s="542"/>
      <c r="V193" s="542"/>
      <c r="W193" s="545"/>
      <c r="X193" s="542"/>
      <c r="Y193" s="14" t="str">
        <f ca="1">IF(INDIRECT("'Risk Input'!" &amp; Database!$O$31 &amp;$A193&amp;"")="","",INDIRECT("'Risk Input'!" &amp; Database!$O$31 &amp;$A193&amp;""))</f>
        <v/>
      </c>
    </row>
    <row r="194" spans="1:25" ht="6" customHeight="1" thickBot="1">
      <c r="B194" s="12"/>
      <c r="C194" s="125"/>
      <c r="D194" s="126"/>
      <c r="E194" s="126"/>
      <c r="F194" s="126"/>
      <c r="G194" s="126"/>
      <c r="H194" s="126"/>
      <c r="I194" s="243"/>
      <c r="J194" s="126"/>
      <c r="K194" s="126"/>
      <c r="L194" s="126"/>
      <c r="M194" s="126"/>
      <c r="N194" s="128"/>
      <c r="O194" s="128"/>
      <c r="P194" s="128"/>
      <c r="Q194" s="128"/>
      <c r="R194" s="128"/>
      <c r="S194" s="126"/>
      <c r="T194" s="126"/>
      <c r="U194" s="126"/>
      <c r="V194" s="126"/>
      <c r="W194" s="126"/>
      <c r="X194" s="126"/>
      <c r="Y194" s="122"/>
    </row>
    <row r="195" spans="1:25" ht="24" customHeight="1" thickTop="1">
      <c r="A195">
        <f>A186+1</f>
        <v>28</v>
      </c>
      <c r="B195" s="540" t="str">
        <f ca="1">IF(INDIRECT("'Risk Input'!" &amp; Database!$O$3 &amp;$A195&amp;"")="","",INDIRECT("'Risk Input'!" &amp; Database!$O$3 &amp;$A195&amp;""))</f>
        <v/>
      </c>
      <c r="C195" s="540" t="str">
        <f ca="1">IF(INDIRECT("'Risk Input'!" &amp; Database!$O$2 &amp;$A195&amp;"")="","",INDIRECT("'Risk Input'!" &amp; Database!$O$2 &amp;$A195&amp;""))</f>
        <v/>
      </c>
      <c r="D195" s="540" t="str">
        <f ca="1">IF(INDIRECT("'Risk Input'!" &amp; Database!$O$4 &amp;$A195&amp;"")="","",INDIRECT("'Risk Input'!" &amp; Database!$O$4 &amp;$A195&amp;""))</f>
        <v/>
      </c>
      <c r="E195" s="540" t="str">
        <f ca="1">IF(INDIRECT("'Risk Input'!" &amp; Database!$O$5 &amp;$A195&amp;"")="","",INDIRECT("'Risk Input'!" &amp; Database!$O$5 &amp;$A195&amp;""))</f>
        <v/>
      </c>
      <c r="F195" s="540" t="str">
        <f ca="1">IF(INDIRECT("'Risk Input'!" &amp; Database!$O$6 &amp;$A195&amp;"")="","",INDIRECT("'Risk Input'!" &amp; Database!$O$6 &amp;$A195&amp;""))</f>
        <v/>
      </c>
      <c r="G195" s="540" t="str">
        <f ca="1">IF(INDIRECT("'Risk Input'!" &amp; Database!$O$7 &amp;$A195&amp;"")="","",INDIRECT("'Risk Input'!" &amp; Database!$O$7 &amp;$A195&amp;""))</f>
        <v/>
      </c>
      <c r="H195" s="540" t="str">
        <f ca="1">IF(INDIRECT("'Risk Input'!" &amp; Database!$O$8 &amp;$A195&amp;"")="","",INDIRECT("'Risk Input'!" &amp; Database!$O$8 &amp;$A195&amp;""))</f>
        <v/>
      </c>
      <c r="I195" s="552" t="str">
        <f ca="1">IF(INDIRECT("'Risk Input'!" &amp; Database!$O$9 &amp;$A195&amp;"")="","",INDIRECT("'Risk Input'!" &amp; Database!$O$9 &amp;$A195&amp;""))</f>
        <v/>
      </c>
      <c r="J195" s="540" t="str">
        <f ca="1">IF(INDIRECT("'Risk Input'!" &amp; Database!$O$10 &amp;$A195&amp;"")="","",INDIRECT("'Risk Input'!" &amp; Database!$O$10 &amp;$A195&amp;""))</f>
        <v/>
      </c>
      <c r="K195" s="540" t="str">
        <f ca="1">IF(INDIRECT("'Risk Input'!" &amp; Database!$O$11 &amp;$A195&amp;"")="","",INDIRECT("'Risk Input'!" &amp; Database!$O$11 &amp;$A195&amp;""))</f>
        <v/>
      </c>
      <c r="L195" s="540" t="str">
        <f ca="1">IF(INDIRECT("'Risk Input'!" &amp; Database!$O$12 &amp;$A195&amp;"")="","",INDIRECT("'Risk Input'!" &amp; Database!$O$12 &amp;$A195&amp;""))</f>
        <v/>
      </c>
      <c r="M195" s="540" t="str">
        <f ca="1">IF(INDIRECT("'Risk Input'!" &amp; Database!$O$13 &amp;$A195&amp;"")="","",INDIRECT("'Risk Input'!" &amp; Database!$O$13 &amp;$A195&amp;""))</f>
        <v/>
      </c>
      <c r="N195" s="540" t="str">
        <f ca="1">IF(INDIRECT("'Risk Input'!" &amp; Database!$O$14 &amp;$A195&amp;"")="","",INDIRECT("'Risk Input'!" &amp; Database!$O$14 &amp;$A195&amp;""))</f>
        <v/>
      </c>
      <c r="O195" s="15" t="s">
        <v>26</v>
      </c>
      <c r="P195" s="549">
        <f ca="1">IF(INDIRECT("'Risk Input'!" &amp; Database!$O$19 &amp;$A195&amp;"")="","",INDIRECT("'Risk Input'!" &amp; Database!$O$19 &amp;$A195&amp;""))</f>
        <v>0</v>
      </c>
      <c r="Q195" s="543">
        <f ca="1">IF(INDIRECT("'Risk Input'!" &amp; Database!$O$20 &amp;$A195&amp;"")="","",INDIRECT("'Risk Input'!" &amp; Database!$O$20 &amp;$A195&amp;""))</f>
        <v>0</v>
      </c>
      <c r="R195" s="543">
        <f ca="1">IF(INDIRECT("'Risk Input'!" &amp; Database!$O$21 &amp;$A195&amp;"")="","",INDIRECT("'Risk Input'!" &amp; Database!$O$21 &amp;$A195&amp;""))</f>
        <v>0</v>
      </c>
      <c r="S195" s="540" t="str">
        <f ca="1">IF(INDIRECT("'Risk Input'!" &amp; Database!$O$22 &amp;$A195&amp;"")="","",INDIRECT("'Risk Input'!" &amp; Database!$O$22 &amp;$A195&amp;""))</f>
        <v/>
      </c>
      <c r="T195" s="540" t="str">
        <f ca="1">IF(INDIRECT("'Risk Input'!" &amp; Database!$O$25 &amp;$A195&amp;"")="","",INDIRECT("'Risk Input'!" &amp; Database!$O$25 &amp;$A195&amp;""))</f>
        <v/>
      </c>
      <c r="U195" s="540" t="str">
        <f ca="1">IF(INDIRECT("'Risk Input'!" &amp; Database!$O$26 &amp;$A195&amp;"")="","",INDIRECT("'Risk Input'!" &amp; Database!$O$26 &amp;$A195&amp;""))</f>
        <v/>
      </c>
      <c r="V195" s="540" t="str">
        <f ca="1">IF(INDIRECT("'Risk Input'!" &amp; Database!$O$27 &amp;$A195&amp;"")="","",INDIRECT("'Risk Input'!" &amp; Database!$O$27 &amp;$A195&amp;""))</f>
        <v/>
      </c>
      <c r="W195" s="543" t="str">
        <f ca="1">IF(INDIRECT("'Risk Input'!" &amp; Database!$O$28 &amp;$A195&amp;"")="","",INDIRECT("'Risk Input'!" &amp; Database!$O$28 &amp;$A195&amp;""))</f>
        <v/>
      </c>
      <c r="X195" s="540" t="str">
        <f ca="1">IF(INDIRECT("'Risk Input'!" &amp; Database!$O$29 &amp;$A195&amp;"")="","",INDIRECT("'Risk Input'!" &amp; Database!$O$29 &amp;$A195&amp;""))</f>
        <v/>
      </c>
      <c r="Y195" s="123" t="s">
        <v>26</v>
      </c>
    </row>
    <row r="196" spans="1:25" ht="24" customHeight="1" thickBot="1">
      <c r="A196">
        <f>A195</f>
        <v>28</v>
      </c>
      <c r="B196" s="541"/>
      <c r="C196" s="541"/>
      <c r="D196" s="541"/>
      <c r="E196" s="541"/>
      <c r="F196" s="541"/>
      <c r="G196" s="541"/>
      <c r="H196" s="541"/>
      <c r="I196" s="553"/>
      <c r="J196" s="541"/>
      <c r="K196" s="541"/>
      <c r="L196" s="541"/>
      <c r="M196" s="541"/>
      <c r="N196" s="541"/>
      <c r="O196" s="14" t="str">
        <f ca="1">IF(INDIRECT("'Risk Input'!" &amp; Database!$O$15 &amp;$A195&amp;"")="","",INDIRECT("'Risk Input'!" &amp; Database!$O$15 &amp;$A195&amp;""))</f>
        <v/>
      </c>
      <c r="P196" s="550"/>
      <c r="Q196" s="544"/>
      <c r="R196" s="544"/>
      <c r="S196" s="541"/>
      <c r="T196" s="541"/>
      <c r="U196" s="541"/>
      <c r="V196" s="541"/>
      <c r="W196" s="544"/>
      <c r="X196" s="541"/>
      <c r="Y196" s="14" t="str">
        <f ca="1">IF(INDIRECT("'Risk Input'!" &amp; Database!$O$30 &amp;$A195&amp;"")="","",INDIRECT("'Risk Input'!" &amp; Database!$O$30 &amp;$A195&amp;""))</f>
        <v/>
      </c>
    </row>
    <row r="197" spans="1:25" ht="24" customHeight="1">
      <c r="A197">
        <f t="shared" ref="A197:A202" si="20">A196</f>
        <v>28</v>
      </c>
      <c r="B197" s="541"/>
      <c r="C197" s="541"/>
      <c r="D197" s="541"/>
      <c r="E197" s="541"/>
      <c r="F197" s="541"/>
      <c r="G197" s="541"/>
      <c r="H197" s="541"/>
      <c r="I197" s="553"/>
      <c r="J197" s="541"/>
      <c r="K197" s="541"/>
      <c r="L197" s="541"/>
      <c r="M197" s="541"/>
      <c r="N197" s="541"/>
      <c r="O197" s="546" t="str">
        <f ca="1">IF(INDIRECT("'Risk Input'!" &amp; Database!$O$18 &amp;$A197&amp;"")="","",INDIRECT("'Risk Input'!" &amp; Database!$O$18 &amp;$A197&amp;""))</f>
        <v/>
      </c>
      <c r="P197" s="550"/>
      <c r="Q197" s="544"/>
      <c r="R197" s="544"/>
      <c r="S197" s="541"/>
      <c r="T197" s="541"/>
      <c r="U197" s="541"/>
      <c r="V197" s="541"/>
      <c r="W197" s="544"/>
      <c r="X197" s="541"/>
      <c r="Y197" s="546" t="str">
        <f ca="1">IF(INDIRECT("'Risk Input'!" &amp; Database!$O$33 &amp;$A197&amp;"")="","",INDIRECT("'Risk Input'!" &amp; Database!$O$33 &amp;$A197&amp;""))</f>
        <v/>
      </c>
    </row>
    <row r="198" spans="1:25" ht="24" customHeight="1">
      <c r="A198">
        <f t="shared" si="20"/>
        <v>28</v>
      </c>
      <c r="B198" s="541"/>
      <c r="C198" s="541"/>
      <c r="D198" s="541"/>
      <c r="E198" s="541"/>
      <c r="F198" s="541"/>
      <c r="G198" s="541"/>
      <c r="H198" s="541"/>
      <c r="I198" s="553"/>
      <c r="J198" s="541"/>
      <c r="K198" s="541"/>
      <c r="L198" s="541"/>
      <c r="M198" s="541"/>
      <c r="N198" s="541"/>
      <c r="O198" s="547" t="str">
        <f ca="1">IF(INDIRECT("'Risk Input'!L"&amp;$A197&amp;"")="","",INDIRECT("'Risk Input'!L"&amp;$A197&amp;""))</f>
        <v/>
      </c>
      <c r="P198" s="550"/>
      <c r="Q198" s="544"/>
      <c r="R198" s="544"/>
      <c r="S198" s="541"/>
      <c r="T198" s="541"/>
      <c r="U198" s="541"/>
      <c r="V198" s="541"/>
      <c r="W198" s="544"/>
      <c r="X198" s="541"/>
      <c r="Y198" s="547" t="str">
        <f ca="1">IF(INDIRECT("'Risk Input'!L"&amp;$A197&amp;"")="","",INDIRECT("'Risk Input'!L"&amp;$A197&amp;""))</f>
        <v/>
      </c>
    </row>
    <row r="199" spans="1:25" ht="24" customHeight="1">
      <c r="A199">
        <f t="shared" si="20"/>
        <v>28</v>
      </c>
      <c r="B199" s="541"/>
      <c r="C199" s="541"/>
      <c r="D199" s="541"/>
      <c r="E199" s="541"/>
      <c r="F199" s="541"/>
      <c r="G199" s="541"/>
      <c r="H199" s="541"/>
      <c r="I199" s="553"/>
      <c r="J199" s="541"/>
      <c r="K199" s="541"/>
      <c r="L199" s="541"/>
      <c r="M199" s="541"/>
      <c r="N199" s="541"/>
      <c r="O199" s="547" t="str">
        <f ca="1">IF(INDIRECT("'Risk Input'!L"&amp;$A198&amp;"")="","",INDIRECT("'Risk Input'!L"&amp;$A198&amp;""))</f>
        <v/>
      </c>
      <c r="P199" s="550"/>
      <c r="Q199" s="544"/>
      <c r="R199" s="544"/>
      <c r="S199" s="541"/>
      <c r="T199" s="541"/>
      <c r="U199" s="541"/>
      <c r="V199" s="541"/>
      <c r="W199" s="544"/>
      <c r="X199" s="541"/>
      <c r="Y199" s="547" t="str">
        <f ca="1">IF(INDIRECT("'Risk Input'!L"&amp;$A198&amp;"")="","",INDIRECT("'Risk Input'!L"&amp;$A198&amp;""))</f>
        <v/>
      </c>
    </row>
    <row r="200" spans="1:25" ht="24" customHeight="1" thickBot="1">
      <c r="A200">
        <f t="shared" si="20"/>
        <v>28</v>
      </c>
      <c r="B200" s="541"/>
      <c r="C200" s="541"/>
      <c r="D200" s="541"/>
      <c r="E200" s="541"/>
      <c r="F200" s="541"/>
      <c r="G200" s="541"/>
      <c r="H200" s="541"/>
      <c r="I200" s="553"/>
      <c r="J200" s="541"/>
      <c r="K200" s="541"/>
      <c r="L200" s="541"/>
      <c r="M200" s="541"/>
      <c r="N200" s="541"/>
      <c r="O200" s="548" t="str">
        <f ca="1">IF(INDIRECT("'Risk Input'!L"&amp;$A199&amp;"")="","",INDIRECT("'Risk Input'!L"&amp;$A199&amp;""))</f>
        <v/>
      </c>
      <c r="P200" s="550"/>
      <c r="Q200" s="544"/>
      <c r="R200" s="544"/>
      <c r="S200" s="541"/>
      <c r="T200" s="541"/>
      <c r="U200" s="541"/>
      <c r="V200" s="541"/>
      <c r="W200" s="544"/>
      <c r="X200" s="541"/>
      <c r="Y200" s="548" t="str">
        <f ca="1">IF(INDIRECT("'Risk Input'!L"&amp;$A199&amp;"")="","",INDIRECT("'Risk Input'!L"&amp;$A199&amp;""))</f>
        <v/>
      </c>
    </row>
    <row r="201" spans="1:25" ht="24" customHeight="1">
      <c r="A201">
        <f t="shared" si="20"/>
        <v>28</v>
      </c>
      <c r="B201" s="541"/>
      <c r="C201" s="541"/>
      <c r="D201" s="541"/>
      <c r="E201" s="541"/>
      <c r="F201" s="541"/>
      <c r="G201" s="541"/>
      <c r="H201" s="541"/>
      <c r="I201" s="553"/>
      <c r="J201" s="541"/>
      <c r="K201" s="541"/>
      <c r="L201" s="541"/>
      <c r="M201" s="541"/>
      <c r="N201" s="541"/>
      <c r="O201" s="13" t="s">
        <v>15</v>
      </c>
      <c r="P201" s="550"/>
      <c r="Q201" s="544"/>
      <c r="R201" s="544"/>
      <c r="S201" s="541"/>
      <c r="T201" s="541"/>
      <c r="U201" s="541"/>
      <c r="V201" s="541"/>
      <c r="W201" s="544"/>
      <c r="X201" s="541"/>
      <c r="Y201" s="13" t="s">
        <v>15</v>
      </c>
    </row>
    <row r="202" spans="1:25" ht="24" customHeight="1" thickBot="1">
      <c r="A202">
        <f t="shared" si="20"/>
        <v>28</v>
      </c>
      <c r="B202" s="542"/>
      <c r="C202" s="542"/>
      <c r="D202" s="542"/>
      <c r="E202" s="542"/>
      <c r="F202" s="542"/>
      <c r="G202" s="542"/>
      <c r="H202" s="542"/>
      <c r="I202" s="554"/>
      <c r="J202" s="542"/>
      <c r="K202" s="542"/>
      <c r="L202" s="542"/>
      <c r="M202" s="542"/>
      <c r="N202" s="542"/>
      <c r="O202" s="14" t="str">
        <f ca="1">IF(INDIRECT("'Risk Input'!" &amp; Database!$O$16 &amp;$A202&amp;"")="","",INDIRECT("'Risk Input'!" &amp; Database!$O$16 &amp;$A202&amp;""))</f>
        <v/>
      </c>
      <c r="P202" s="551"/>
      <c r="Q202" s="545"/>
      <c r="R202" s="545"/>
      <c r="S202" s="542"/>
      <c r="T202" s="542"/>
      <c r="U202" s="542"/>
      <c r="V202" s="542"/>
      <c r="W202" s="545"/>
      <c r="X202" s="542"/>
      <c r="Y202" s="14" t="str">
        <f ca="1">IF(INDIRECT("'Risk Input'!" &amp; Database!$O$31 &amp;$A202&amp;"")="","",INDIRECT("'Risk Input'!" &amp; Database!$O$31 &amp;$A202&amp;""))</f>
        <v/>
      </c>
    </row>
    <row r="203" spans="1:25" ht="6" customHeight="1" thickBot="1">
      <c r="B203" s="12"/>
      <c r="C203" s="125"/>
      <c r="D203" s="126"/>
      <c r="E203" s="126"/>
      <c r="F203" s="126"/>
      <c r="G203" s="126"/>
      <c r="H203" s="126"/>
      <c r="I203" s="243"/>
      <c r="J203" s="126"/>
      <c r="K203" s="126"/>
      <c r="L203" s="126"/>
      <c r="M203" s="126"/>
      <c r="N203" s="128"/>
      <c r="O203" s="128"/>
      <c r="P203" s="128"/>
      <c r="Q203" s="128"/>
      <c r="R203" s="128"/>
      <c r="S203" s="126"/>
      <c r="T203" s="126"/>
      <c r="U203" s="126"/>
      <c r="V203" s="126"/>
      <c r="W203" s="126"/>
      <c r="X203" s="126"/>
      <c r="Y203" s="122"/>
    </row>
    <row r="204" spans="1:25" ht="24" customHeight="1" thickTop="1">
      <c r="A204">
        <f>A195+1</f>
        <v>29</v>
      </c>
      <c r="B204" s="540" t="str">
        <f ca="1">IF(INDIRECT("'Risk Input'!" &amp; Database!$O$3 &amp;$A204&amp;"")="","",INDIRECT("'Risk Input'!" &amp; Database!$O$3 &amp;$A204&amp;""))</f>
        <v/>
      </c>
      <c r="C204" s="540" t="str">
        <f ca="1">IF(INDIRECT("'Risk Input'!" &amp; Database!$O$2 &amp;$A204&amp;"")="","",INDIRECT("'Risk Input'!" &amp; Database!$O$2 &amp;$A204&amp;""))</f>
        <v/>
      </c>
      <c r="D204" s="540" t="str">
        <f ca="1">IF(INDIRECT("'Risk Input'!" &amp; Database!$O$4 &amp;$A204&amp;"")="","",INDIRECT("'Risk Input'!" &amp; Database!$O$4 &amp;$A204&amp;""))</f>
        <v/>
      </c>
      <c r="E204" s="540" t="str">
        <f ca="1">IF(INDIRECT("'Risk Input'!" &amp; Database!$O$5 &amp;$A204&amp;"")="","",INDIRECT("'Risk Input'!" &amp; Database!$O$5 &amp;$A204&amp;""))</f>
        <v/>
      </c>
      <c r="F204" s="540" t="str">
        <f ca="1">IF(INDIRECT("'Risk Input'!" &amp; Database!$O$6 &amp;$A204&amp;"")="","",INDIRECT("'Risk Input'!" &amp; Database!$O$6 &amp;$A204&amp;""))</f>
        <v/>
      </c>
      <c r="G204" s="540" t="str">
        <f ca="1">IF(INDIRECT("'Risk Input'!" &amp; Database!$O$7 &amp;$A204&amp;"")="","",INDIRECT("'Risk Input'!" &amp; Database!$O$7 &amp;$A204&amp;""))</f>
        <v/>
      </c>
      <c r="H204" s="540" t="str">
        <f ca="1">IF(INDIRECT("'Risk Input'!" &amp; Database!$O$8 &amp;$A204&amp;"")="","",INDIRECT("'Risk Input'!" &amp; Database!$O$8 &amp;$A204&amp;""))</f>
        <v/>
      </c>
      <c r="I204" s="552" t="str">
        <f ca="1">IF(INDIRECT("'Risk Input'!" &amp; Database!$O$9 &amp;$A204&amp;"")="","",INDIRECT("'Risk Input'!" &amp; Database!$O$9 &amp;$A204&amp;""))</f>
        <v/>
      </c>
      <c r="J204" s="540" t="str">
        <f ca="1">IF(INDIRECT("'Risk Input'!" &amp; Database!$O$10 &amp;$A204&amp;"")="","",INDIRECT("'Risk Input'!" &amp; Database!$O$10 &amp;$A204&amp;""))</f>
        <v/>
      </c>
      <c r="K204" s="540" t="str">
        <f ca="1">IF(INDIRECT("'Risk Input'!" &amp; Database!$O$11 &amp;$A204&amp;"")="","",INDIRECT("'Risk Input'!" &amp; Database!$O$11 &amp;$A204&amp;""))</f>
        <v/>
      </c>
      <c r="L204" s="540" t="str">
        <f ca="1">IF(INDIRECT("'Risk Input'!" &amp; Database!$O$12 &amp;$A204&amp;"")="","",INDIRECT("'Risk Input'!" &amp; Database!$O$12 &amp;$A204&amp;""))</f>
        <v/>
      </c>
      <c r="M204" s="540" t="str">
        <f ca="1">IF(INDIRECT("'Risk Input'!" &amp; Database!$O$13 &amp;$A204&amp;"")="","",INDIRECT("'Risk Input'!" &amp; Database!$O$13 &amp;$A204&amp;""))</f>
        <v/>
      </c>
      <c r="N204" s="540" t="str">
        <f ca="1">IF(INDIRECT("'Risk Input'!" &amp; Database!$O$14 &amp;$A204&amp;"")="","",INDIRECT("'Risk Input'!" &amp; Database!$O$14 &amp;$A204&amp;""))</f>
        <v/>
      </c>
      <c r="O204" s="15" t="s">
        <v>26</v>
      </c>
      <c r="P204" s="549">
        <f ca="1">IF(INDIRECT("'Risk Input'!" &amp; Database!$O$19 &amp;$A204&amp;"")="","",INDIRECT("'Risk Input'!" &amp; Database!$O$19 &amp;$A204&amp;""))</f>
        <v>0</v>
      </c>
      <c r="Q204" s="543">
        <f ca="1">IF(INDIRECT("'Risk Input'!" &amp; Database!$O$20 &amp;$A204&amp;"")="","",INDIRECT("'Risk Input'!" &amp; Database!$O$20 &amp;$A204&amp;""))</f>
        <v>0</v>
      </c>
      <c r="R204" s="543">
        <f ca="1">IF(INDIRECT("'Risk Input'!" &amp; Database!$O$21 &amp;$A204&amp;"")="","",INDIRECT("'Risk Input'!" &amp; Database!$O$21 &amp;$A204&amp;""))</f>
        <v>0</v>
      </c>
      <c r="S204" s="540" t="str">
        <f ca="1">IF(INDIRECT("'Risk Input'!" &amp; Database!$O$22 &amp;$A204&amp;"")="","",INDIRECT("'Risk Input'!" &amp; Database!$O$22 &amp;$A204&amp;""))</f>
        <v/>
      </c>
      <c r="T204" s="540" t="str">
        <f ca="1">IF(INDIRECT("'Risk Input'!" &amp; Database!$O$25 &amp;$A204&amp;"")="","",INDIRECT("'Risk Input'!" &amp; Database!$O$25 &amp;$A204&amp;""))</f>
        <v/>
      </c>
      <c r="U204" s="540" t="str">
        <f ca="1">IF(INDIRECT("'Risk Input'!" &amp; Database!$O$26 &amp;$A204&amp;"")="","",INDIRECT("'Risk Input'!" &amp; Database!$O$26 &amp;$A204&amp;""))</f>
        <v/>
      </c>
      <c r="V204" s="540" t="str">
        <f ca="1">IF(INDIRECT("'Risk Input'!" &amp; Database!$O$27 &amp;$A204&amp;"")="","",INDIRECT("'Risk Input'!" &amp; Database!$O$27 &amp;$A204&amp;""))</f>
        <v/>
      </c>
      <c r="W204" s="543" t="str">
        <f ca="1">IF(INDIRECT("'Risk Input'!" &amp; Database!$O$28 &amp;$A204&amp;"")="","",INDIRECT("'Risk Input'!" &amp; Database!$O$28 &amp;$A204&amp;""))</f>
        <v/>
      </c>
      <c r="X204" s="540" t="str">
        <f ca="1">IF(INDIRECT("'Risk Input'!" &amp; Database!$O$29 &amp;$A204&amp;"")="","",INDIRECT("'Risk Input'!" &amp; Database!$O$29 &amp;$A204&amp;""))</f>
        <v/>
      </c>
      <c r="Y204" s="123" t="s">
        <v>26</v>
      </c>
    </row>
    <row r="205" spans="1:25" ht="24" customHeight="1" thickBot="1">
      <c r="A205">
        <f>A204</f>
        <v>29</v>
      </c>
      <c r="B205" s="541"/>
      <c r="C205" s="541"/>
      <c r="D205" s="541"/>
      <c r="E205" s="541"/>
      <c r="F205" s="541"/>
      <c r="G205" s="541"/>
      <c r="H205" s="541"/>
      <c r="I205" s="553"/>
      <c r="J205" s="541"/>
      <c r="K205" s="541"/>
      <c r="L205" s="541"/>
      <c r="M205" s="541"/>
      <c r="N205" s="541"/>
      <c r="O205" s="14" t="str">
        <f ca="1">IF(INDIRECT("'Risk Input'!" &amp; Database!$O$15 &amp;$A204&amp;"")="","",INDIRECT("'Risk Input'!" &amp; Database!$O$15 &amp;$A204&amp;""))</f>
        <v/>
      </c>
      <c r="P205" s="550"/>
      <c r="Q205" s="544"/>
      <c r="R205" s="544"/>
      <c r="S205" s="541"/>
      <c r="T205" s="541"/>
      <c r="U205" s="541"/>
      <c r="V205" s="541"/>
      <c r="W205" s="544"/>
      <c r="X205" s="541"/>
      <c r="Y205" s="14" t="str">
        <f ca="1">IF(INDIRECT("'Risk Input'!" &amp; Database!$O$30 &amp;$A204&amp;"")="","",INDIRECT("'Risk Input'!" &amp; Database!$O$30 &amp;$A204&amp;""))</f>
        <v/>
      </c>
    </row>
    <row r="206" spans="1:25" ht="24" customHeight="1">
      <c r="A206">
        <f t="shared" ref="A206:A211" si="21">A205</f>
        <v>29</v>
      </c>
      <c r="B206" s="541"/>
      <c r="C206" s="541"/>
      <c r="D206" s="541"/>
      <c r="E206" s="541"/>
      <c r="F206" s="541"/>
      <c r="G206" s="541"/>
      <c r="H206" s="541"/>
      <c r="I206" s="553"/>
      <c r="J206" s="541"/>
      <c r="K206" s="541"/>
      <c r="L206" s="541"/>
      <c r="M206" s="541"/>
      <c r="N206" s="541"/>
      <c r="O206" s="546" t="str">
        <f ca="1">IF(INDIRECT("'Risk Input'!" &amp; Database!$O$18 &amp;$A206&amp;"")="","",INDIRECT("'Risk Input'!" &amp; Database!$O$18 &amp;$A206&amp;""))</f>
        <v/>
      </c>
      <c r="P206" s="550"/>
      <c r="Q206" s="544"/>
      <c r="R206" s="544"/>
      <c r="S206" s="541"/>
      <c r="T206" s="541"/>
      <c r="U206" s="541"/>
      <c r="V206" s="541"/>
      <c r="W206" s="544"/>
      <c r="X206" s="541"/>
      <c r="Y206" s="546" t="str">
        <f ca="1">IF(INDIRECT("'Risk Input'!" &amp; Database!$O$33 &amp;$A206&amp;"")="","",INDIRECT("'Risk Input'!" &amp; Database!$O$33 &amp;$A206&amp;""))</f>
        <v/>
      </c>
    </row>
    <row r="207" spans="1:25" ht="24" customHeight="1">
      <c r="A207">
        <f t="shared" si="21"/>
        <v>29</v>
      </c>
      <c r="B207" s="541"/>
      <c r="C207" s="541"/>
      <c r="D207" s="541"/>
      <c r="E207" s="541"/>
      <c r="F207" s="541"/>
      <c r="G207" s="541"/>
      <c r="H207" s="541"/>
      <c r="I207" s="553"/>
      <c r="J207" s="541"/>
      <c r="K207" s="541"/>
      <c r="L207" s="541"/>
      <c r="M207" s="541"/>
      <c r="N207" s="541"/>
      <c r="O207" s="547" t="str">
        <f ca="1">IF(INDIRECT("'Risk Input'!L"&amp;$A206&amp;"")="","",INDIRECT("'Risk Input'!L"&amp;$A206&amp;""))</f>
        <v/>
      </c>
      <c r="P207" s="550"/>
      <c r="Q207" s="544"/>
      <c r="R207" s="544"/>
      <c r="S207" s="541"/>
      <c r="T207" s="541"/>
      <c r="U207" s="541"/>
      <c r="V207" s="541"/>
      <c r="W207" s="544"/>
      <c r="X207" s="541"/>
      <c r="Y207" s="547" t="str">
        <f ca="1">IF(INDIRECT("'Risk Input'!L"&amp;$A206&amp;"")="","",INDIRECT("'Risk Input'!L"&amp;$A206&amp;""))</f>
        <v/>
      </c>
    </row>
    <row r="208" spans="1:25" ht="24" customHeight="1">
      <c r="A208">
        <f t="shared" si="21"/>
        <v>29</v>
      </c>
      <c r="B208" s="541"/>
      <c r="C208" s="541"/>
      <c r="D208" s="541"/>
      <c r="E208" s="541"/>
      <c r="F208" s="541"/>
      <c r="G208" s="541"/>
      <c r="H208" s="541"/>
      <c r="I208" s="553"/>
      <c r="J208" s="541"/>
      <c r="K208" s="541"/>
      <c r="L208" s="541"/>
      <c r="M208" s="541"/>
      <c r="N208" s="541"/>
      <c r="O208" s="547" t="str">
        <f ca="1">IF(INDIRECT("'Risk Input'!L"&amp;$A207&amp;"")="","",INDIRECT("'Risk Input'!L"&amp;$A207&amp;""))</f>
        <v/>
      </c>
      <c r="P208" s="550"/>
      <c r="Q208" s="544"/>
      <c r="R208" s="544"/>
      <c r="S208" s="541"/>
      <c r="T208" s="541"/>
      <c r="U208" s="541"/>
      <c r="V208" s="541"/>
      <c r="W208" s="544"/>
      <c r="X208" s="541"/>
      <c r="Y208" s="547" t="str">
        <f ca="1">IF(INDIRECT("'Risk Input'!L"&amp;$A207&amp;"")="","",INDIRECT("'Risk Input'!L"&amp;$A207&amp;""))</f>
        <v/>
      </c>
    </row>
    <row r="209" spans="1:25" ht="24" customHeight="1" thickBot="1">
      <c r="A209">
        <f t="shared" si="21"/>
        <v>29</v>
      </c>
      <c r="B209" s="541"/>
      <c r="C209" s="541"/>
      <c r="D209" s="541"/>
      <c r="E209" s="541"/>
      <c r="F209" s="541"/>
      <c r="G209" s="541"/>
      <c r="H209" s="541"/>
      <c r="I209" s="553"/>
      <c r="J209" s="541"/>
      <c r="K209" s="541"/>
      <c r="L209" s="541"/>
      <c r="M209" s="541"/>
      <c r="N209" s="541"/>
      <c r="O209" s="548" t="str">
        <f ca="1">IF(INDIRECT("'Risk Input'!L"&amp;$A208&amp;"")="","",INDIRECT("'Risk Input'!L"&amp;$A208&amp;""))</f>
        <v/>
      </c>
      <c r="P209" s="550"/>
      <c r="Q209" s="544"/>
      <c r="R209" s="544"/>
      <c r="S209" s="541"/>
      <c r="T209" s="541"/>
      <c r="U209" s="541"/>
      <c r="V209" s="541"/>
      <c r="W209" s="544"/>
      <c r="X209" s="541"/>
      <c r="Y209" s="548" t="str">
        <f ca="1">IF(INDIRECT("'Risk Input'!L"&amp;$A208&amp;"")="","",INDIRECT("'Risk Input'!L"&amp;$A208&amp;""))</f>
        <v/>
      </c>
    </row>
    <row r="210" spans="1:25" ht="24" customHeight="1">
      <c r="A210">
        <f t="shared" si="21"/>
        <v>29</v>
      </c>
      <c r="B210" s="541"/>
      <c r="C210" s="541"/>
      <c r="D210" s="541"/>
      <c r="E210" s="541"/>
      <c r="F210" s="541"/>
      <c r="G210" s="541"/>
      <c r="H210" s="541"/>
      <c r="I210" s="553"/>
      <c r="J210" s="541"/>
      <c r="K210" s="541"/>
      <c r="L210" s="541"/>
      <c r="M210" s="541"/>
      <c r="N210" s="541"/>
      <c r="O210" s="13" t="s">
        <v>15</v>
      </c>
      <c r="P210" s="550"/>
      <c r="Q210" s="544"/>
      <c r="R210" s="544"/>
      <c r="S210" s="541"/>
      <c r="T210" s="541"/>
      <c r="U210" s="541"/>
      <c r="V210" s="541"/>
      <c r="W210" s="544"/>
      <c r="X210" s="541"/>
      <c r="Y210" s="13" t="s">
        <v>15</v>
      </c>
    </row>
    <row r="211" spans="1:25" ht="24" customHeight="1" thickBot="1">
      <c r="A211">
        <f t="shared" si="21"/>
        <v>29</v>
      </c>
      <c r="B211" s="542"/>
      <c r="C211" s="542"/>
      <c r="D211" s="542"/>
      <c r="E211" s="542"/>
      <c r="F211" s="542"/>
      <c r="G211" s="542"/>
      <c r="H211" s="542"/>
      <c r="I211" s="554"/>
      <c r="J211" s="542"/>
      <c r="K211" s="542"/>
      <c r="L211" s="542"/>
      <c r="M211" s="542"/>
      <c r="N211" s="542"/>
      <c r="O211" s="14" t="str">
        <f ca="1">IF(INDIRECT("'Risk Input'!" &amp; Database!$O$16 &amp;$A211&amp;"")="","",INDIRECT("'Risk Input'!" &amp; Database!$O$16 &amp;$A211&amp;""))</f>
        <v/>
      </c>
      <c r="P211" s="551"/>
      <c r="Q211" s="545"/>
      <c r="R211" s="545"/>
      <c r="S211" s="542"/>
      <c r="T211" s="542"/>
      <c r="U211" s="542"/>
      <c r="V211" s="542"/>
      <c r="W211" s="545"/>
      <c r="X211" s="542"/>
      <c r="Y211" s="14" t="str">
        <f ca="1">IF(INDIRECT("'Risk Input'!" &amp; Database!$O$31 &amp;$A211&amp;"")="","",INDIRECT("'Risk Input'!" &amp; Database!$O$31 &amp;$A211&amp;""))</f>
        <v/>
      </c>
    </row>
    <row r="212" spans="1:25" ht="6" customHeight="1" thickBot="1">
      <c r="B212" s="12"/>
      <c r="C212" s="125"/>
      <c r="D212" s="126"/>
      <c r="E212" s="126"/>
      <c r="F212" s="126"/>
      <c r="G212" s="126"/>
      <c r="H212" s="126"/>
      <c r="I212" s="243"/>
      <c r="J212" s="126"/>
      <c r="K212" s="126"/>
      <c r="L212" s="126"/>
      <c r="M212" s="126"/>
      <c r="N212" s="128"/>
      <c r="O212" s="128"/>
      <c r="P212" s="128"/>
      <c r="Q212" s="128"/>
      <c r="R212" s="128"/>
      <c r="S212" s="126"/>
      <c r="T212" s="126"/>
      <c r="U212" s="126"/>
      <c r="V212" s="126"/>
      <c r="W212" s="126"/>
      <c r="X212" s="126"/>
      <c r="Y212" s="122"/>
    </row>
    <row r="213" spans="1:25" ht="24" customHeight="1" thickTop="1">
      <c r="A213">
        <f>A204+1</f>
        <v>30</v>
      </c>
      <c r="B213" s="540" t="str">
        <f ca="1">IF(INDIRECT("'Risk Input'!" &amp; Database!$O$3 &amp;$A213&amp;"")="","",INDIRECT("'Risk Input'!" &amp; Database!$O$3 &amp;$A213&amp;""))</f>
        <v/>
      </c>
      <c r="C213" s="540" t="str">
        <f ca="1">IF(INDIRECT("'Risk Input'!" &amp; Database!$O$2 &amp;$A213&amp;"")="","",INDIRECT("'Risk Input'!" &amp; Database!$O$2 &amp;$A213&amp;""))</f>
        <v/>
      </c>
      <c r="D213" s="540" t="str">
        <f ca="1">IF(INDIRECT("'Risk Input'!" &amp; Database!$O$4 &amp;$A213&amp;"")="","",INDIRECT("'Risk Input'!" &amp; Database!$O$4 &amp;$A213&amp;""))</f>
        <v/>
      </c>
      <c r="E213" s="540" t="str">
        <f ca="1">IF(INDIRECT("'Risk Input'!" &amp; Database!$O$5 &amp;$A213&amp;"")="","",INDIRECT("'Risk Input'!" &amp; Database!$O$5 &amp;$A213&amp;""))</f>
        <v/>
      </c>
      <c r="F213" s="540" t="str">
        <f ca="1">IF(INDIRECT("'Risk Input'!" &amp; Database!$O$6 &amp;$A213&amp;"")="","",INDIRECT("'Risk Input'!" &amp; Database!$O$6 &amp;$A213&amp;""))</f>
        <v/>
      </c>
      <c r="G213" s="540" t="str">
        <f ca="1">IF(INDIRECT("'Risk Input'!" &amp; Database!$O$7 &amp;$A213&amp;"")="","",INDIRECT("'Risk Input'!" &amp; Database!$O$7 &amp;$A213&amp;""))</f>
        <v/>
      </c>
      <c r="H213" s="540" t="str">
        <f ca="1">IF(INDIRECT("'Risk Input'!" &amp; Database!$O$8 &amp;$A213&amp;"")="","",INDIRECT("'Risk Input'!" &amp; Database!$O$8 &amp;$A213&amp;""))</f>
        <v/>
      </c>
      <c r="I213" s="552" t="str">
        <f ca="1">IF(INDIRECT("'Risk Input'!" &amp; Database!$O$9 &amp;$A213&amp;"")="","",INDIRECT("'Risk Input'!" &amp; Database!$O$9 &amp;$A213&amp;""))</f>
        <v/>
      </c>
      <c r="J213" s="540" t="str">
        <f ca="1">IF(INDIRECT("'Risk Input'!" &amp; Database!$O$10 &amp;$A213&amp;"")="","",INDIRECT("'Risk Input'!" &amp; Database!$O$10 &amp;$A213&amp;""))</f>
        <v/>
      </c>
      <c r="K213" s="540" t="str">
        <f ca="1">IF(INDIRECT("'Risk Input'!" &amp; Database!$O$11 &amp;$A213&amp;"")="","",INDIRECT("'Risk Input'!" &amp; Database!$O$11 &amp;$A213&amp;""))</f>
        <v/>
      </c>
      <c r="L213" s="540" t="str">
        <f ca="1">IF(INDIRECT("'Risk Input'!" &amp; Database!$O$12 &amp;$A213&amp;"")="","",INDIRECT("'Risk Input'!" &amp; Database!$O$12 &amp;$A213&amp;""))</f>
        <v/>
      </c>
      <c r="M213" s="540" t="str">
        <f ca="1">IF(INDIRECT("'Risk Input'!" &amp; Database!$O$13 &amp;$A213&amp;"")="","",INDIRECT("'Risk Input'!" &amp; Database!$O$13 &amp;$A213&amp;""))</f>
        <v/>
      </c>
      <c r="N213" s="540" t="str">
        <f ca="1">IF(INDIRECT("'Risk Input'!" &amp; Database!$O$14 &amp;$A213&amp;"")="","",INDIRECT("'Risk Input'!" &amp; Database!$O$14 &amp;$A213&amp;""))</f>
        <v/>
      </c>
      <c r="O213" s="15" t="s">
        <v>26</v>
      </c>
      <c r="P213" s="549">
        <f ca="1">IF(INDIRECT("'Risk Input'!" &amp; Database!$O$19 &amp;$A213&amp;"")="","",INDIRECT("'Risk Input'!" &amp; Database!$O$19 &amp;$A213&amp;""))</f>
        <v>0</v>
      </c>
      <c r="Q213" s="543">
        <f ca="1">IF(INDIRECT("'Risk Input'!" &amp; Database!$O$20 &amp;$A213&amp;"")="","",INDIRECT("'Risk Input'!" &amp; Database!$O$20 &amp;$A213&amp;""))</f>
        <v>0</v>
      </c>
      <c r="R213" s="543">
        <f ca="1">IF(INDIRECT("'Risk Input'!" &amp; Database!$O$21 &amp;$A213&amp;"")="","",INDIRECT("'Risk Input'!" &amp; Database!$O$21 &amp;$A213&amp;""))</f>
        <v>0</v>
      </c>
      <c r="S213" s="540" t="str">
        <f ca="1">IF(INDIRECT("'Risk Input'!" &amp; Database!$O$22 &amp;$A213&amp;"")="","",INDIRECT("'Risk Input'!" &amp; Database!$O$22 &amp;$A213&amp;""))</f>
        <v/>
      </c>
      <c r="T213" s="540" t="str">
        <f ca="1">IF(INDIRECT("'Risk Input'!" &amp; Database!$O$25 &amp;$A213&amp;"")="","",INDIRECT("'Risk Input'!" &amp; Database!$O$25 &amp;$A213&amp;""))</f>
        <v/>
      </c>
      <c r="U213" s="540" t="str">
        <f ca="1">IF(INDIRECT("'Risk Input'!" &amp; Database!$O$26 &amp;$A213&amp;"")="","",INDIRECT("'Risk Input'!" &amp; Database!$O$26 &amp;$A213&amp;""))</f>
        <v/>
      </c>
      <c r="V213" s="540" t="str">
        <f ca="1">IF(INDIRECT("'Risk Input'!" &amp; Database!$O$27 &amp;$A213&amp;"")="","",INDIRECT("'Risk Input'!" &amp; Database!$O$27 &amp;$A213&amp;""))</f>
        <v/>
      </c>
      <c r="W213" s="543" t="str">
        <f ca="1">IF(INDIRECT("'Risk Input'!" &amp; Database!$O$28 &amp;$A213&amp;"")="","",INDIRECT("'Risk Input'!" &amp; Database!$O$28 &amp;$A213&amp;""))</f>
        <v/>
      </c>
      <c r="X213" s="540" t="str">
        <f ca="1">IF(INDIRECT("'Risk Input'!" &amp; Database!$O$29 &amp;$A213&amp;"")="","",INDIRECT("'Risk Input'!" &amp; Database!$O$29 &amp;$A213&amp;""))</f>
        <v/>
      </c>
      <c r="Y213" s="123" t="s">
        <v>26</v>
      </c>
    </row>
    <row r="214" spans="1:25" ht="24" customHeight="1" thickBot="1">
      <c r="A214">
        <f>A213</f>
        <v>30</v>
      </c>
      <c r="B214" s="541"/>
      <c r="C214" s="541"/>
      <c r="D214" s="541"/>
      <c r="E214" s="541"/>
      <c r="F214" s="541"/>
      <c r="G214" s="541"/>
      <c r="H214" s="541"/>
      <c r="I214" s="553"/>
      <c r="J214" s="541"/>
      <c r="K214" s="541"/>
      <c r="L214" s="541"/>
      <c r="M214" s="541"/>
      <c r="N214" s="541"/>
      <c r="O214" s="14" t="str">
        <f ca="1">IF(INDIRECT("'Risk Input'!" &amp; Database!$O$15 &amp;$A213&amp;"")="","",INDIRECT("'Risk Input'!" &amp; Database!$O$15 &amp;$A213&amp;""))</f>
        <v/>
      </c>
      <c r="P214" s="550"/>
      <c r="Q214" s="544"/>
      <c r="R214" s="544"/>
      <c r="S214" s="541"/>
      <c r="T214" s="541"/>
      <c r="U214" s="541"/>
      <c r="V214" s="541"/>
      <c r="W214" s="544"/>
      <c r="X214" s="541"/>
      <c r="Y214" s="14" t="str">
        <f ca="1">IF(INDIRECT("'Risk Input'!" &amp; Database!$O$30 &amp;$A213&amp;"")="","",INDIRECT("'Risk Input'!" &amp; Database!$O$30 &amp;$A213&amp;""))</f>
        <v/>
      </c>
    </row>
    <row r="215" spans="1:25" ht="24" customHeight="1">
      <c r="A215">
        <f t="shared" ref="A215:A220" si="22">A214</f>
        <v>30</v>
      </c>
      <c r="B215" s="541"/>
      <c r="C215" s="541"/>
      <c r="D215" s="541"/>
      <c r="E215" s="541"/>
      <c r="F215" s="541"/>
      <c r="G215" s="541"/>
      <c r="H215" s="541"/>
      <c r="I215" s="553"/>
      <c r="J215" s="541"/>
      <c r="K215" s="541"/>
      <c r="L215" s="541"/>
      <c r="M215" s="541"/>
      <c r="N215" s="541"/>
      <c r="O215" s="546" t="str">
        <f ca="1">IF(INDIRECT("'Risk Input'!" &amp; Database!$O$18 &amp;$A215&amp;"")="","",INDIRECT("'Risk Input'!" &amp; Database!$O$18 &amp;$A215&amp;""))</f>
        <v/>
      </c>
      <c r="P215" s="550"/>
      <c r="Q215" s="544"/>
      <c r="R215" s="544"/>
      <c r="S215" s="541"/>
      <c r="T215" s="541"/>
      <c r="U215" s="541"/>
      <c r="V215" s="541"/>
      <c r="W215" s="544"/>
      <c r="X215" s="541"/>
      <c r="Y215" s="546" t="str">
        <f ca="1">IF(INDIRECT("'Risk Input'!" &amp; Database!$O$33 &amp;$A215&amp;"")="","",INDIRECT("'Risk Input'!" &amp; Database!$O$33 &amp;$A215&amp;""))</f>
        <v/>
      </c>
    </row>
    <row r="216" spans="1:25" ht="24" customHeight="1">
      <c r="A216">
        <f t="shared" si="22"/>
        <v>30</v>
      </c>
      <c r="B216" s="541"/>
      <c r="C216" s="541"/>
      <c r="D216" s="541"/>
      <c r="E216" s="541"/>
      <c r="F216" s="541"/>
      <c r="G216" s="541"/>
      <c r="H216" s="541"/>
      <c r="I216" s="553"/>
      <c r="J216" s="541"/>
      <c r="K216" s="541"/>
      <c r="L216" s="541"/>
      <c r="M216" s="541"/>
      <c r="N216" s="541"/>
      <c r="O216" s="547" t="str">
        <f ca="1">IF(INDIRECT("'Risk Input'!L"&amp;$A215&amp;"")="","",INDIRECT("'Risk Input'!L"&amp;$A215&amp;""))</f>
        <v/>
      </c>
      <c r="P216" s="550"/>
      <c r="Q216" s="544"/>
      <c r="R216" s="544"/>
      <c r="S216" s="541"/>
      <c r="T216" s="541"/>
      <c r="U216" s="541"/>
      <c r="V216" s="541"/>
      <c r="W216" s="544"/>
      <c r="X216" s="541"/>
      <c r="Y216" s="547" t="str">
        <f ca="1">IF(INDIRECT("'Risk Input'!L"&amp;$A215&amp;"")="","",INDIRECT("'Risk Input'!L"&amp;$A215&amp;""))</f>
        <v/>
      </c>
    </row>
    <row r="217" spans="1:25" ht="24" customHeight="1">
      <c r="A217">
        <f t="shared" si="22"/>
        <v>30</v>
      </c>
      <c r="B217" s="541"/>
      <c r="C217" s="541"/>
      <c r="D217" s="541"/>
      <c r="E217" s="541"/>
      <c r="F217" s="541"/>
      <c r="G217" s="541"/>
      <c r="H217" s="541"/>
      <c r="I217" s="553"/>
      <c r="J217" s="541"/>
      <c r="K217" s="541"/>
      <c r="L217" s="541"/>
      <c r="M217" s="541"/>
      <c r="N217" s="541"/>
      <c r="O217" s="547" t="str">
        <f ca="1">IF(INDIRECT("'Risk Input'!L"&amp;$A216&amp;"")="","",INDIRECT("'Risk Input'!L"&amp;$A216&amp;""))</f>
        <v/>
      </c>
      <c r="P217" s="550"/>
      <c r="Q217" s="544"/>
      <c r="R217" s="544"/>
      <c r="S217" s="541"/>
      <c r="T217" s="541"/>
      <c r="U217" s="541"/>
      <c r="V217" s="541"/>
      <c r="W217" s="544"/>
      <c r="X217" s="541"/>
      <c r="Y217" s="547" t="str">
        <f ca="1">IF(INDIRECT("'Risk Input'!L"&amp;$A216&amp;"")="","",INDIRECT("'Risk Input'!L"&amp;$A216&amp;""))</f>
        <v/>
      </c>
    </row>
    <row r="218" spans="1:25" ht="24" customHeight="1" thickBot="1">
      <c r="A218">
        <f t="shared" si="22"/>
        <v>30</v>
      </c>
      <c r="B218" s="541"/>
      <c r="C218" s="541"/>
      <c r="D218" s="541"/>
      <c r="E218" s="541"/>
      <c r="F218" s="541"/>
      <c r="G218" s="541"/>
      <c r="H218" s="541"/>
      <c r="I218" s="553"/>
      <c r="J218" s="541"/>
      <c r="K218" s="541"/>
      <c r="L218" s="541"/>
      <c r="M218" s="541"/>
      <c r="N218" s="541"/>
      <c r="O218" s="548" t="str">
        <f ca="1">IF(INDIRECT("'Risk Input'!L"&amp;$A217&amp;"")="","",INDIRECT("'Risk Input'!L"&amp;$A217&amp;""))</f>
        <v/>
      </c>
      <c r="P218" s="550"/>
      <c r="Q218" s="544"/>
      <c r="R218" s="544"/>
      <c r="S218" s="541"/>
      <c r="T218" s="541"/>
      <c r="U218" s="541"/>
      <c r="V218" s="541"/>
      <c r="W218" s="544"/>
      <c r="X218" s="541"/>
      <c r="Y218" s="548" t="str">
        <f ca="1">IF(INDIRECT("'Risk Input'!L"&amp;$A217&amp;"")="","",INDIRECT("'Risk Input'!L"&amp;$A217&amp;""))</f>
        <v/>
      </c>
    </row>
    <row r="219" spans="1:25" ht="24" customHeight="1">
      <c r="A219">
        <f t="shared" si="22"/>
        <v>30</v>
      </c>
      <c r="B219" s="541"/>
      <c r="C219" s="541"/>
      <c r="D219" s="541"/>
      <c r="E219" s="541"/>
      <c r="F219" s="541"/>
      <c r="G219" s="541"/>
      <c r="H219" s="541"/>
      <c r="I219" s="553"/>
      <c r="J219" s="541"/>
      <c r="K219" s="541"/>
      <c r="L219" s="541"/>
      <c r="M219" s="541"/>
      <c r="N219" s="541"/>
      <c r="O219" s="13" t="s">
        <v>15</v>
      </c>
      <c r="P219" s="550"/>
      <c r="Q219" s="544"/>
      <c r="R219" s="544"/>
      <c r="S219" s="541"/>
      <c r="T219" s="541"/>
      <c r="U219" s="541"/>
      <c r="V219" s="541"/>
      <c r="W219" s="544"/>
      <c r="X219" s="541"/>
      <c r="Y219" s="13" t="s">
        <v>15</v>
      </c>
    </row>
    <row r="220" spans="1:25" ht="24" customHeight="1" thickBot="1">
      <c r="A220">
        <f t="shared" si="22"/>
        <v>30</v>
      </c>
      <c r="B220" s="542"/>
      <c r="C220" s="542"/>
      <c r="D220" s="542"/>
      <c r="E220" s="542"/>
      <c r="F220" s="542"/>
      <c r="G220" s="542"/>
      <c r="H220" s="542"/>
      <c r="I220" s="554"/>
      <c r="J220" s="542"/>
      <c r="K220" s="542"/>
      <c r="L220" s="542"/>
      <c r="M220" s="542"/>
      <c r="N220" s="542"/>
      <c r="O220" s="14" t="str">
        <f ca="1">IF(INDIRECT("'Risk Input'!" &amp; Database!$O$16 &amp;$A220&amp;"")="","",INDIRECT("'Risk Input'!" &amp; Database!$O$16 &amp;$A220&amp;""))</f>
        <v/>
      </c>
      <c r="P220" s="551"/>
      <c r="Q220" s="545"/>
      <c r="R220" s="545"/>
      <c r="S220" s="542"/>
      <c r="T220" s="542"/>
      <c r="U220" s="542"/>
      <c r="V220" s="542"/>
      <c r="W220" s="545"/>
      <c r="X220" s="542"/>
      <c r="Y220" s="14" t="str">
        <f ca="1">IF(INDIRECT("'Risk Input'!" &amp; Database!$O$31 &amp;$A220&amp;"")="","",INDIRECT("'Risk Input'!" &amp; Database!$O$31 &amp;$A220&amp;""))</f>
        <v/>
      </c>
    </row>
    <row r="221" spans="1:25" ht="6" customHeight="1" thickBot="1">
      <c r="B221" s="12"/>
      <c r="C221" s="125"/>
      <c r="D221" s="126"/>
      <c r="E221" s="126"/>
      <c r="F221" s="126"/>
      <c r="G221" s="126"/>
      <c r="H221" s="126"/>
      <c r="I221" s="243"/>
      <c r="J221" s="126"/>
      <c r="K221" s="126"/>
      <c r="L221" s="126"/>
      <c r="M221" s="126"/>
      <c r="N221" s="128"/>
      <c r="O221" s="128"/>
      <c r="P221" s="128"/>
      <c r="Q221" s="128"/>
      <c r="R221" s="128"/>
      <c r="S221" s="126"/>
      <c r="T221" s="126"/>
      <c r="U221" s="126"/>
      <c r="V221" s="126"/>
      <c r="W221" s="126"/>
      <c r="X221" s="126"/>
      <c r="Y221" s="122"/>
    </row>
    <row r="222" spans="1:25" ht="24" customHeight="1" thickTop="1">
      <c r="A222">
        <f>A213+1</f>
        <v>31</v>
      </c>
      <c r="B222" s="540" t="str">
        <f ca="1">IF(INDIRECT("'Risk Input'!" &amp; Database!$O$3 &amp;$A222&amp;"")="","",INDIRECT("'Risk Input'!" &amp; Database!$O$3 &amp;$A222&amp;""))</f>
        <v/>
      </c>
      <c r="C222" s="540" t="str">
        <f ca="1">IF(INDIRECT("'Risk Input'!" &amp; Database!$O$2 &amp;$A222&amp;"")="","",INDIRECT("'Risk Input'!" &amp; Database!$O$2 &amp;$A222&amp;""))</f>
        <v/>
      </c>
      <c r="D222" s="540" t="str">
        <f ca="1">IF(INDIRECT("'Risk Input'!" &amp; Database!$O$4 &amp;$A222&amp;"")="","",INDIRECT("'Risk Input'!" &amp; Database!$O$4 &amp;$A222&amp;""))</f>
        <v/>
      </c>
      <c r="E222" s="540" t="str">
        <f ca="1">IF(INDIRECT("'Risk Input'!" &amp; Database!$O$5 &amp;$A222&amp;"")="","",INDIRECT("'Risk Input'!" &amp; Database!$O$5 &amp;$A222&amp;""))</f>
        <v/>
      </c>
      <c r="F222" s="540" t="str">
        <f ca="1">IF(INDIRECT("'Risk Input'!" &amp; Database!$O$6 &amp;$A222&amp;"")="","",INDIRECT("'Risk Input'!" &amp; Database!$O$6 &amp;$A222&amp;""))</f>
        <v/>
      </c>
      <c r="G222" s="540" t="str">
        <f ca="1">IF(INDIRECT("'Risk Input'!" &amp; Database!$O$7 &amp;$A222&amp;"")="","",INDIRECT("'Risk Input'!" &amp; Database!$O$7 &amp;$A222&amp;""))</f>
        <v/>
      </c>
      <c r="H222" s="540" t="str">
        <f ca="1">IF(INDIRECT("'Risk Input'!" &amp; Database!$O$8 &amp;$A222&amp;"")="","",INDIRECT("'Risk Input'!" &amp; Database!$O$8 &amp;$A222&amp;""))</f>
        <v/>
      </c>
      <c r="I222" s="552" t="str">
        <f ca="1">IF(INDIRECT("'Risk Input'!" &amp; Database!$O$9 &amp;$A222&amp;"")="","",INDIRECT("'Risk Input'!" &amp; Database!$O$9 &amp;$A222&amp;""))</f>
        <v/>
      </c>
      <c r="J222" s="540" t="str">
        <f ca="1">IF(INDIRECT("'Risk Input'!" &amp; Database!$O$10 &amp;$A222&amp;"")="","",INDIRECT("'Risk Input'!" &amp; Database!$O$10 &amp;$A222&amp;""))</f>
        <v/>
      </c>
      <c r="K222" s="540" t="str">
        <f ca="1">IF(INDIRECT("'Risk Input'!" &amp; Database!$O$11 &amp;$A222&amp;"")="","",INDIRECT("'Risk Input'!" &amp; Database!$O$11 &amp;$A222&amp;""))</f>
        <v/>
      </c>
      <c r="L222" s="540" t="str">
        <f ca="1">IF(INDIRECT("'Risk Input'!" &amp; Database!$O$12 &amp;$A222&amp;"")="","",INDIRECT("'Risk Input'!" &amp; Database!$O$12 &amp;$A222&amp;""))</f>
        <v/>
      </c>
      <c r="M222" s="540" t="str">
        <f ca="1">IF(INDIRECT("'Risk Input'!" &amp; Database!$O$13 &amp;$A222&amp;"")="","",INDIRECT("'Risk Input'!" &amp; Database!$O$13 &amp;$A222&amp;""))</f>
        <v/>
      </c>
      <c r="N222" s="540" t="str">
        <f ca="1">IF(INDIRECT("'Risk Input'!" &amp; Database!$O$14 &amp;$A222&amp;"")="","",INDIRECT("'Risk Input'!" &amp; Database!$O$14 &amp;$A222&amp;""))</f>
        <v/>
      </c>
      <c r="O222" s="15" t="s">
        <v>26</v>
      </c>
      <c r="P222" s="549">
        <f ca="1">IF(INDIRECT("'Risk Input'!" &amp; Database!$O$19 &amp;$A222&amp;"")="","",INDIRECT("'Risk Input'!" &amp; Database!$O$19 &amp;$A222&amp;""))</f>
        <v>0</v>
      </c>
      <c r="Q222" s="543">
        <f ca="1">IF(INDIRECT("'Risk Input'!" &amp; Database!$O$20 &amp;$A222&amp;"")="","",INDIRECT("'Risk Input'!" &amp; Database!$O$20 &amp;$A222&amp;""))</f>
        <v>0</v>
      </c>
      <c r="R222" s="543">
        <f ca="1">IF(INDIRECT("'Risk Input'!" &amp; Database!$O$21 &amp;$A222&amp;"")="","",INDIRECT("'Risk Input'!" &amp; Database!$O$21 &amp;$A222&amp;""))</f>
        <v>0</v>
      </c>
      <c r="S222" s="540" t="str">
        <f ca="1">IF(INDIRECT("'Risk Input'!" &amp; Database!$O$22 &amp;$A222&amp;"")="","",INDIRECT("'Risk Input'!" &amp; Database!$O$22 &amp;$A222&amp;""))</f>
        <v/>
      </c>
      <c r="T222" s="540" t="str">
        <f ca="1">IF(INDIRECT("'Risk Input'!" &amp; Database!$O$25 &amp;$A222&amp;"")="","",INDIRECT("'Risk Input'!" &amp; Database!$O$25 &amp;$A222&amp;""))</f>
        <v/>
      </c>
      <c r="U222" s="540" t="str">
        <f ca="1">IF(INDIRECT("'Risk Input'!" &amp; Database!$O$26 &amp;$A222&amp;"")="","",INDIRECT("'Risk Input'!" &amp; Database!$O$26 &amp;$A222&amp;""))</f>
        <v/>
      </c>
      <c r="V222" s="540" t="str">
        <f ca="1">IF(INDIRECT("'Risk Input'!" &amp; Database!$O$27 &amp;$A222&amp;"")="","",INDIRECT("'Risk Input'!" &amp; Database!$O$27 &amp;$A222&amp;""))</f>
        <v/>
      </c>
      <c r="W222" s="543" t="str">
        <f ca="1">IF(INDIRECT("'Risk Input'!" &amp; Database!$O$28 &amp;$A222&amp;"")="","",INDIRECT("'Risk Input'!" &amp; Database!$O$28 &amp;$A222&amp;""))</f>
        <v/>
      </c>
      <c r="X222" s="540" t="str">
        <f ca="1">IF(INDIRECT("'Risk Input'!" &amp; Database!$O$29 &amp;$A222&amp;"")="","",INDIRECT("'Risk Input'!" &amp; Database!$O$29 &amp;$A222&amp;""))</f>
        <v/>
      </c>
      <c r="Y222" s="123" t="s">
        <v>26</v>
      </c>
    </row>
    <row r="223" spans="1:25" ht="24" customHeight="1" thickBot="1">
      <c r="A223">
        <f>A222</f>
        <v>31</v>
      </c>
      <c r="B223" s="541"/>
      <c r="C223" s="541"/>
      <c r="D223" s="541"/>
      <c r="E223" s="541"/>
      <c r="F223" s="541"/>
      <c r="G223" s="541"/>
      <c r="H223" s="541"/>
      <c r="I223" s="553"/>
      <c r="J223" s="541"/>
      <c r="K223" s="541"/>
      <c r="L223" s="541"/>
      <c r="M223" s="541"/>
      <c r="N223" s="541"/>
      <c r="O223" s="14" t="str">
        <f ca="1">IF(INDIRECT("'Risk Input'!" &amp; Database!$O$15 &amp;$A222&amp;"")="","",INDIRECT("'Risk Input'!" &amp; Database!$O$15 &amp;$A222&amp;""))</f>
        <v/>
      </c>
      <c r="P223" s="550"/>
      <c r="Q223" s="544"/>
      <c r="R223" s="544"/>
      <c r="S223" s="541"/>
      <c r="T223" s="541"/>
      <c r="U223" s="541"/>
      <c r="V223" s="541"/>
      <c r="W223" s="544"/>
      <c r="X223" s="541"/>
      <c r="Y223" s="14" t="str">
        <f ca="1">IF(INDIRECT("'Risk Input'!" &amp; Database!$O$30 &amp;$A222&amp;"")="","",INDIRECT("'Risk Input'!" &amp; Database!$O$30 &amp;$A222&amp;""))</f>
        <v/>
      </c>
    </row>
    <row r="224" spans="1:25" ht="24" customHeight="1">
      <c r="A224">
        <f t="shared" ref="A224:A229" si="23">A223</f>
        <v>31</v>
      </c>
      <c r="B224" s="541"/>
      <c r="C224" s="541"/>
      <c r="D224" s="541"/>
      <c r="E224" s="541"/>
      <c r="F224" s="541"/>
      <c r="G224" s="541"/>
      <c r="H224" s="541"/>
      <c r="I224" s="553"/>
      <c r="J224" s="541"/>
      <c r="K224" s="541"/>
      <c r="L224" s="541"/>
      <c r="M224" s="541"/>
      <c r="N224" s="541"/>
      <c r="O224" s="546" t="str">
        <f ca="1">IF(INDIRECT("'Risk Input'!" &amp; Database!$O$18 &amp;$A224&amp;"")="","",INDIRECT("'Risk Input'!" &amp; Database!$O$18 &amp;$A224&amp;""))</f>
        <v/>
      </c>
      <c r="P224" s="550"/>
      <c r="Q224" s="544"/>
      <c r="R224" s="544"/>
      <c r="S224" s="541"/>
      <c r="T224" s="541"/>
      <c r="U224" s="541"/>
      <c r="V224" s="541"/>
      <c r="W224" s="544"/>
      <c r="X224" s="541"/>
      <c r="Y224" s="546" t="str">
        <f ca="1">IF(INDIRECT("'Risk Input'!" &amp; Database!$O$33 &amp;$A224&amp;"")="","",INDIRECT("'Risk Input'!" &amp; Database!$O$33 &amp;$A224&amp;""))</f>
        <v/>
      </c>
    </row>
    <row r="225" spans="1:25" ht="24" customHeight="1">
      <c r="A225">
        <f t="shared" si="23"/>
        <v>31</v>
      </c>
      <c r="B225" s="541"/>
      <c r="C225" s="541"/>
      <c r="D225" s="541"/>
      <c r="E225" s="541"/>
      <c r="F225" s="541"/>
      <c r="G225" s="541"/>
      <c r="H225" s="541"/>
      <c r="I225" s="553"/>
      <c r="J225" s="541"/>
      <c r="K225" s="541"/>
      <c r="L225" s="541"/>
      <c r="M225" s="541"/>
      <c r="N225" s="541"/>
      <c r="O225" s="547" t="str">
        <f ca="1">IF(INDIRECT("'Risk Input'!L"&amp;$A224&amp;"")="","",INDIRECT("'Risk Input'!L"&amp;$A224&amp;""))</f>
        <v/>
      </c>
      <c r="P225" s="550"/>
      <c r="Q225" s="544"/>
      <c r="R225" s="544"/>
      <c r="S225" s="541"/>
      <c r="T225" s="541"/>
      <c r="U225" s="541"/>
      <c r="V225" s="541"/>
      <c r="W225" s="544"/>
      <c r="X225" s="541"/>
      <c r="Y225" s="547" t="str">
        <f ca="1">IF(INDIRECT("'Risk Input'!L"&amp;$A224&amp;"")="","",INDIRECT("'Risk Input'!L"&amp;$A224&amp;""))</f>
        <v/>
      </c>
    </row>
    <row r="226" spans="1:25" ht="24" customHeight="1">
      <c r="A226">
        <f t="shared" si="23"/>
        <v>31</v>
      </c>
      <c r="B226" s="541"/>
      <c r="C226" s="541"/>
      <c r="D226" s="541"/>
      <c r="E226" s="541"/>
      <c r="F226" s="541"/>
      <c r="G226" s="541"/>
      <c r="H226" s="541"/>
      <c r="I226" s="553"/>
      <c r="J226" s="541"/>
      <c r="K226" s="541"/>
      <c r="L226" s="541"/>
      <c r="M226" s="541"/>
      <c r="N226" s="541"/>
      <c r="O226" s="547" t="str">
        <f ca="1">IF(INDIRECT("'Risk Input'!L"&amp;$A225&amp;"")="","",INDIRECT("'Risk Input'!L"&amp;$A225&amp;""))</f>
        <v/>
      </c>
      <c r="P226" s="550"/>
      <c r="Q226" s="544"/>
      <c r="R226" s="544"/>
      <c r="S226" s="541"/>
      <c r="T226" s="541"/>
      <c r="U226" s="541"/>
      <c r="V226" s="541"/>
      <c r="W226" s="544"/>
      <c r="X226" s="541"/>
      <c r="Y226" s="547" t="str">
        <f ca="1">IF(INDIRECT("'Risk Input'!L"&amp;$A225&amp;"")="","",INDIRECT("'Risk Input'!L"&amp;$A225&amp;""))</f>
        <v/>
      </c>
    </row>
    <row r="227" spans="1:25" ht="24" customHeight="1" thickBot="1">
      <c r="A227">
        <f t="shared" si="23"/>
        <v>31</v>
      </c>
      <c r="B227" s="541"/>
      <c r="C227" s="541"/>
      <c r="D227" s="541"/>
      <c r="E227" s="541"/>
      <c r="F227" s="541"/>
      <c r="G227" s="541"/>
      <c r="H227" s="541"/>
      <c r="I227" s="553"/>
      <c r="J227" s="541"/>
      <c r="K227" s="541"/>
      <c r="L227" s="541"/>
      <c r="M227" s="541"/>
      <c r="N227" s="541"/>
      <c r="O227" s="548" t="str">
        <f ca="1">IF(INDIRECT("'Risk Input'!L"&amp;$A226&amp;"")="","",INDIRECT("'Risk Input'!L"&amp;$A226&amp;""))</f>
        <v/>
      </c>
      <c r="P227" s="550"/>
      <c r="Q227" s="544"/>
      <c r="R227" s="544"/>
      <c r="S227" s="541"/>
      <c r="T227" s="541"/>
      <c r="U227" s="541"/>
      <c r="V227" s="541"/>
      <c r="W227" s="544"/>
      <c r="X227" s="541"/>
      <c r="Y227" s="548" t="str">
        <f ca="1">IF(INDIRECT("'Risk Input'!L"&amp;$A226&amp;"")="","",INDIRECT("'Risk Input'!L"&amp;$A226&amp;""))</f>
        <v/>
      </c>
    </row>
    <row r="228" spans="1:25" ht="24" customHeight="1">
      <c r="A228">
        <f t="shared" si="23"/>
        <v>31</v>
      </c>
      <c r="B228" s="541"/>
      <c r="C228" s="541"/>
      <c r="D228" s="541"/>
      <c r="E228" s="541"/>
      <c r="F228" s="541"/>
      <c r="G228" s="541"/>
      <c r="H228" s="541"/>
      <c r="I228" s="553"/>
      <c r="J228" s="541"/>
      <c r="K228" s="541"/>
      <c r="L228" s="541"/>
      <c r="M228" s="541"/>
      <c r="N228" s="541"/>
      <c r="O228" s="13" t="s">
        <v>15</v>
      </c>
      <c r="P228" s="550"/>
      <c r="Q228" s="544"/>
      <c r="R228" s="544"/>
      <c r="S228" s="541"/>
      <c r="T228" s="541"/>
      <c r="U228" s="541"/>
      <c r="V228" s="541"/>
      <c r="W228" s="544"/>
      <c r="X228" s="541"/>
      <c r="Y228" s="13" t="s">
        <v>15</v>
      </c>
    </row>
    <row r="229" spans="1:25" ht="24" customHeight="1" thickBot="1">
      <c r="A229">
        <f t="shared" si="23"/>
        <v>31</v>
      </c>
      <c r="B229" s="542"/>
      <c r="C229" s="542"/>
      <c r="D229" s="542"/>
      <c r="E229" s="542"/>
      <c r="F229" s="542"/>
      <c r="G229" s="542"/>
      <c r="H229" s="542"/>
      <c r="I229" s="554"/>
      <c r="J229" s="542"/>
      <c r="K229" s="542"/>
      <c r="L229" s="542"/>
      <c r="M229" s="542"/>
      <c r="N229" s="542"/>
      <c r="O229" s="14" t="str">
        <f ca="1">IF(INDIRECT("'Risk Input'!" &amp; Database!$O$16 &amp;$A229&amp;"")="","",INDIRECT("'Risk Input'!" &amp; Database!$O$16 &amp;$A229&amp;""))</f>
        <v/>
      </c>
      <c r="P229" s="551"/>
      <c r="Q229" s="545"/>
      <c r="R229" s="545"/>
      <c r="S229" s="542"/>
      <c r="T229" s="542"/>
      <c r="U229" s="542"/>
      <c r="V229" s="542"/>
      <c r="W229" s="545"/>
      <c r="X229" s="542"/>
      <c r="Y229" s="14" t="str">
        <f ca="1">IF(INDIRECT("'Risk Input'!" &amp; Database!$O$31 &amp;$A229&amp;"")="","",INDIRECT("'Risk Input'!" &amp; Database!$O$31 &amp;$A229&amp;""))</f>
        <v/>
      </c>
    </row>
    <row r="230" spans="1:25" ht="6" customHeight="1" thickBot="1">
      <c r="B230" s="12"/>
      <c r="C230" s="125"/>
      <c r="D230" s="126"/>
      <c r="E230" s="126"/>
      <c r="F230" s="126"/>
      <c r="G230" s="126"/>
      <c r="H230" s="126"/>
      <c r="I230" s="243"/>
      <c r="J230" s="126"/>
      <c r="K230" s="126"/>
      <c r="L230" s="126"/>
      <c r="M230" s="126"/>
      <c r="N230" s="128"/>
      <c r="O230" s="128"/>
      <c r="P230" s="128"/>
      <c r="Q230" s="128"/>
      <c r="R230" s="128"/>
      <c r="S230" s="126"/>
      <c r="T230" s="126"/>
      <c r="U230" s="126"/>
      <c r="V230" s="126"/>
      <c r="W230" s="126"/>
      <c r="X230" s="126"/>
      <c r="Y230" s="122"/>
    </row>
    <row r="231" spans="1:25" ht="24" customHeight="1" thickTop="1">
      <c r="A231">
        <f>A222+1</f>
        <v>32</v>
      </c>
      <c r="B231" s="540" t="str">
        <f ca="1">IF(INDIRECT("'Risk Input'!" &amp; Database!$O$3 &amp;$A231&amp;"")="","",INDIRECT("'Risk Input'!" &amp; Database!$O$3 &amp;$A231&amp;""))</f>
        <v/>
      </c>
      <c r="C231" s="540" t="str">
        <f ca="1">IF(INDIRECT("'Risk Input'!" &amp; Database!$O$2 &amp;$A231&amp;"")="","",INDIRECT("'Risk Input'!" &amp; Database!$O$2 &amp;$A231&amp;""))</f>
        <v/>
      </c>
      <c r="D231" s="540" t="str">
        <f ca="1">IF(INDIRECT("'Risk Input'!" &amp; Database!$O$4 &amp;$A231&amp;"")="","",INDIRECT("'Risk Input'!" &amp; Database!$O$4 &amp;$A231&amp;""))</f>
        <v/>
      </c>
      <c r="E231" s="540" t="str">
        <f ca="1">IF(INDIRECT("'Risk Input'!" &amp; Database!$O$5 &amp;$A231&amp;"")="","",INDIRECT("'Risk Input'!" &amp; Database!$O$5 &amp;$A231&amp;""))</f>
        <v/>
      </c>
      <c r="F231" s="540" t="str">
        <f ca="1">IF(INDIRECT("'Risk Input'!" &amp; Database!$O$6 &amp;$A231&amp;"")="","",INDIRECT("'Risk Input'!" &amp; Database!$O$6 &amp;$A231&amp;""))</f>
        <v/>
      </c>
      <c r="G231" s="540" t="str">
        <f ca="1">IF(INDIRECT("'Risk Input'!" &amp; Database!$O$7 &amp;$A231&amp;"")="","",INDIRECT("'Risk Input'!" &amp; Database!$O$7 &amp;$A231&amp;""))</f>
        <v/>
      </c>
      <c r="H231" s="540" t="str">
        <f ca="1">IF(INDIRECT("'Risk Input'!" &amp; Database!$O$8 &amp;$A231&amp;"")="","",INDIRECT("'Risk Input'!" &amp; Database!$O$8 &amp;$A231&amp;""))</f>
        <v/>
      </c>
      <c r="I231" s="552" t="str">
        <f ca="1">IF(INDIRECT("'Risk Input'!" &amp; Database!$O$9 &amp;$A231&amp;"")="","",INDIRECT("'Risk Input'!" &amp; Database!$O$9 &amp;$A231&amp;""))</f>
        <v/>
      </c>
      <c r="J231" s="540" t="str">
        <f ca="1">IF(INDIRECT("'Risk Input'!" &amp; Database!$O$10 &amp;$A231&amp;"")="","",INDIRECT("'Risk Input'!" &amp; Database!$O$10 &amp;$A231&amp;""))</f>
        <v/>
      </c>
      <c r="K231" s="540" t="str">
        <f ca="1">IF(INDIRECT("'Risk Input'!" &amp; Database!$O$11 &amp;$A231&amp;"")="","",INDIRECT("'Risk Input'!" &amp; Database!$O$11 &amp;$A231&amp;""))</f>
        <v/>
      </c>
      <c r="L231" s="540" t="str">
        <f ca="1">IF(INDIRECT("'Risk Input'!" &amp; Database!$O$12 &amp;$A231&amp;"")="","",INDIRECT("'Risk Input'!" &amp; Database!$O$12 &amp;$A231&amp;""))</f>
        <v/>
      </c>
      <c r="M231" s="540" t="str">
        <f ca="1">IF(INDIRECT("'Risk Input'!" &amp; Database!$O$13 &amp;$A231&amp;"")="","",INDIRECT("'Risk Input'!" &amp; Database!$O$13 &amp;$A231&amp;""))</f>
        <v/>
      </c>
      <c r="N231" s="540" t="str">
        <f ca="1">IF(INDIRECT("'Risk Input'!" &amp; Database!$O$14 &amp;$A231&amp;"")="","",INDIRECT("'Risk Input'!" &amp; Database!$O$14 &amp;$A231&amp;""))</f>
        <v/>
      </c>
      <c r="O231" s="15" t="s">
        <v>26</v>
      </c>
      <c r="P231" s="549">
        <f ca="1">IF(INDIRECT("'Risk Input'!" &amp; Database!$O$19 &amp;$A231&amp;"")="","",INDIRECT("'Risk Input'!" &amp; Database!$O$19 &amp;$A231&amp;""))</f>
        <v>0</v>
      </c>
      <c r="Q231" s="543">
        <f ca="1">IF(INDIRECT("'Risk Input'!" &amp; Database!$O$20 &amp;$A231&amp;"")="","",INDIRECT("'Risk Input'!" &amp; Database!$O$20 &amp;$A231&amp;""))</f>
        <v>0</v>
      </c>
      <c r="R231" s="543">
        <f ca="1">IF(INDIRECT("'Risk Input'!" &amp; Database!$O$21 &amp;$A231&amp;"")="","",INDIRECT("'Risk Input'!" &amp; Database!$O$21 &amp;$A231&amp;""))</f>
        <v>0</v>
      </c>
      <c r="S231" s="540" t="str">
        <f ca="1">IF(INDIRECT("'Risk Input'!" &amp; Database!$O$22 &amp;$A231&amp;"")="","",INDIRECT("'Risk Input'!" &amp; Database!$O$22 &amp;$A231&amp;""))</f>
        <v/>
      </c>
      <c r="T231" s="540" t="str">
        <f ca="1">IF(INDIRECT("'Risk Input'!" &amp; Database!$O$25 &amp;$A231&amp;"")="","",INDIRECT("'Risk Input'!" &amp; Database!$O$25 &amp;$A231&amp;""))</f>
        <v/>
      </c>
      <c r="U231" s="540" t="str">
        <f ca="1">IF(INDIRECT("'Risk Input'!" &amp; Database!$O$26 &amp;$A231&amp;"")="","",INDIRECT("'Risk Input'!" &amp; Database!$O$26 &amp;$A231&amp;""))</f>
        <v/>
      </c>
      <c r="V231" s="540" t="str">
        <f ca="1">IF(INDIRECT("'Risk Input'!" &amp; Database!$O$27 &amp;$A231&amp;"")="","",INDIRECT("'Risk Input'!" &amp; Database!$O$27 &amp;$A231&amp;""))</f>
        <v/>
      </c>
      <c r="W231" s="543" t="str">
        <f ca="1">IF(INDIRECT("'Risk Input'!" &amp; Database!$O$28 &amp;$A231&amp;"")="","",INDIRECT("'Risk Input'!" &amp; Database!$O$28 &amp;$A231&amp;""))</f>
        <v/>
      </c>
      <c r="X231" s="540" t="str">
        <f ca="1">IF(INDIRECT("'Risk Input'!" &amp; Database!$O$29 &amp;$A231&amp;"")="","",INDIRECT("'Risk Input'!" &amp; Database!$O$29 &amp;$A231&amp;""))</f>
        <v/>
      </c>
      <c r="Y231" s="123" t="s">
        <v>26</v>
      </c>
    </row>
    <row r="232" spans="1:25" ht="24" customHeight="1" thickBot="1">
      <c r="A232">
        <f>A231</f>
        <v>32</v>
      </c>
      <c r="B232" s="541"/>
      <c r="C232" s="541"/>
      <c r="D232" s="541"/>
      <c r="E232" s="541"/>
      <c r="F232" s="541"/>
      <c r="G232" s="541"/>
      <c r="H232" s="541"/>
      <c r="I232" s="553"/>
      <c r="J232" s="541"/>
      <c r="K232" s="541"/>
      <c r="L232" s="541"/>
      <c r="M232" s="541"/>
      <c r="N232" s="541"/>
      <c r="O232" s="14" t="str">
        <f ca="1">IF(INDIRECT("'Risk Input'!" &amp; Database!$O$15 &amp;$A231&amp;"")="","",INDIRECT("'Risk Input'!" &amp; Database!$O$15 &amp;$A231&amp;""))</f>
        <v/>
      </c>
      <c r="P232" s="550"/>
      <c r="Q232" s="544"/>
      <c r="R232" s="544"/>
      <c r="S232" s="541"/>
      <c r="T232" s="541"/>
      <c r="U232" s="541"/>
      <c r="V232" s="541"/>
      <c r="W232" s="544"/>
      <c r="X232" s="541"/>
      <c r="Y232" s="14" t="str">
        <f ca="1">IF(INDIRECT("'Risk Input'!" &amp; Database!$O$30 &amp;$A231&amp;"")="","",INDIRECT("'Risk Input'!" &amp; Database!$O$30 &amp;$A231&amp;""))</f>
        <v/>
      </c>
    </row>
    <row r="233" spans="1:25" ht="24" customHeight="1">
      <c r="A233">
        <f t="shared" ref="A233:A238" si="24">A232</f>
        <v>32</v>
      </c>
      <c r="B233" s="541"/>
      <c r="C233" s="541"/>
      <c r="D233" s="541"/>
      <c r="E233" s="541"/>
      <c r="F233" s="541"/>
      <c r="G233" s="541"/>
      <c r="H233" s="541"/>
      <c r="I233" s="553"/>
      <c r="J233" s="541"/>
      <c r="K233" s="541"/>
      <c r="L233" s="541"/>
      <c r="M233" s="541"/>
      <c r="N233" s="541"/>
      <c r="O233" s="546" t="str">
        <f ca="1">IF(INDIRECT("'Risk Input'!" &amp; Database!$O$18 &amp;$A233&amp;"")="","",INDIRECT("'Risk Input'!" &amp; Database!$O$18 &amp;$A233&amp;""))</f>
        <v/>
      </c>
      <c r="P233" s="550"/>
      <c r="Q233" s="544"/>
      <c r="R233" s="544"/>
      <c r="S233" s="541"/>
      <c r="T233" s="541"/>
      <c r="U233" s="541"/>
      <c r="V233" s="541"/>
      <c r="W233" s="544"/>
      <c r="X233" s="541"/>
      <c r="Y233" s="546" t="str">
        <f ca="1">IF(INDIRECT("'Risk Input'!" &amp; Database!$O$33 &amp;$A233&amp;"")="","",INDIRECT("'Risk Input'!" &amp; Database!$O$33 &amp;$A233&amp;""))</f>
        <v/>
      </c>
    </row>
    <row r="234" spans="1:25" ht="24" customHeight="1">
      <c r="A234">
        <f t="shared" si="24"/>
        <v>32</v>
      </c>
      <c r="B234" s="541"/>
      <c r="C234" s="541"/>
      <c r="D234" s="541"/>
      <c r="E234" s="541"/>
      <c r="F234" s="541"/>
      <c r="G234" s="541"/>
      <c r="H234" s="541"/>
      <c r="I234" s="553"/>
      <c r="J234" s="541"/>
      <c r="K234" s="541"/>
      <c r="L234" s="541"/>
      <c r="M234" s="541"/>
      <c r="N234" s="541"/>
      <c r="O234" s="547" t="str">
        <f ca="1">IF(INDIRECT("'Risk Input'!L"&amp;$A233&amp;"")="","",INDIRECT("'Risk Input'!L"&amp;$A233&amp;""))</f>
        <v/>
      </c>
      <c r="P234" s="550"/>
      <c r="Q234" s="544"/>
      <c r="R234" s="544"/>
      <c r="S234" s="541"/>
      <c r="T234" s="541"/>
      <c r="U234" s="541"/>
      <c r="V234" s="541"/>
      <c r="W234" s="544"/>
      <c r="X234" s="541"/>
      <c r="Y234" s="547" t="str">
        <f ca="1">IF(INDIRECT("'Risk Input'!L"&amp;$A233&amp;"")="","",INDIRECT("'Risk Input'!L"&amp;$A233&amp;""))</f>
        <v/>
      </c>
    </row>
    <row r="235" spans="1:25" ht="24" customHeight="1">
      <c r="A235">
        <f t="shared" si="24"/>
        <v>32</v>
      </c>
      <c r="B235" s="541"/>
      <c r="C235" s="541"/>
      <c r="D235" s="541"/>
      <c r="E235" s="541"/>
      <c r="F235" s="541"/>
      <c r="G235" s="541"/>
      <c r="H235" s="541"/>
      <c r="I235" s="553"/>
      <c r="J235" s="541"/>
      <c r="K235" s="541"/>
      <c r="L235" s="541"/>
      <c r="M235" s="541"/>
      <c r="N235" s="541"/>
      <c r="O235" s="547" t="str">
        <f ca="1">IF(INDIRECT("'Risk Input'!L"&amp;$A234&amp;"")="","",INDIRECT("'Risk Input'!L"&amp;$A234&amp;""))</f>
        <v/>
      </c>
      <c r="P235" s="550"/>
      <c r="Q235" s="544"/>
      <c r="R235" s="544"/>
      <c r="S235" s="541"/>
      <c r="T235" s="541"/>
      <c r="U235" s="541"/>
      <c r="V235" s="541"/>
      <c r="W235" s="544"/>
      <c r="X235" s="541"/>
      <c r="Y235" s="547" t="str">
        <f ca="1">IF(INDIRECT("'Risk Input'!L"&amp;$A234&amp;"")="","",INDIRECT("'Risk Input'!L"&amp;$A234&amp;""))</f>
        <v/>
      </c>
    </row>
    <row r="236" spans="1:25" ht="24" customHeight="1" thickBot="1">
      <c r="A236">
        <f t="shared" si="24"/>
        <v>32</v>
      </c>
      <c r="B236" s="541"/>
      <c r="C236" s="541"/>
      <c r="D236" s="541"/>
      <c r="E236" s="541"/>
      <c r="F236" s="541"/>
      <c r="G236" s="541"/>
      <c r="H236" s="541"/>
      <c r="I236" s="553"/>
      <c r="J236" s="541"/>
      <c r="K236" s="541"/>
      <c r="L236" s="541"/>
      <c r="M236" s="541"/>
      <c r="N236" s="541"/>
      <c r="O236" s="548" t="str">
        <f ca="1">IF(INDIRECT("'Risk Input'!L"&amp;$A235&amp;"")="","",INDIRECT("'Risk Input'!L"&amp;$A235&amp;""))</f>
        <v/>
      </c>
      <c r="P236" s="550"/>
      <c r="Q236" s="544"/>
      <c r="R236" s="544"/>
      <c r="S236" s="541"/>
      <c r="T236" s="541"/>
      <c r="U236" s="541"/>
      <c r="V236" s="541"/>
      <c r="W236" s="544"/>
      <c r="X236" s="541"/>
      <c r="Y236" s="548" t="str">
        <f ca="1">IF(INDIRECT("'Risk Input'!L"&amp;$A235&amp;"")="","",INDIRECT("'Risk Input'!L"&amp;$A235&amp;""))</f>
        <v/>
      </c>
    </row>
    <row r="237" spans="1:25" ht="24" customHeight="1">
      <c r="A237">
        <f t="shared" si="24"/>
        <v>32</v>
      </c>
      <c r="B237" s="541"/>
      <c r="C237" s="541"/>
      <c r="D237" s="541"/>
      <c r="E237" s="541"/>
      <c r="F237" s="541"/>
      <c r="G237" s="541"/>
      <c r="H237" s="541"/>
      <c r="I237" s="553"/>
      <c r="J237" s="541"/>
      <c r="K237" s="541"/>
      <c r="L237" s="541"/>
      <c r="M237" s="541"/>
      <c r="N237" s="541"/>
      <c r="O237" s="13" t="s">
        <v>15</v>
      </c>
      <c r="P237" s="550"/>
      <c r="Q237" s="544"/>
      <c r="R237" s="544"/>
      <c r="S237" s="541"/>
      <c r="T237" s="541"/>
      <c r="U237" s="541"/>
      <c r="V237" s="541"/>
      <c r="W237" s="544"/>
      <c r="X237" s="541"/>
      <c r="Y237" s="13" t="s">
        <v>15</v>
      </c>
    </row>
    <row r="238" spans="1:25" ht="24" customHeight="1" thickBot="1">
      <c r="A238">
        <f t="shared" si="24"/>
        <v>32</v>
      </c>
      <c r="B238" s="542"/>
      <c r="C238" s="542"/>
      <c r="D238" s="542"/>
      <c r="E238" s="542"/>
      <c r="F238" s="542"/>
      <c r="G238" s="542"/>
      <c r="H238" s="542"/>
      <c r="I238" s="554"/>
      <c r="J238" s="542"/>
      <c r="K238" s="542"/>
      <c r="L238" s="542"/>
      <c r="M238" s="542"/>
      <c r="N238" s="542"/>
      <c r="O238" s="14" t="str">
        <f ca="1">IF(INDIRECT("'Risk Input'!" &amp; Database!$O$16 &amp;$A238&amp;"")="","",INDIRECT("'Risk Input'!" &amp; Database!$O$16 &amp;$A238&amp;""))</f>
        <v/>
      </c>
      <c r="P238" s="551"/>
      <c r="Q238" s="545"/>
      <c r="R238" s="545"/>
      <c r="S238" s="542"/>
      <c r="T238" s="542"/>
      <c r="U238" s="542"/>
      <c r="V238" s="542"/>
      <c r="W238" s="545"/>
      <c r="X238" s="542"/>
      <c r="Y238" s="14" t="str">
        <f ca="1">IF(INDIRECT("'Risk Input'!" &amp; Database!$O$31 &amp;$A238&amp;"")="","",INDIRECT("'Risk Input'!" &amp; Database!$O$31 &amp;$A238&amp;""))</f>
        <v/>
      </c>
    </row>
    <row r="239" spans="1:25" ht="6" customHeight="1" thickBot="1">
      <c r="B239" s="12"/>
      <c r="C239" s="125"/>
      <c r="D239" s="126"/>
      <c r="E239" s="126"/>
      <c r="F239" s="126"/>
      <c r="G239" s="126"/>
      <c r="H239" s="126"/>
      <c r="I239" s="243"/>
      <c r="J239" s="126"/>
      <c r="K239" s="126"/>
      <c r="L239" s="126"/>
      <c r="M239" s="126"/>
      <c r="N239" s="128"/>
      <c r="O239" s="128"/>
      <c r="P239" s="128"/>
      <c r="Q239" s="128"/>
      <c r="R239" s="128"/>
      <c r="S239" s="126"/>
      <c r="T239" s="126"/>
      <c r="U239" s="126"/>
      <c r="V239" s="126"/>
      <c r="W239" s="126"/>
      <c r="X239" s="126"/>
      <c r="Y239" s="122"/>
    </row>
    <row r="240" spans="1:25" ht="24" customHeight="1" thickTop="1">
      <c r="A240">
        <f>A231+1</f>
        <v>33</v>
      </c>
      <c r="B240" s="540" t="str">
        <f ca="1">IF(INDIRECT("'Risk Input'!" &amp; Database!$O$3 &amp;$A240&amp;"")="","",INDIRECT("'Risk Input'!" &amp; Database!$O$3 &amp;$A240&amp;""))</f>
        <v/>
      </c>
      <c r="C240" s="540" t="str">
        <f ca="1">IF(INDIRECT("'Risk Input'!" &amp; Database!$O$2 &amp;$A240&amp;"")="","",INDIRECT("'Risk Input'!" &amp; Database!$O$2 &amp;$A240&amp;""))</f>
        <v/>
      </c>
      <c r="D240" s="540" t="str">
        <f ca="1">IF(INDIRECT("'Risk Input'!" &amp; Database!$O$4 &amp;$A240&amp;"")="","",INDIRECT("'Risk Input'!" &amp; Database!$O$4 &amp;$A240&amp;""))</f>
        <v/>
      </c>
      <c r="E240" s="540" t="str">
        <f ca="1">IF(INDIRECT("'Risk Input'!" &amp; Database!$O$5 &amp;$A240&amp;"")="","",INDIRECT("'Risk Input'!" &amp; Database!$O$5 &amp;$A240&amp;""))</f>
        <v/>
      </c>
      <c r="F240" s="540" t="str">
        <f ca="1">IF(INDIRECT("'Risk Input'!" &amp; Database!$O$6 &amp;$A240&amp;"")="","",INDIRECT("'Risk Input'!" &amp; Database!$O$6 &amp;$A240&amp;""))</f>
        <v/>
      </c>
      <c r="G240" s="540" t="str">
        <f ca="1">IF(INDIRECT("'Risk Input'!" &amp; Database!$O$7 &amp;$A240&amp;"")="","",INDIRECT("'Risk Input'!" &amp; Database!$O$7 &amp;$A240&amp;""))</f>
        <v/>
      </c>
      <c r="H240" s="540" t="str">
        <f ca="1">IF(INDIRECT("'Risk Input'!" &amp; Database!$O$8 &amp;$A240&amp;"")="","",INDIRECT("'Risk Input'!" &amp; Database!$O$8 &amp;$A240&amp;""))</f>
        <v/>
      </c>
      <c r="I240" s="552" t="str">
        <f ca="1">IF(INDIRECT("'Risk Input'!" &amp; Database!$O$9 &amp;$A240&amp;"")="","",INDIRECT("'Risk Input'!" &amp; Database!$O$9 &amp;$A240&amp;""))</f>
        <v/>
      </c>
      <c r="J240" s="540" t="str">
        <f ca="1">IF(INDIRECT("'Risk Input'!" &amp; Database!$O$10 &amp;$A240&amp;"")="","",INDIRECT("'Risk Input'!" &amp; Database!$O$10 &amp;$A240&amp;""))</f>
        <v/>
      </c>
      <c r="K240" s="540" t="str">
        <f ca="1">IF(INDIRECT("'Risk Input'!" &amp; Database!$O$11 &amp;$A240&amp;"")="","",INDIRECT("'Risk Input'!" &amp; Database!$O$11 &amp;$A240&amp;""))</f>
        <v/>
      </c>
      <c r="L240" s="540" t="str">
        <f ca="1">IF(INDIRECT("'Risk Input'!" &amp; Database!$O$12 &amp;$A240&amp;"")="","",INDIRECT("'Risk Input'!" &amp; Database!$O$12 &amp;$A240&amp;""))</f>
        <v/>
      </c>
      <c r="M240" s="540" t="str">
        <f ca="1">IF(INDIRECT("'Risk Input'!" &amp; Database!$O$13 &amp;$A240&amp;"")="","",INDIRECT("'Risk Input'!" &amp; Database!$O$13 &amp;$A240&amp;""))</f>
        <v/>
      </c>
      <c r="N240" s="540" t="str">
        <f ca="1">IF(INDIRECT("'Risk Input'!" &amp; Database!$O$14 &amp;$A240&amp;"")="","",INDIRECT("'Risk Input'!" &amp; Database!$O$14 &amp;$A240&amp;""))</f>
        <v/>
      </c>
      <c r="O240" s="15" t="s">
        <v>26</v>
      </c>
      <c r="P240" s="549">
        <f ca="1">IF(INDIRECT("'Risk Input'!" &amp; Database!$O$19 &amp;$A240&amp;"")="","",INDIRECT("'Risk Input'!" &amp; Database!$O$19 &amp;$A240&amp;""))</f>
        <v>0</v>
      </c>
      <c r="Q240" s="543">
        <f ca="1">IF(INDIRECT("'Risk Input'!" &amp; Database!$O$20 &amp;$A240&amp;"")="","",INDIRECT("'Risk Input'!" &amp; Database!$O$20 &amp;$A240&amp;""))</f>
        <v>0</v>
      </c>
      <c r="R240" s="543">
        <f ca="1">IF(INDIRECT("'Risk Input'!" &amp; Database!$O$21 &amp;$A240&amp;"")="","",INDIRECT("'Risk Input'!" &amp; Database!$O$21 &amp;$A240&amp;""))</f>
        <v>0</v>
      </c>
      <c r="S240" s="540" t="str">
        <f ca="1">IF(INDIRECT("'Risk Input'!" &amp; Database!$O$22 &amp;$A240&amp;"")="","",INDIRECT("'Risk Input'!" &amp; Database!$O$22 &amp;$A240&amp;""))</f>
        <v/>
      </c>
      <c r="T240" s="540" t="str">
        <f ca="1">IF(INDIRECT("'Risk Input'!" &amp; Database!$O$25 &amp;$A240&amp;"")="","",INDIRECT("'Risk Input'!" &amp; Database!$O$25 &amp;$A240&amp;""))</f>
        <v/>
      </c>
      <c r="U240" s="540" t="str">
        <f ca="1">IF(INDIRECT("'Risk Input'!" &amp; Database!$O$26 &amp;$A240&amp;"")="","",INDIRECT("'Risk Input'!" &amp; Database!$O$26 &amp;$A240&amp;""))</f>
        <v/>
      </c>
      <c r="V240" s="540" t="str">
        <f ca="1">IF(INDIRECT("'Risk Input'!" &amp; Database!$O$27 &amp;$A240&amp;"")="","",INDIRECT("'Risk Input'!" &amp; Database!$O$27 &amp;$A240&amp;""))</f>
        <v/>
      </c>
      <c r="W240" s="543" t="str">
        <f ca="1">IF(INDIRECT("'Risk Input'!" &amp; Database!$O$28 &amp;$A240&amp;"")="","",INDIRECT("'Risk Input'!" &amp; Database!$O$28 &amp;$A240&amp;""))</f>
        <v/>
      </c>
      <c r="X240" s="540" t="str">
        <f ca="1">IF(INDIRECT("'Risk Input'!" &amp; Database!$O$29 &amp;$A240&amp;"")="","",INDIRECT("'Risk Input'!" &amp; Database!$O$29 &amp;$A240&amp;""))</f>
        <v/>
      </c>
      <c r="Y240" s="123" t="s">
        <v>26</v>
      </c>
    </row>
    <row r="241" spans="1:25" ht="24" customHeight="1" thickBot="1">
      <c r="A241">
        <f>A240</f>
        <v>33</v>
      </c>
      <c r="B241" s="541"/>
      <c r="C241" s="541"/>
      <c r="D241" s="541"/>
      <c r="E241" s="541"/>
      <c r="F241" s="541"/>
      <c r="G241" s="541"/>
      <c r="H241" s="541"/>
      <c r="I241" s="553"/>
      <c r="J241" s="541"/>
      <c r="K241" s="541"/>
      <c r="L241" s="541"/>
      <c r="M241" s="541"/>
      <c r="N241" s="541"/>
      <c r="O241" s="14" t="str">
        <f ca="1">IF(INDIRECT("'Risk Input'!" &amp; Database!$O$15 &amp;$A240&amp;"")="","",INDIRECT("'Risk Input'!" &amp; Database!$O$15 &amp;$A240&amp;""))</f>
        <v/>
      </c>
      <c r="P241" s="550"/>
      <c r="Q241" s="544"/>
      <c r="R241" s="544"/>
      <c r="S241" s="541"/>
      <c r="T241" s="541"/>
      <c r="U241" s="541"/>
      <c r="V241" s="541"/>
      <c r="W241" s="544"/>
      <c r="X241" s="541"/>
      <c r="Y241" s="14" t="str">
        <f ca="1">IF(INDIRECT("'Risk Input'!" &amp; Database!$O$30 &amp;$A240&amp;"")="","",INDIRECT("'Risk Input'!" &amp; Database!$O$30 &amp;$A240&amp;""))</f>
        <v/>
      </c>
    </row>
    <row r="242" spans="1:25" ht="24" customHeight="1">
      <c r="A242">
        <f t="shared" ref="A242:A247" si="25">A241</f>
        <v>33</v>
      </c>
      <c r="B242" s="541"/>
      <c r="C242" s="541"/>
      <c r="D242" s="541"/>
      <c r="E242" s="541"/>
      <c r="F242" s="541"/>
      <c r="G242" s="541"/>
      <c r="H242" s="541"/>
      <c r="I242" s="553"/>
      <c r="J242" s="541"/>
      <c r="K242" s="541"/>
      <c r="L242" s="541"/>
      <c r="M242" s="541"/>
      <c r="N242" s="541"/>
      <c r="O242" s="546" t="str">
        <f ca="1">IF(INDIRECT("'Risk Input'!" &amp; Database!$O$18 &amp;$A242&amp;"")="","",INDIRECT("'Risk Input'!" &amp; Database!$O$18 &amp;$A242&amp;""))</f>
        <v/>
      </c>
      <c r="P242" s="550"/>
      <c r="Q242" s="544"/>
      <c r="R242" s="544"/>
      <c r="S242" s="541"/>
      <c r="T242" s="541"/>
      <c r="U242" s="541"/>
      <c r="V242" s="541"/>
      <c r="W242" s="544"/>
      <c r="X242" s="541"/>
      <c r="Y242" s="546" t="str">
        <f ca="1">IF(INDIRECT("'Risk Input'!" &amp; Database!$O$33 &amp;$A242&amp;"")="","",INDIRECT("'Risk Input'!" &amp; Database!$O$33 &amp;$A242&amp;""))</f>
        <v/>
      </c>
    </row>
    <row r="243" spans="1:25" ht="24" customHeight="1">
      <c r="A243">
        <f t="shared" si="25"/>
        <v>33</v>
      </c>
      <c r="B243" s="541"/>
      <c r="C243" s="541"/>
      <c r="D243" s="541"/>
      <c r="E243" s="541"/>
      <c r="F243" s="541"/>
      <c r="G243" s="541"/>
      <c r="H243" s="541"/>
      <c r="I243" s="553"/>
      <c r="J243" s="541"/>
      <c r="K243" s="541"/>
      <c r="L243" s="541"/>
      <c r="M243" s="541"/>
      <c r="N243" s="541"/>
      <c r="O243" s="547" t="str">
        <f ca="1">IF(INDIRECT("'Risk Input'!L"&amp;$A242&amp;"")="","",INDIRECT("'Risk Input'!L"&amp;$A242&amp;""))</f>
        <v/>
      </c>
      <c r="P243" s="550"/>
      <c r="Q243" s="544"/>
      <c r="R243" s="544"/>
      <c r="S243" s="541"/>
      <c r="T243" s="541"/>
      <c r="U243" s="541"/>
      <c r="V243" s="541"/>
      <c r="W243" s="544"/>
      <c r="X243" s="541"/>
      <c r="Y243" s="547" t="str">
        <f ca="1">IF(INDIRECT("'Risk Input'!L"&amp;$A242&amp;"")="","",INDIRECT("'Risk Input'!L"&amp;$A242&amp;""))</f>
        <v/>
      </c>
    </row>
    <row r="244" spans="1:25" ht="24" customHeight="1">
      <c r="A244">
        <f t="shared" si="25"/>
        <v>33</v>
      </c>
      <c r="B244" s="541"/>
      <c r="C244" s="541"/>
      <c r="D244" s="541"/>
      <c r="E244" s="541"/>
      <c r="F244" s="541"/>
      <c r="G244" s="541"/>
      <c r="H244" s="541"/>
      <c r="I244" s="553"/>
      <c r="J244" s="541"/>
      <c r="K244" s="541"/>
      <c r="L244" s="541"/>
      <c r="M244" s="541"/>
      <c r="N244" s="541"/>
      <c r="O244" s="547" t="str">
        <f ca="1">IF(INDIRECT("'Risk Input'!L"&amp;$A243&amp;"")="","",INDIRECT("'Risk Input'!L"&amp;$A243&amp;""))</f>
        <v/>
      </c>
      <c r="P244" s="550"/>
      <c r="Q244" s="544"/>
      <c r="R244" s="544"/>
      <c r="S244" s="541"/>
      <c r="T244" s="541"/>
      <c r="U244" s="541"/>
      <c r="V244" s="541"/>
      <c r="W244" s="544"/>
      <c r="X244" s="541"/>
      <c r="Y244" s="547" t="str">
        <f ca="1">IF(INDIRECT("'Risk Input'!L"&amp;$A243&amp;"")="","",INDIRECT("'Risk Input'!L"&amp;$A243&amp;""))</f>
        <v/>
      </c>
    </row>
    <row r="245" spans="1:25" ht="24" customHeight="1" thickBot="1">
      <c r="A245">
        <f t="shared" si="25"/>
        <v>33</v>
      </c>
      <c r="B245" s="541"/>
      <c r="C245" s="541"/>
      <c r="D245" s="541"/>
      <c r="E245" s="541"/>
      <c r="F245" s="541"/>
      <c r="G245" s="541"/>
      <c r="H245" s="541"/>
      <c r="I245" s="553"/>
      <c r="J245" s="541"/>
      <c r="K245" s="541"/>
      <c r="L245" s="541"/>
      <c r="M245" s="541"/>
      <c r="N245" s="541"/>
      <c r="O245" s="548" t="str">
        <f ca="1">IF(INDIRECT("'Risk Input'!L"&amp;$A244&amp;"")="","",INDIRECT("'Risk Input'!L"&amp;$A244&amp;""))</f>
        <v/>
      </c>
      <c r="P245" s="550"/>
      <c r="Q245" s="544"/>
      <c r="R245" s="544"/>
      <c r="S245" s="541"/>
      <c r="T245" s="541"/>
      <c r="U245" s="541"/>
      <c r="V245" s="541"/>
      <c r="W245" s="544"/>
      <c r="X245" s="541"/>
      <c r="Y245" s="548" t="str">
        <f ca="1">IF(INDIRECT("'Risk Input'!L"&amp;$A244&amp;"")="","",INDIRECT("'Risk Input'!L"&amp;$A244&amp;""))</f>
        <v/>
      </c>
    </row>
    <row r="246" spans="1:25" ht="24" customHeight="1">
      <c r="A246">
        <f t="shared" si="25"/>
        <v>33</v>
      </c>
      <c r="B246" s="541"/>
      <c r="C246" s="541"/>
      <c r="D246" s="541"/>
      <c r="E246" s="541"/>
      <c r="F246" s="541"/>
      <c r="G246" s="541"/>
      <c r="H246" s="541"/>
      <c r="I246" s="553"/>
      <c r="J246" s="541"/>
      <c r="K246" s="541"/>
      <c r="L246" s="541"/>
      <c r="M246" s="541"/>
      <c r="N246" s="541"/>
      <c r="O246" s="13" t="s">
        <v>15</v>
      </c>
      <c r="P246" s="550"/>
      <c r="Q246" s="544"/>
      <c r="R246" s="544"/>
      <c r="S246" s="541"/>
      <c r="T246" s="541"/>
      <c r="U246" s="541"/>
      <c r="V246" s="541"/>
      <c r="W246" s="544"/>
      <c r="X246" s="541"/>
      <c r="Y246" s="13" t="s">
        <v>15</v>
      </c>
    </row>
    <row r="247" spans="1:25" ht="24" customHeight="1" thickBot="1">
      <c r="A247">
        <f t="shared" si="25"/>
        <v>33</v>
      </c>
      <c r="B247" s="542"/>
      <c r="C247" s="542"/>
      <c r="D247" s="542"/>
      <c r="E247" s="542"/>
      <c r="F247" s="542"/>
      <c r="G247" s="542"/>
      <c r="H247" s="542"/>
      <c r="I247" s="554"/>
      <c r="J247" s="542"/>
      <c r="K247" s="542"/>
      <c r="L247" s="542"/>
      <c r="M247" s="542"/>
      <c r="N247" s="542"/>
      <c r="O247" s="14" t="str">
        <f ca="1">IF(INDIRECT("'Risk Input'!" &amp; Database!$O$16 &amp;$A247&amp;"")="","",INDIRECT("'Risk Input'!" &amp; Database!$O$16 &amp;$A247&amp;""))</f>
        <v/>
      </c>
      <c r="P247" s="551"/>
      <c r="Q247" s="545"/>
      <c r="R247" s="545"/>
      <c r="S247" s="542"/>
      <c r="T247" s="542"/>
      <c r="U247" s="542"/>
      <c r="V247" s="542"/>
      <c r="W247" s="545"/>
      <c r="X247" s="542"/>
      <c r="Y247" s="14" t="str">
        <f ca="1">IF(INDIRECT("'Risk Input'!" &amp; Database!$O$31 &amp;$A247&amp;"")="","",INDIRECT("'Risk Input'!" &amp; Database!$O$31 &amp;$A247&amp;""))</f>
        <v/>
      </c>
    </row>
    <row r="248" spans="1:25" ht="6" customHeight="1" thickBot="1">
      <c r="B248" s="12"/>
      <c r="C248" s="125"/>
      <c r="D248" s="126"/>
      <c r="E248" s="126"/>
      <c r="F248" s="126"/>
      <c r="G248" s="126"/>
      <c r="H248" s="126"/>
      <c r="I248" s="243"/>
      <c r="J248" s="126"/>
      <c r="K248" s="126"/>
      <c r="L248" s="126"/>
      <c r="M248" s="126"/>
      <c r="N248" s="128"/>
      <c r="O248" s="128"/>
      <c r="P248" s="128"/>
      <c r="Q248" s="128"/>
      <c r="R248" s="128"/>
      <c r="S248" s="126"/>
      <c r="T248" s="126"/>
      <c r="U248" s="126"/>
      <c r="V248" s="126"/>
      <c r="W248" s="126"/>
      <c r="X248" s="126"/>
      <c r="Y248" s="122"/>
    </row>
    <row r="249" spans="1:25" ht="24" customHeight="1" thickTop="1">
      <c r="A249">
        <f>A240+1</f>
        <v>34</v>
      </c>
      <c r="B249" s="540" t="str">
        <f ca="1">IF(INDIRECT("'Risk Input'!" &amp; Database!$O$3 &amp;$A249&amp;"")="","",INDIRECT("'Risk Input'!" &amp; Database!$O$3 &amp;$A249&amp;""))</f>
        <v/>
      </c>
      <c r="C249" s="540" t="str">
        <f ca="1">IF(INDIRECT("'Risk Input'!" &amp; Database!$O$2 &amp;$A249&amp;"")="","",INDIRECT("'Risk Input'!" &amp; Database!$O$2 &amp;$A249&amp;""))</f>
        <v/>
      </c>
      <c r="D249" s="540" t="str">
        <f ca="1">IF(INDIRECT("'Risk Input'!" &amp; Database!$O$4 &amp;$A249&amp;"")="","",INDIRECT("'Risk Input'!" &amp; Database!$O$4 &amp;$A249&amp;""))</f>
        <v/>
      </c>
      <c r="E249" s="540" t="str">
        <f ca="1">IF(INDIRECT("'Risk Input'!" &amp; Database!$O$5 &amp;$A249&amp;"")="","",INDIRECT("'Risk Input'!" &amp; Database!$O$5 &amp;$A249&amp;""))</f>
        <v/>
      </c>
      <c r="F249" s="540" t="str">
        <f ca="1">IF(INDIRECT("'Risk Input'!" &amp; Database!$O$6 &amp;$A249&amp;"")="","",INDIRECT("'Risk Input'!" &amp; Database!$O$6 &amp;$A249&amp;""))</f>
        <v/>
      </c>
      <c r="G249" s="540" t="str">
        <f ca="1">IF(INDIRECT("'Risk Input'!" &amp; Database!$O$7 &amp;$A249&amp;"")="","",INDIRECT("'Risk Input'!" &amp; Database!$O$7 &amp;$A249&amp;""))</f>
        <v/>
      </c>
      <c r="H249" s="540" t="str">
        <f ca="1">IF(INDIRECT("'Risk Input'!" &amp; Database!$O$8 &amp;$A249&amp;"")="","",INDIRECT("'Risk Input'!" &amp; Database!$O$8 &amp;$A249&amp;""))</f>
        <v/>
      </c>
      <c r="I249" s="552" t="str">
        <f ca="1">IF(INDIRECT("'Risk Input'!" &amp; Database!$O$9 &amp;$A249&amp;"")="","",INDIRECT("'Risk Input'!" &amp; Database!$O$9 &amp;$A249&amp;""))</f>
        <v/>
      </c>
      <c r="J249" s="540" t="str">
        <f ca="1">IF(INDIRECT("'Risk Input'!" &amp; Database!$O$10 &amp;$A249&amp;"")="","",INDIRECT("'Risk Input'!" &amp; Database!$O$10 &amp;$A249&amp;""))</f>
        <v/>
      </c>
      <c r="K249" s="540" t="str">
        <f ca="1">IF(INDIRECT("'Risk Input'!" &amp; Database!$O$11 &amp;$A249&amp;"")="","",INDIRECT("'Risk Input'!" &amp; Database!$O$11 &amp;$A249&amp;""))</f>
        <v/>
      </c>
      <c r="L249" s="540" t="str">
        <f ca="1">IF(INDIRECT("'Risk Input'!" &amp; Database!$O$12 &amp;$A249&amp;"")="","",INDIRECT("'Risk Input'!" &amp; Database!$O$12 &amp;$A249&amp;""))</f>
        <v/>
      </c>
      <c r="M249" s="540" t="str">
        <f ca="1">IF(INDIRECT("'Risk Input'!" &amp; Database!$O$13 &amp;$A249&amp;"")="","",INDIRECT("'Risk Input'!" &amp; Database!$O$13 &amp;$A249&amp;""))</f>
        <v/>
      </c>
      <c r="N249" s="540" t="str">
        <f ca="1">IF(INDIRECT("'Risk Input'!" &amp; Database!$O$14 &amp;$A249&amp;"")="","",INDIRECT("'Risk Input'!" &amp; Database!$O$14 &amp;$A249&amp;""))</f>
        <v/>
      </c>
      <c r="O249" s="15" t="s">
        <v>26</v>
      </c>
      <c r="P249" s="549">
        <f ca="1">IF(INDIRECT("'Risk Input'!" &amp; Database!$O$19 &amp;$A249&amp;"")="","",INDIRECT("'Risk Input'!" &amp; Database!$O$19 &amp;$A249&amp;""))</f>
        <v>0</v>
      </c>
      <c r="Q249" s="543">
        <f ca="1">IF(INDIRECT("'Risk Input'!" &amp; Database!$O$20 &amp;$A249&amp;"")="","",INDIRECT("'Risk Input'!" &amp; Database!$O$20 &amp;$A249&amp;""))</f>
        <v>0</v>
      </c>
      <c r="R249" s="543">
        <f ca="1">IF(INDIRECT("'Risk Input'!" &amp; Database!$O$21 &amp;$A249&amp;"")="","",INDIRECT("'Risk Input'!" &amp; Database!$O$21 &amp;$A249&amp;""))</f>
        <v>0</v>
      </c>
      <c r="S249" s="540" t="str">
        <f ca="1">IF(INDIRECT("'Risk Input'!" &amp; Database!$O$22 &amp;$A249&amp;"")="","",INDIRECT("'Risk Input'!" &amp; Database!$O$22 &amp;$A249&amp;""))</f>
        <v/>
      </c>
      <c r="T249" s="540" t="str">
        <f ca="1">IF(INDIRECT("'Risk Input'!" &amp; Database!$O$25 &amp;$A249&amp;"")="","",INDIRECT("'Risk Input'!" &amp; Database!$O$25 &amp;$A249&amp;""))</f>
        <v/>
      </c>
      <c r="U249" s="540" t="str">
        <f ca="1">IF(INDIRECT("'Risk Input'!" &amp; Database!$O$26 &amp;$A249&amp;"")="","",INDIRECT("'Risk Input'!" &amp; Database!$O$26 &amp;$A249&amp;""))</f>
        <v/>
      </c>
      <c r="V249" s="540" t="str">
        <f ca="1">IF(INDIRECT("'Risk Input'!" &amp; Database!$O$27 &amp;$A249&amp;"")="","",INDIRECT("'Risk Input'!" &amp; Database!$O$27 &amp;$A249&amp;""))</f>
        <v/>
      </c>
      <c r="W249" s="543" t="str">
        <f ca="1">IF(INDIRECT("'Risk Input'!" &amp; Database!$O$28 &amp;$A249&amp;"")="","",INDIRECT("'Risk Input'!" &amp; Database!$O$28 &amp;$A249&amp;""))</f>
        <v/>
      </c>
      <c r="X249" s="540" t="str">
        <f ca="1">IF(INDIRECT("'Risk Input'!" &amp; Database!$O$29 &amp;$A249&amp;"")="","",INDIRECT("'Risk Input'!" &amp; Database!$O$29 &amp;$A249&amp;""))</f>
        <v/>
      </c>
      <c r="Y249" s="123" t="s">
        <v>26</v>
      </c>
    </row>
    <row r="250" spans="1:25" ht="24" customHeight="1" thickBot="1">
      <c r="A250">
        <f>A249</f>
        <v>34</v>
      </c>
      <c r="B250" s="541"/>
      <c r="C250" s="541"/>
      <c r="D250" s="541"/>
      <c r="E250" s="541"/>
      <c r="F250" s="541"/>
      <c r="G250" s="541"/>
      <c r="H250" s="541"/>
      <c r="I250" s="553"/>
      <c r="J250" s="541"/>
      <c r="K250" s="541"/>
      <c r="L250" s="541"/>
      <c r="M250" s="541"/>
      <c r="N250" s="541"/>
      <c r="O250" s="14" t="str">
        <f ca="1">IF(INDIRECT("'Risk Input'!" &amp; Database!$O$15 &amp;$A249&amp;"")="","",INDIRECT("'Risk Input'!" &amp; Database!$O$15 &amp;$A249&amp;""))</f>
        <v/>
      </c>
      <c r="P250" s="550"/>
      <c r="Q250" s="544"/>
      <c r="R250" s="544"/>
      <c r="S250" s="541"/>
      <c r="T250" s="541"/>
      <c r="U250" s="541"/>
      <c r="V250" s="541"/>
      <c r="W250" s="544"/>
      <c r="X250" s="541"/>
      <c r="Y250" s="14" t="str">
        <f ca="1">IF(INDIRECT("'Risk Input'!" &amp; Database!$O$30 &amp;$A249&amp;"")="","",INDIRECT("'Risk Input'!" &amp; Database!$O$30 &amp;$A249&amp;""))</f>
        <v/>
      </c>
    </row>
    <row r="251" spans="1:25" ht="24" customHeight="1">
      <c r="A251">
        <f t="shared" ref="A251:A256" si="26">A250</f>
        <v>34</v>
      </c>
      <c r="B251" s="541"/>
      <c r="C251" s="541"/>
      <c r="D251" s="541"/>
      <c r="E251" s="541"/>
      <c r="F251" s="541"/>
      <c r="G251" s="541"/>
      <c r="H251" s="541"/>
      <c r="I251" s="553"/>
      <c r="J251" s="541"/>
      <c r="K251" s="541"/>
      <c r="L251" s="541"/>
      <c r="M251" s="541"/>
      <c r="N251" s="541"/>
      <c r="O251" s="546" t="str">
        <f ca="1">IF(INDIRECT("'Risk Input'!" &amp; Database!$O$18 &amp;$A251&amp;"")="","",INDIRECT("'Risk Input'!" &amp; Database!$O$18 &amp;$A251&amp;""))</f>
        <v/>
      </c>
      <c r="P251" s="550"/>
      <c r="Q251" s="544"/>
      <c r="R251" s="544"/>
      <c r="S251" s="541"/>
      <c r="T251" s="541"/>
      <c r="U251" s="541"/>
      <c r="V251" s="541"/>
      <c r="W251" s="544"/>
      <c r="X251" s="541"/>
      <c r="Y251" s="546" t="str">
        <f ca="1">IF(INDIRECT("'Risk Input'!" &amp; Database!$O$33 &amp;$A251&amp;"")="","",INDIRECT("'Risk Input'!" &amp; Database!$O$33 &amp;$A251&amp;""))</f>
        <v/>
      </c>
    </row>
    <row r="252" spans="1:25" ht="24" customHeight="1">
      <c r="A252">
        <f t="shared" si="26"/>
        <v>34</v>
      </c>
      <c r="B252" s="541"/>
      <c r="C252" s="541"/>
      <c r="D252" s="541"/>
      <c r="E252" s="541"/>
      <c r="F252" s="541"/>
      <c r="G252" s="541"/>
      <c r="H252" s="541"/>
      <c r="I252" s="553"/>
      <c r="J252" s="541"/>
      <c r="K252" s="541"/>
      <c r="L252" s="541"/>
      <c r="M252" s="541"/>
      <c r="N252" s="541"/>
      <c r="O252" s="547" t="str">
        <f ca="1">IF(INDIRECT("'Risk Input'!L"&amp;$A251&amp;"")="","",INDIRECT("'Risk Input'!L"&amp;$A251&amp;""))</f>
        <v/>
      </c>
      <c r="P252" s="550"/>
      <c r="Q252" s="544"/>
      <c r="R252" s="544"/>
      <c r="S252" s="541"/>
      <c r="T252" s="541"/>
      <c r="U252" s="541"/>
      <c r="V252" s="541"/>
      <c r="W252" s="544"/>
      <c r="X252" s="541"/>
      <c r="Y252" s="547" t="str">
        <f ca="1">IF(INDIRECT("'Risk Input'!L"&amp;$A251&amp;"")="","",INDIRECT("'Risk Input'!L"&amp;$A251&amp;""))</f>
        <v/>
      </c>
    </row>
    <row r="253" spans="1:25" ht="24" customHeight="1">
      <c r="A253">
        <f t="shared" si="26"/>
        <v>34</v>
      </c>
      <c r="B253" s="541"/>
      <c r="C253" s="541"/>
      <c r="D253" s="541"/>
      <c r="E253" s="541"/>
      <c r="F253" s="541"/>
      <c r="G253" s="541"/>
      <c r="H253" s="541"/>
      <c r="I253" s="553"/>
      <c r="J253" s="541"/>
      <c r="K253" s="541"/>
      <c r="L253" s="541"/>
      <c r="M253" s="541"/>
      <c r="N253" s="541"/>
      <c r="O253" s="547" t="str">
        <f ca="1">IF(INDIRECT("'Risk Input'!L"&amp;$A252&amp;"")="","",INDIRECT("'Risk Input'!L"&amp;$A252&amp;""))</f>
        <v/>
      </c>
      <c r="P253" s="550"/>
      <c r="Q253" s="544"/>
      <c r="R253" s="544"/>
      <c r="S253" s="541"/>
      <c r="T253" s="541"/>
      <c r="U253" s="541"/>
      <c r="V253" s="541"/>
      <c r="W253" s="544"/>
      <c r="X253" s="541"/>
      <c r="Y253" s="547" t="str">
        <f ca="1">IF(INDIRECT("'Risk Input'!L"&amp;$A252&amp;"")="","",INDIRECT("'Risk Input'!L"&amp;$A252&amp;""))</f>
        <v/>
      </c>
    </row>
    <row r="254" spans="1:25" ht="24" customHeight="1" thickBot="1">
      <c r="A254">
        <f t="shared" si="26"/>
        <v>34</v>
      </c>
      <c r="B254" s="541"/>
      <c r="C254" s="541"/>
      <c r="D254" s="541"/>
      <c r="E254" s="541"/>
      <c r="F254" s="541"/>
      <c r="G254" s="541"/>
      <c r="H254" s="541"/>
      <c r="I254" s="553"/>
      <c r="J254" s="541"/>
      <c r="K254" s="541"/>
      <c r="L254" s="541"/>
      <c r="M254" s="541"/>
      <c r="N254" s="541"/>
      <c r="O254" s="548" t="str">
        <f ca="1">IF(INDIRECT("'Risk Input'!L"&amp;$A253&amp;"")="","",INDIRECT("'Risk Input'!L"&amp;$A253&amp;""))</f>
        <v/>
      </c>
      <c r="P254" s="550"/>
      <c r="Q254" s="544"/>
      <c r="R254" s="544"/>
      <c r="S254" s="541"/>
      <c r="T254" s="541"/>
      <c r="U254" s="541"/>
      <c r="V254" s="541"/>
      <c r="W254" s="544"/>
      <c r="X254" s="541"/>
      <c r="Y254" s="548" t="str">
        <f ca="1">IF(INDIRECT("'Risk Input'!L"&amp;$A253&amp;"")="","",INDIRECT("'Risk Input'!L"&amp;$A253&amp;""))</f>
        <v/>
      </c>
    </row>
    <row r="255" spans="1:25" ht="24" customHeight="1">
      <c r="A255">
        <f t="shared" si="26"/>
        <v>34</v>
      </c>
      <c r="B255" s="541"/>
      <c r="C255" s="541"/>
      <c r="D255" s="541"/>
      <c r="E255" s="541"/>
      <c r="F255" s="541"/>
      <c r="G255" s="541"/>
      <c r="H255" s="541"/>
      <c r="I255" s="553"/>
      <c r="J255" s="541"/>
      <c r="K255" s="541"/>
      <c r="L255" s="541"/>
      <c r="M255" s="541"/>
      <c r="N255" s="541"/>
      <c r="O255" s="13" t="s">
        <v>15</v>
      </c>
      <c r="P255" s="550"/>
      <c r="Q255" s="544"/>
      <c r="R255" s="544"/>
      <c r="S255" s="541"/>
      <c r="T255" s="541"/>
      <c r="U255" s="541"/>
      <c r="V255" s="541"/>
      <c r="W255" s="544"/>
      <c r="X255" s="541"/>
      <c r="Y255" s="13" t="s">
        <v>15</v>
      </c>
    </row>
    <row r="256" spans="1:25" ht="24" customHeight="1" thickBot="1">
      <c r="A256">
        <f t="shared" si="26"/>
        <v>34</v>
      </c>
      <c r="B256" s="542"/>
      <c r="C256" s="542"/>
      <c r="D256" s="542"/>
      <c r="E256" s="542"/>
      <c r="F256" s="542"/>
      <c r="G256" s="542"/>
      <c r="H256" s="542"/>
      <c r="I256" s="554"/>
      <c r="J256" s="542"/>
      <c r="K256" s="542"/>
      <c r="L256" s="542"/>
      <c r="M256" s="542"/>
      <c r="N256" s="542"/>
      <c r="O256" s="14" t="str">
        <f ca="1">IF(INDIRECT("'Risk Input'!" &amp; Database!$O$16 &amp;$A256&amp;"")="","",INDIRECT("'Risk Input'!" &amp; Database!$O$16 &amp;$A256&amp;""))</f>
        <v/>
      </c>
      <c r="P256" s="551"/>
      <c r="Q256" s="545"/>
      <c r="R256" s="545"/>
      <c r="S256" s="542"/>
      <c r="T256" s="542"/>
      <c r="U256" s="542"/>
      <c r="V256" s="542"/>
      <c r="W256" s="545"/>
      <c r="X256" s="542"/>
      <c r="Y256" s="14" t="str">
        <f ca="1">IF(INDIRECT("'Risk Input'!" &amp; Database!$O$31 &amp;$A256&amp;"")="","",INDIRECT("'Risk Input'!" &amp; Database!$O$31 &amp;$A256&amp;""))</f>
        <v/>
      </c>
    </row>
    <row r="257" spans="1:25" ht="6" customHeight="1" thickBot="1">
      <c r="B257" s="12"/>
      <c r="C257" s="125"/>
      <c r="D257" s="126"/>
      <c r="E257" s="126"/>
      <c r="F257" s="126"/>
      <c r="G257" s="126"/>
      <c r="H257" s="126"/>
      <c r="I257" s="243"/>
      <c r="J257" s="126"/>
      <c r="K257" s="126"/>
      <c r="L257" s="126"/>
      <c r="M257" s="126"/>
      <c r="N257" s="128"/>
      <c r="O257" s="128"/>
      <c r="P257" s="128"/>
      <c r="Q257" s="128"/>
      <c r="R257" s="128"/>
      <c r="S257" s="126"/>
      <c r="T257" s="126"/>
      <c r="U257" s="126"/>
      <c r="V257" s="126"/>
      <c r="W257" s="126"/>
      <c r="X257" s="126"/>
      <c r="Y257" s="122"/>
    </row>
    <row r="258" spans="1:25" ht="24" customHeight="1" thickTop="1">
      <c r="A258">
        <f>A249+1</f>
        <v>35</v>
      </c>
      <c r="B258" s="540" t="str">
        <f ca="1">IF(INDIRECT("'Risk Input'!" &amp; Database!$O$3 &amp;$A258&amp;"")="","",INDIRECT("'Risk Input'!" &amp; Database!$O$3 &amp;$A258&amp;""))</f>
        <v/>
      </c>
      <c r="C258" s="540" t="str">
        <f ca="1">IF(INDIRECT("'Risk Input'!" &amp; Database!$O$2 &amp;$A258&amp;"")="","",INDIRECT("'Risk Input'!" &amp; Database!$O$2 &amp;$A258&amp;""))</f>
        <v/>
      </c>
      <c r="D258" s="540" t="str">
        <f ca="1">IF(INDIRECT("'Risk Input'!" &amp; Database!$O$4 &amp;$A258&amp;"")="","",INDIRECT("'Risk Input'!" &amp; Database!$O$4 &amp;$A258&amp;""))</f>
        <v/>
      </c>
      <c r="E258" s="540" t="str">
        <f ca="1">IF(INDIRECT("'Risk Input'!" &amp; Database!$O$5 &amp;$A258&amp;"")="","",INDIRECT("'Risk Input'!" &amp; Database!$O$5 &amp;$A258&amp;""))</f>
        <v/>
      </c>
      <c r="F258" s="540" t="str">
        <f ca="1">IF(INDIRECT("'Risk Input'!" &amp; Database!$O$6 &amp;$A258&amp;"")="","",INDIRECT("'Risk Input'!" &amp; Database!$O$6 &amp;$A258&amp;""))</f>
        <v/>
      </c>
      <c r="G258" s="540" t="str">
        <f ca="1">IF(INDIRECT("'Risk Input'!" &amp; Database!$O$7 &amp;$A258&amp;"")="","",INDIRECT("'Risk Input'!" &amp; Database!$O$7 &amp;$A258&amp;""))</f>
        <v/>
      </c>
      <c r="H258" s="540" t="str">
        <f ca="1">IF(INDIRECT("'Risk Input'!" &amp; Database!$O$8 &amp;$A258&amp;"")="","",INDIRECT("'Risk Input'!" &amp; Database!$O$8 &amp;$A258&amp;""))</f>
        <v/>
      </c>
      <c r="I258" s="552" t="str">
        <f ca="1">IF(INDIRECT("'Risk Input'!" &amp; Database!$O$9 &amp;$A258&amp;"")="","",INDIRECT("'Risk Input'!" &amp; Database!$O$9 &amp;$A258&amp;""))</f>
        <v/>
      </c>
      <c r="J258" s="540" t="str">
        <f ca="1">IF(INDIRECT("'Risk Input'!" &amp; Database!$O$10 &amp;$A258&amp;"")="","",INDIRECT("'Risk Input'!" &amp; Database!$O$10 &amp;$A258&amp;""))</f>
        <v/>
      </c>
      <c r="K258" s="540" t="str">
        <f ca="1">IF(INDIRECT("'Risk Input'!" &amp; Database!$O$11 &amp;$A258&amp;"")="","",INDIRECT("'Risk Input'!" &amp; Database!$O$11 &amp;$A258&amp;""))</f>
        <v/>
      </c>
      <c r="L258" s="540" t="str">
        <f ca="1">IF(INDIRECT("'Risk Input'!" &amp; Database!$O$12 &amp;$A258&amp;"")="","",INDIRECT("'Risk Input'!" &amp; Database!$O$12 &amp;$A258&amp;""))</f>
        <v/>
      </c>
      <c r="M258" s="540" t="str">
        <f ca="1">IF(INDIRECT("'Risk Input'!" &amp; Database!$O$13 &amp;$A258&amp;"")="","",INDIRECT("'Risk Input'!" &amp; Database!$O$13 &amp;$A258&amp;""))</f>
        <v/>
      </c>
      <c r="N258" s="540" t="str">
        <f ca="1">IF(INDIRECT("'Risk Input'!" &amp; Database!$O$14 &amp;$A258&amp;"")="","",INDIRECT("'Risk Input'!" &amp; Database!$O$14 &amp;$A258&amp;""))</f>
        <v/>
      </c>
      <c r="O258" s="15" t="s">
        <v>26</v>
      </c>
      <c r="P258" s="549">
        <f ca="1">IF(INDIRECT("'Risk Input'!" &amp; Database!$O$19 &amp;$A258&amp;"")="","",INDIRECT("'Risk Input'!" &amp; Database!$O$19 &amp;$A258&amp;""))</f>
        <v>0</v>
      </c>
      <c r="Q258" s="543">
        <f ca="1">IF(INDIRECT("'Risk Input'!" &amp; Database!$O$20 &amp;$A258&amp;"")="","",INDIRECT("'Risk Input'!" &amp; Database!$O$20 &amp;$A258&amp;""))</f>
        <v>0</v>
      </c>
      <c r="R258" s="543">
        <f ca="1">IF(INDIRECT("'Risk Input'!" &amp; Database!$O$21 &amp;$A258&amp;"")="","",INDIRECT("'Risk Input'!" &amp; Database!$O$21 &amp;$A258&amp;""))</f>
        <v>0</v>
      </c>
      <c r="S258" s="540" t="str">
        <f ca="1">IF(INDIRECT("'Risk Input'!" &amp; Database!$O$22 &amp;$A258&amp;"")="","",INDIRECT("'Risk Input'!" &amp; Database!$O$22 &amp;$A258&amp;""))</f>
        <v/>
      </c>
      <c r="T258" s="540" t="str">
        <f ca="1">IF(INDIRECT("'Risk Input'!" &amp; Database!$O$25 &amp;$A258&amp;"")="","",INDIRECT("'Risk Input'!" &amp; Database!$O$25 &amp;$A258&amp;""))</f>
        <v/>
      </c>
      <c r="U258" s="540" t="str">
        <f ca="1">IF(INDIRECT("'Risk Input'!" &amp; Database!$O$26 &amp;$A258&amp;"")="","",INDIRECT("'Risk Input'!" &amp; Database!$O$26 &amp;$A258&amp;""))</f>
        <v/>
      </c>
      <c r="V258" s="540" t="str">
        <f ca="1">IF(INDIRECT("'Risk Input'!" &amp; Database!$O$27 &amp;$A258&amp;"")="","",INDIRECT("'Risk Input'!" &amp; Database!$O$27 &amp;$A258&amp;""))</f>
        <v/>
      </c>
      <c r="W258" s="543" t="str">
        <f ca="1">IF(INDIRECT("'Risk Input'!" &amp; Database!$O$28 &amp;$A258&amp;"")="","",INDIRECT("'Risk Input'!" &amp; Database!$O$28 &amp;$A258&amp;""))</f>
        <v/>
      </c>
      <c r="X258" s="540" t="str">
        <f ca="1">IF(INDIRECT("'Risk Input'!" &amp; Database!$O$29 &amp;$A258&amp;"")="","",INDIRECT("'Risk Input'!" &amp; Database!$O$29 &amp;$A258&amp;""))</f>
        <v/>
      </c>
      <c r="Y258" s="123" t="s">
        <v>26</v>
      </c>
    </row>
    <row r="259" spans="1:25" ht="24" customHeight="1" thickBot="1">
      <c r="A259">
        <f>A258</f>
        <v>35</v>
      </c>
      <c r="B259" s="541"/>
      <c r="C259" s="541"/>
      <c r="D259" s="541"/>
      <c r="E259" s="541"/>
      <c r="F259" s="541"/>
      <c r="G259" s="541"/>
      <c r="H259" s="541"/>
      <c r="I259" s="553"/>
      <c r="J259" s="541"/>
      <c r="K259" s="541"/>
      <c r="L259" s="541"/>
      <c r="M259" s="541"/>
      <c r="N259" s="541"/>
      <c r="O259" s="14" t="str">
        <f ca="1">IF(INDIRECT("'Risk Input'!" &amp; Database!$O$15 &amp;$A258&amp;"")="","",INDIRECT("'Risk Input'!" &amp; Database!$O$15 &amp;$A258&amp;""))</f>
        <v/>
      </c>
      <c r="P259" s="550"/>
      <c r="Q259" s="544"/>
      <c r="R259" s="544"/>
      <c r="S259" s="541"/>
      <c r="T259" s="541"/>
      <c r="U259" s="541"/>
      <c r="V259" s="541"/>
      <c r="W259" s="544"/>
      <c r="X259" s="541"/>
      <c r="Y259" s="14" t="str">
        <f ca="1">IF(INDIRECT("'Risk Input'!" &amp; Database!$O$30 &amp;$A258&amp;"")="","",INDIRECT("'Risk Input'!" &amp; Database!$O$30 &amp;$A258&amp;""))</f>
        <v/>
      </c>
    </row>
    <row r="260" spans="1:25" ht="24" customHeight="1">
      <c r="A260">
        <f t="shared" ref="A260:A265" si="27">A259</f>
        <v>35</v>
      </c>
      <c r="B260" s="541"/>
      <c r="C260" s="541"/>
      <c r="D260" s="541"/>
      <c r="E260" s="541"/>
      <c r="F260" s="541"/>
      <c r="G260" s="541"/>
      <c r="H260" s="541"/>
      <c r="I260" s="553"/>
      <c r="J260" s="541"/>
      <c r="K260" s="541"/>
      <c r="L260" s="541"/>
      <c r="M260" s="541"/>
      <c r="N260" s="541"/>
      <c r="O260" s="546" t="str">
        <f ca="1">IF(INDIRECT("'Risk Input'!" &amp; Database!$O$18 &amp;$A260&amp;"")="","",INDIRECT("'Risk Input'!" &amp; Database!$O$18 &amp;$A260&amp;""))</f>
        <v/>
      </c>
      <c r="P260" s="550"/>
      <c r="Q260" s="544"/>
      <c r="R260" s="544"/>
      <c r="S260" s="541"/>
      <c r="T260" s="541"/>
      <c r="U260" s="541"/>
      <c r="V260" s="541"/>
      <c r="W260" s="544"/>
      <c r="X260" s="541"/>
      <c r="Y260" s="546" t="str">
        <f ca="1">IF(INDIRECT("'Risk Input'!" &amp; Database!$O$33 &amp;$A260&amp;"")="","",INDIRECT("'Risk Input'!" &amp; Database!$O$33 &amp;$A260&amp;""))</f>
        <v/>
      </c>
    </row>
    <row r="261" spans="1:25" ht="24" customHeight="1">
      <c r="A261">
        <f t="shared" si="27"/>
        <v>35</v>
      </c>
      <c r="B261" s="541"/>
      <c r="C261" s="541"/>
      <c r="D261" s="541"/>
      <c r="E261" s="541"/>
      <c r="F261" s="541"/>
      <c r="G261" s="541"/>
      <c r="H261" s="541"/>
      <c r="I261" s="553"/>
      <c r="J261" s="541"/>
      <c r="K261" s="541"/>
      <c r="L261" s="541"/>
      <c r="M261" s="541"/>
      <c r="N261" s="541"/>
      <c r="O261" s="547" t="str">
        <f ca="1">IF(INDIRECT("'Risk Input'!L"&amp;$A260&amp;"")="","",INDIRECT("'Risk Input'!L"&amp;$A260&amp;""))</f>
        <v/>
      </c>
      <c r="P261" s="550"/>
      <c r="Q261" s="544"/>
      <c r="R261" s="544"/>
      <c r="S261" s="541"/>
      <c r="T261" s="541"/>
      <c r="U261" s="541"/>
      <c r="V261" s="541"/>
      <c r="W261" s="544"/>
      <c r="X261" s="541"/>
      <c r="Y261" s="547" t="str">
        <f ca="1">IF(INDIRECT("'Risk Input'!L"&amp;$A260&amp;"")="","",INDIRECT("'Risk Input'!L"&amp;$A260&amp;""))</f>
        <v/>
      </c>
    </row>
    <row r="262" spans="1:25" ht="24" customHeight="1">
      <c r="A262">
        <f t="shared" si="27"/>
        <v>35</v>
      </c>
      <c r="B262" s="541"/>
      <c r="C262" s="541"/>
      <c r="D262" s="541"/>
      <c r="E262" s="541"/>
      <c r="F262" s="541"/>
      <c r="G262" s="541"/>
      <c r="H262" s="541"/>
      <c r="I262" s="553"/>
      <c r="J262" s="541"/>
      <c r="K262" s="541"/>
      <c r="L262" s="541"/>
      <c r="M262" s="541"/>
      <c r="N262" s="541"/>
      <c r="O262" s="547" t="str">
        <f ca="1">IF(INDIRECT("'Risk Input'!L"&amp;$A261&amp;"")="","",INDIRECT("'Risk Input'!L"&amp;$A261&amp;""))</f>
        <v/>
      </c>
      <c r="P262" s="550"/>
      <c r="Q262" s="544"/>
      <c r="R262" s="544"/>
      <c r="S262" s="541"/>
      <c r="T262" s="541"/>
      <c r="U262" s="541"/>
      <c r="V262" s="541"/>
      <c r="W262" s="544"/>
      <c r="X262" s="541"/>
      <c r="Y262" s="547" t="str">
        <f ca="1">IF(INDIRECT("'Risk Input'!L"&amp;$A261&amp;"")="","",INDIRECT("'Risk Input'!L"&amp;$A261&amp;""))</f>
        <v/>
      </c>
    </row>
    <row r="263" spans="1:25" ht="24" customHeight="1" thickBot="1">
      <c r="A263">
        <f t="shared" si="27"/>
        <v>35</v>
      </c>
      <c r="B263" s="541"/>
      <c r="C263" s="541"/>
      <c r="D263" s="541"/>
      <c r="E263" s="541"/>
      <c r="F263" s="541"/>
      <c r="G263" s="541"/>
      <c r="H263" s="541"/>
      <c r="I263" s="553"/>
      <c r="J263" s="541"/>
      <c r="K263" s="541"/>
      <c r="L263" s="541"/>
      <c r="M263" s="541"/>
      <c r="N263" s="541"/>
      <c r="O263" s="548" t="str">
        <f ca="1">IF(INDIRECT("'Risk Input'!L"&amp;$A262&amp;"")="","",INDIRECT("'Risk Input'!L"&amp;$A262&amp;""))</f>
        <v/>
      </c>
      <c r="P263" s="550"/>
      <c r="Q263" s="544"/>
      <c r="R263" s="544"/>
      <c r="S263" s="541"/>
      <c r="T263" s="541"/>
      <c r="U263" s="541"/>
      <c r="V263" s="541"/>
      <c r="W263" s="544"/>
      <c r="X263" s="541"/>
      <c r="Y263" s="548" t="str">
        <f ca="1">IF(INDIRECT("'Risk Input'!L"&amp;$A262&amp;"")="","",INDIRECT("'Risk Input'!L"&amp;$A262&amp;""))</f>
        <v/>
      </c>
    </row>
    <row r="264" spans="1:25" ht="24" customHeight="1">
      <c r="A264">
        <f t="shared" si="27"/>
        <v>35</v>
      </c>
      <c r="B264" s="541"/>
      <c r="C264" s="541"/>
      <c r="D264" s="541"/>
      <c r="E264" s="541"/>
      <c r="F264" s="541"/>
      <c r="G264" s="541"/>
      <c r="H264" s="541"/>
      <c r="I264" s="553"/>
      <c r="J264" s="541"/>
      <c r="K264" s="541"/>
      <c r="L264" s="541"/>
      <c r="M264" s="541"/>
      <c r="N264" s="541"/>
      <c r="O264" s="13" t="s">
        <v>15</v>
      </c>
      <c r="P264" s="550"/>
      <c r="Q264" s="544"/>
      <c r="R264" s="544"/>
      <c r="S264" s="541"/>
      <c r="T264" s="541"/>
      <c r="U264" s="541"/>
      <c r="V264" s="541"/>
      <c r="W264" s="544"/>
      <c r="X264" s="541"/>
      <c r="Y264" s="13" t="s">
        <v>15</v>
      </c>
    </row>
    <row r="265" spans="1:25" ht="24" customHeight="1" thickBot="1">
      <c r="A265">
        <f t="shared" si="27"/>
        <v>35</v>
      </c>
      <c r="B265" s="542"/>
      <c r="C265" s="542"/>
      <c r="D265" s="542"/>
      <c r="E265" s="542"/>
      <c r="F265" s="542"/>
      <c r="G265" s="542"/>
      <c r="H265" s="542"/>
      <c r="I265" s="554"/>
      <c r="J265" s="542"/>
      <c r="K265" s="542"/>
      <c r="L265" s="542"/>
      <c r="M265" s="542"/>
      <c r="N265" s="542"/>
      <c r="O265" s="14" t="str">
        <f ca="1">IF(INDIRECT("'Risk Input'!" &amp; Database!$O$16 &amp;$A265&amp;"")="","",INDIRECT("'Risk Input'!" &amp; Database!$O$16 &amp;$A265&amp;""))</f>
        <v/>
      </c>
      <c r="P265" s="551"/>
      <c r="Q265" s="545"/>
      <c r="R265" s="545"/>
      <c r="S265" s="542"/>
      <c r="T265" s="542"/>
      <c r="U265" s="542"/>
      <c r="V265" s="542"/>
      <c r="W265" s="545"/>
      <c r="X265" s="542"/>
      <c r="Y265" s="14" t="str">
        <f ca="1">IF(INDIRECT("'Risk Input'!" &amp; Database!$O$31 &amp;$A265&amp;"")="","",INDIRECT("'Risk Input'!" &amp; Database!$O$31 &amp;$A265&amp;""))</f>
        <v/>
      </c>
    </row>
    <row r="266" spans="1:25" ht="6" customHeight="1" thickBot="1">
      <c r="B266" s="12"/>
      <c r="C266" s="125"/>
      <c r="D266" s="126"/>
      <c r="E266" s="126"/>
      <c r="F266" s="126"/>
      <c r="G266" s="126"/>
      <c r="H266" s="126"/>
      <c r="I266" s="243"/>
      <c r="J266" s="126"/>
      <c r="K266" s="126"/>
      <c r="L266" s="126"/>
      <c r="M266" s="126"/>
      <c r="N266" s="128"/>
      <c r="O266" s="128"/>
      <c r="P266" s="128"/>
      <c r="Q266" s="128"/>
      <c r="R266" s="128"/>
      <c r="S266" s="126"/>
      <c r="T266" s="126"/>
      <c r="U266" s="126"/>
      <c r="V266" s="126"/>
      <c r="W266" s="126"/>
      <c r="X266" s="126"/>
      <c r="Y266" s="122"/>
    </row>
    <row r="267" spans="1:25" ht="24" customHeight="1" thickTop="1">
      <c r="A267">
        <f>A258+1</f>
        <v>36</v>
      </c>
      <c r="B267" s="540" t="str">
        <f ca="1">IF(INDIRECT("'Risk Input'!" &amp; Database!$O$3 &amp;$A267&amp;"")="","",INDIRECT("'Risk Input'!" &amp; Database!$O$3 &amp;$A267&amp;""))</f>
        <v/>
      </c>
      <c r="C267" s="540" t="str">
        <f ca="1">IF(INDIRECT("'Risk Input'!" &amp; Database!$O$2 &amp;$A267&amp;"")="","",INDIRECT("'Risk Input'!" &amp; Database!$O$2 &amp;$A267&amp;""))</f>
        <v/>
      </c>
      <c r="D267" s="540" t="str">
        <f ca="1">IF(INDIRECT("'Risk Input'!" &amp; Database!$O$4 &amp;$A267&amp;"")="","",INDIRECT("'Risk Input'!" &amp; Database!$O$4 &amp;$A267&amp;""))</f>
        <v/>
      </c>
      <c r="E267" s="540" t="str">
        <f ca="1">IF(INDIRECT("'Risk Input'!" &amp; Database!$O$5 &amp;$A267&amp;"")="","",INDIRECT("'Risk Input'!" &amp; Database!$O$5 &amp;$A267&amp;""))</f>
        <v/>
      </c>
      <c r="F267" s="540" t="str">
        <f ca="1">IF(INDIRECT("'Risk Input'!" &amp; Database!$O$6 &amp;$A267&amp;"")="","",INDIRECT("'Risk Input'!" &amp; Database!$O$6 &amp;$A267&amp;""))</f>
        <v/>
      </c>
      <c r="G267" s="540" t="str">
        <f ca="1">IF(INDIRECT("'Risk Input'!" &amp; Database!$O$7 &amp;$A267&amp;"")="","",INDIRECT("'Risk Input'!" &amp; Database!$O$7 &amp;$A267&amp;""))</f>
        <v/>
      </c>
      <c r="H267" s="540" t="str">
        <f ca="1">IF(INDIRECT("'Risk Input'!" &amp; Database!$O$8 &amp;$A267&amp;"")="","",INDIRECT("'Risk Input'!" &amp; Database!$O$8 &amp;$A267&amp;""))</f>
        <v/>
      </c>
      <c r="I267" s="552" t="str">
        <f ca="1">IF(INDIRECT("'Risk Input'!" &amp; Database!$O$9 &amp;$A267&amp;"")="","",INDIRECT("'Risk Input'!" &amp; Database!$O$9 &amp;$A267&amp;""))</f>
        <v/>
      </c>
      <c r="J267" s="540" t="str">
        <f ca="1">IF(INDIRECT("'Risk Input'!" &amp; Database!$O$10 &amp;$A267&amp;"")="","",INDIRECT("'Risk Input'!" &amp; Database!$O$10 &amp;$A267&amp;""))</f>
        <v/>
      </c>
      <c r="K267" s="540" t="str">
        <f ca="1">IF(INDIRECT("'Risk Input'!" &amp; Database!$O$11 &amp;$A267&amp;"")="","",INDIRECT("'Risk Input'!" &amp; Database!$O$11 &amp;$A267&amp;""))</f>
        <v/>
      </c>
      <c r="L267" s="540" t="str">
        <f ca="1">IF(INDIRECT("'Risk Input'!" &amp; Database!$O$12 &amp;$A267&amp;"")="","",INDIRECT("'Risk Input'!" &amp; Database!$O$12 &amp;$A267&amp;""))</f>
        <v/>
      </c>
      <c r="M267" s="540" t="str">
        <f ca="1">IF(INDIRECT("'Risk Input'!" &amp; Database!$O$13 &amp;$A267&amp;"")="","",INDIRECT("'Risk Input'!" &amp; Database!$O$13 &amp;$A267&amp;""))</f>
        <v/>
      </c>
      <c r="N267" s="540" t="str">
        <f ca="1">IF(INDIRECT("'Risk Input'!" &amp; Database!$O$14 &amp;$A267&amp;"")="","",INDIRECT("'Risk Input'!" &amp; Database!$O$14 &amp;$A267&amp;""))</f>
        <v/>
      </c>
      <c r="O267" s="15" t="s">
        <v>26</v>
      </c>
      <c r="P267" s="549">
        <f ca="1">IF(INDIRECT("'Risk Input'!" &amp; Database!$O$19 &amp;$A267&amp;"")="","",INDIRECT("'Risk Input'!" &amp; Database!$O$19 &amp;$A267&amp;""))</f>
        <v>0</v>
      </c>
      <c r="Q267" s="543">
        <f ca="1">IF(INDIRECT("'Risk Input'!" &amp; Database!$O$20 &amp;$A267&amp;"")="","",INDIRECT("'Risk Input'!" &amp; Database!$O$20 &amp;$A267&amp;""))</f>
        <v>0</v>
      </c>
      <c r="R267" s="543">
        <f ca="1">IF(INDIRECT("'Risk Input'!" &amp; Database!$O$21 &amp;$A267&amp;"")="","",INDIRECT("'Risk Input'!" &amp; Database!$O$21 &amp;$A267&amp;""))</f>
        <v>0</v>
      </c>
      <c r="S267" s="540" t="str">
        <f ca="1">IF(INDIRECT("'Risk Input'!" &amp; Database!$O$22 &amp;$A267&amp;"")="","",INDIRECT("'Risk Input'!" &amp; Database!$O$22 &amp;$A267&amp;""))</f>
        <v/>
      </c>
      <c r="T267" s="540" t="str">
        <f ca="1">IF(INDIRECT("'Risk Input'!" &amp; Database!$O$25 &amp;$A267&amp;"")="","",INDIRECT("'Risk Input'!" &amp; Database!$O$25 &amp;$A267&amp;""))</f>
        <v/>
      </c>
      <c r="U267" s="540" t="str">
        <f ca="1">IF(INDIRECT("'Risk Input'!" &amp; Database!$O$26 &amp;$A267&amp;"")="","",INDIRECT("'Risk Input'!" &amp; Database!$O$26 &amp;$A267&amp;""))</f>
        <v/>
      </c>
      <c r="V267" s="540" t="str">
        <f ca="1">IF(INDIRECT("'Risk Input'!" &amp; Database!$O$27 &amp;$A267&amp;"")="","",INDIRECT("'Risk Input'!" &amp; Database!$O$27 &amp;$A267&amp;""))</f>
        <v/>
      </c>
      <c r="W267" s="543" t="str">
        <f ca="1">IF(INDIRECT("'Risk Input'!" &amp; Database!$O$28 &amp;$A267&amp;"")="","",INDIRECT("'Risk Input'!" &amp; Database!$O$28 &amp;$A267&amp;""))</f>
        <v/>
      </c>
      <c r="X267" s="540" t="str">
        <f ca="1">IF(INDIRECT("'Risk Input'!" &amp; Database!$O$29 &amp;$A267&amp;"")="","",INDIRECT("'Risk Input'!" &amp; Database!$O$29 &amp;$A267&amp;""))</f>
        <v/>
      </c>
      <c r="Y267" s="123" t="s">
        <v>26</v>
      </c>
    </row>
    <row r="268" spans="1:25" ht="24" customHeight="1" thickBot="1">
      <c r="A268">
        <f>A267</f>
        <v>36</v>
      </c>
      <c r="B268" s="541"/>
      <c r="C268" s="541"/>
      <c r="D268" s="541"/>
      <c r="E268" s="541"/>
      <c r="F268" s="541"/>
      <c r="G268" s="541"/>
      <c r="H268" s="541"/>
      <c r="I268" s="553"/>
      <c r="J268" s="541"/>
      <c r="K268" s="541"/>
      <c r="L268" s="541"/>
      <c r="M268" s="541"/>
      <c r="N268" s="541"/>
      <c r="O268" s="14" t="str">
        <f ca="1">IF(INDIRECT("'Risk Input'!" &amp; Database!$O$15 &amp;$A267&amp;"")="","",INDIRECT("'Risk Input'!" &amp; Database!$O$15 &amp;$A267&amp;""))</f>
        <v/>
      </c>
      <c r="P268" s="550"/>
      <c r="Q268" s="544"/>
      <c r="R268" s="544"/>
      <c r="S268" s="541"/>
      <c r="T268" s="541"/>
      <c r="U268" s="541"/>
      <c r="V268" s="541"/>
      <c r="W268" s="544"/>
      <c r="X268" s="541"/>
      <c r="Y268" s="14" t="str">
        <f ca="1">IF(INDIRECT("'Risk Input'!" &amp; Database!$O$30 &amp;$A267&amp;"")="","",INDIRECT("'Risk Input'!" &amp; Database!$O$30 &amp;$A267&amp;""))</f>
        <v/>
      </c>
    </row>
    <row r="269" spans="1:25" ht="24" customHeight="1">
      <c r="A269">
        <f t="shared" ref="A269:A274" si="28">A268</f>
        <v>36</v>
      </c>
      <c r="B269" s="541"/>
      <c r="C269" s="541"/>
      <c r="D269" s="541"/>
      <c r="E269" s="541"/>
      <c r="F269" s="541"/>
      <c r="G269" s="541"/>
      <c r="H269" s="541"/>
      <c r="I269" s="553"/>
      <c r="J269" s="541"/>
      <c r="K269" s="541"/>
      <c r="L269" s="541"/>
      <c r="M269" s="541"/>
      <c r="N269" s="541"/>
      <c r="O269" s="546" t="str">
        <f ca="1">IF(INDIRECT("'Risk Input'!" &amp; Database!$O$18 &amp;$A269&amp;"")="","",INDIRECT("'Risk Input'!" &amp; Database!$O$18 &amp;$A269&amp;""))</f>
        <v/>
      </c>
      <c r="P269" s="550"/>
      <c r="Q269" s="544"/>
      <c r="R269" s="544"/>
      <c r="S269" s="541"/>
      <c r="T269" s="541"/>
      <c r="U269" s="541"/>
      <c r="V269" s="541"/>
      <c r="W269" s="544"/>
      <c r="X269" s="541"/>
      <c r="Y269" s="546" t="str">
        <f ca="1">IF(INDIRECT("'Risk Input'!" &amp; Database!$O$33 &amp;$A269&amp;"")="","",INDIRECT("'Risk Input'!" &amp; Database!$O$33 &amp;$A269&amp;""))</f>
        <v/>
      </c>
    </row>
    <row r="270" spans="1:25" ht="24" customHeight="1">
      <c r="A270">
        <f t="shared" si="28"/>
        <v>36</v>
      </c>
      <c r="B270" s="541"/>
      <c r="C270" s="541"/>
      <c r="D270" s="541"/>
      <c r="E270" s="541"/>
      <c r="F270" s="541"/>
      <c r="G270" s="541"/>
      <c r="H270" s="541"/>
      <c r="I270" s="553"/>
      <c r="J270" s="541"/>
      <c r="K270" s="541"/>
      <c r="L270" s="541"/>
      <c r="M270" s="541"/>
      <c r="N270" s="541"/>
      <c r="O270" s="547" t="str">
        <f ca="1">IF(INDIRECT("'Risk Input'!L"&amp;$A269&amp;"")="","",INDIRECT("'Risk Input'!L"&amp;$A269&amp;""))</f>
        <v/>
      </c>
      <c r="P270" s="550"/>
      <c r="Q270" s="544"/>
      <c r="R270" s="544"/>
      <c r="S270" s="541"/>
      <c r="T270" s="541"/>
      <c r="U270" s="541"/>
      <c r="V270" s="541"/>
      <c r="W270" s="544"/>
      <c r="X270" s="541"/>
      <c r="Y270" s="547" t="str">
        <f ca="1">IF(INDIRECT("'Risk Input'!L"&amp;$A269&amp;"")="","",INDIRECT("'Risk Input'!L"&amp;$A269&amp;""))</f>
        <v/>
      </c>
    </row>
    <row r="271" spans="1:25" ht="24" customHeight="1">
      <c r="A271">
        <f t="shared" si="28"/>
        <v>36</v>
      </c>
      <c r="B271" s="541"/>
      <c r="C271" s="541"/>
      <c r="D271" s="541"/>
      <c r="E271" s="541"/>
      <c r="F271" s="541"/>
      <c r="G271" s="541"/>
      <c r="H271" s="541"/>
      <c r="I271" s="553"/>
      <c r="J271" s="541"/>
      <c r="K271" s="541"/>
      <c r="L271" s="541"/>
      <c r="M271" s="541"/>
      <c r="N271" s="541"/>
      <c r="O271" s="547" t="str">
        <f ca="1">IF(INDIRECT("'Risk Input'!L"&amp;$A270&amp;"")="","",INDIRECT("'Risk Input'!L"&amp;$A270&amp;""))</f>
        <v/>
      </c>
      <c r="P271" s="550"/>
      <c r="Q271" s="544"/>
      <c r="R271" s="544"/>
      <c r="S271" s="541"/>
      <c r="T271" s="541"/>
      <c r="U271" s="541"/>
      <c r="V271" s="541"/>
      <c r="W271" s="544"/>
      <c r="X271" s="541"/>
      <c r="Y271" s="547" t="str">
        <f ca="1">IF(INDIRECT("'Risk Input'!L"&amp;$A270&amp;"")="","",INDIRECT("'Risk Input'!L"&amp;$A270&amp;""))</f>
        <v/>
      </c>
    </row>
    <row r="272" spans="1:25" ht="24" customHeight="1" thickBot="1">
      <c r="A272">
        <f t="shared" si="28"/>
        <v>36</v>
      </c>
      <c r="B272" s="541"/>
      <c r="C272" s="541"/>
      <c r="D272" s="541"/>
      <c r="E272" s="541"/>
      <c r="F272" s="541"/>
      <c r="G272" s="541"/>
      <c r="H272" s="541"/>
      <c r="I272" s="553"/>
      <c r="J272" s="541"/>
      <c r="K272" s="541"/>
      <c r="L272" s="541"/>
      <c r="M272" s="541"/>
      <c r="N272" s="541"/>
      <c r="O272" s="548" t="str">
        <f ca="1">IF(INDIRECT("'Risk Input'!L"&amp;$A271&amp;"")="","",INDIRECT("'Risk Input'!L"&amp;$A271&amp;""))</f>
        <v/>
      </c>
      <c r="P272" s="550"/>
      <c r="Q272" s="544"/>
      <c r="R272" s="544"/>
      <c r="S272" s="541"/>
      <c r="T272" s="541"/>
      <c r="U272" s="541"/>
      <c r="V272" s="541"/>
      <c r="W272" s="544"/>
      <c r="X272" s="541"/>
      <c r="Y272" s="548" t="str">
        <f ca="1">IF(INDIRECT("'Risk Input'!L"&amp;$A271&amp;"")="","",INDIRECT("'Risk Input'!L"&amp;$A271&amp;""))</f>
        <v/>
      </c>
    </row>
    <row r="273" spans="1:25" ht="24" customHeight="1">
      <c r="A273">
        <f t="shared" si="28"/>
        <v>36</v>
      </c>
      <c r="B273" s="541"/>
      <c r="C273" s="541"/>
      <c r="D273" s="541"/>
      <c r="E273" s="541"/>
      <c r="F273" s="541"/>
      <c r="G273" s="541"/>
      <c r="H273" s="541"/>
      <c r="I273" s="553"/>
      <c r="J273" s="541"/>
      <c r="K273" s="541"/>
      <c r="L273" s="541"/>
      <c r="M273" s="541"/>
      <c r="N273" s="541"/>
      <c r="O273" s="13" t="s">
        <v>15</v>
      </c>
      <c r="P273" s="550"/>
      <c r="Q273" s="544"/>
      <c r="R273" s="544"/>
      <c r="S273" s="541"/>
      <c r="T273" s="541"/>
      <c r="U273" s="541"/>
      <c r="V273" s="541"/>
      <c r="W273" s="544"/>
      <c r="X273" s="541"/>
      <c r="Y273" s="13" t="s">
        <v>15</v>
      </c>
    </row>
    <row r="274" spans="1:25" ht="24" customHeight="1" thickBot="1">
      <c r="A274">
        <f t="shared" si="28"/>
        <v>36</v>
      </c>
      <c r="B274" s="542"/>
      <c r="C274" s="542"/>
      <c r="D274" s="542"/>
      <c r="E274" s="542"/>
      <c r="F274" s="542"/>
      <c r="G274" s="542"/>
      <c r="H274" s="542"/>
      <c r="I274" s="554"/>
      <c r="J274" s="542"/>
      <c r="K274" s="542"/>
      <c r="L274" s="542"/>
      <c r="M274" s="542"/>
      <c r="N274" s="542"/>
      <c r="O274" s="14" t="str">
        <f ca="1">IF(INDIRECT("'Risk Input'!" &amp; Database!$O$16 &amp;$A274&amp;"")="","",INDIRECT("'Risk Input'!" &amp; Database!$O$16 &amp;$A274&amp;""))</f>
        <v/>
      </c>
      <c r="P274" s="551"/>
      <c r="Q274" s="545"/>
      <c r="R274" s="545"/>
      <c r="S274" s="542"/>
      <c r="T274" s="542"/>
      <c r="U274" s="542"/>
      <c r="V274" s="542"/>
      <c r="W274" s="545"/>
      <c r="X274" s="542"/>
      <c r="Y274" s="14" t="str">
        <f ca="1">IF(INDIRECT("'Risk Input'!" &amp; Database!$O$31 &amp;$A274&amp;"")="","",INDIRECT("'Risk Input'!" &amp; Database!$O$31 &amp;$A274&amp;""))</f>
        <v/>
      </c>
    </row>
    <row r="275" spans="1:25" ht="6" customHeight="1" thickBot="1">
      <c r="B275" s="12"/>
      <c r="C275" s="125"/>
      <c r="D275" s="126"/>
      <c r="E275" s="126"/>
      <c r="F275" s="126"/>
      <c r="G275" s="126"/>
      <c r="H275" s="126"/>
      <c r="I275" s="243"/>
      <c r="J275" s="126"/>
      <c r="K275" s="126"/>
      <c r="L275" s="126"/>
      <c r="M275" s="126"/>
      <c r="N275" s="128"/>
      <c r="O275" s="128"/>
      <c r="P275" s="128"/>
      <c r="Q275" s="128"/>
      <c r="R275" s="128"/>
      <c r="S275" s="126"/>
      <c r="T275" s="126"/>
      <c r="U275" s="126"/>
      <c r="V275" s="126"/>
      <c r="W275" s="126"/>
      <c r="X275" s="126"/>
      <c r="Y275" s="122"/>
    </row>
    <row r="276" spans="1:25" ht="24" customHeight="1" thickTop="1">
      <c r="A276">
        <f>A267+1</f>
        <v>37</v>
      </c>
      <c r="B276" s="540" t="str">
        <f ca="1">IF(INDIRECT("'Risk Input'!" &amp; Database!$O$3 &amp;$A276&amp;"")="","",INDIRECT("'Risk Input'!" &amp; Database!$O$3 &amp;$A276&amp;""))</f>
        <v/>
      </c>
      <c r="C276" s="540" t="str">
        <f ca="1">IF(INDIRECT("'Risk Input'!" &amp; Database!$O$2 &amp;$A276&amp;"")="","",INDIRECT("'Risk Input'!" &amp; Database!$O$2 &amp;$A276&amp;""))</f>
        <v/>
      </c>
      <c r="D276" s="540" t="str">
        <f ca="1">IF(INDIRECT("'Risk Input'!" &amp; Database!$O$4 &amp;$A276&amp;"")="","",INDIRECT("'Risk Input'!" &amp; Database!$O$4 &amp;$A276&amp;""))</f>
        <v/>
      </c>
      <c r="E276" s="540" t="str">
        <f ca="1">IF(INDIRECT("'Risk Input'!" &amp; Database!$O$5 &amp;$A276&amp;"")="","",INDIRECT("'Risk Input'!" &amp; Database!$O$5 &amp;$A276&amp;""))</f>
        <v/>
      </c>
      <c r="F276" s="540" t="str">
        <f ca="1">IF(INDIRECT("'Risk Input'!" &amp; Database!$O$6 &amp;$A276&amp;"")="","",INDIRECT("'Risk Input'!" &amp; Database!$O$6 &amp;$A276&amp;""))</f>
        <v/>
      </c>
      <c r="G276" s="540" t="str">
        <f ca="1">IF(INDIRECT("'Risk Input'!" &amp; Database!$O$7 &amp;$A276&amp;"")="","",INDIRECT("'Risk Input'!" &amp; Database!$O$7 &amp;$A276&amp;""))</f>
        <v/>
      </c>
      <c r="H276" s="540" t="str">
        <f ca="1">IF(INDIRECT("'Risk Input'!" &amp; Database!$O$8 &amp;$A276&amp;"")="","",INDIRECT("'Risk Input'!" &amp; Database!$O$8 &amp;$A276&amp;""))</f>
        <v/>
      </c>
      <c r="I276" s="552" t="str">
        <f ca="1">IF(INDIRECT("'Risk Input'!" &amp; Database!$O$9 &amp;$A276&amp;"")="","",INDIRECT("'Risk Input'!" &amp; Database!$O$9 &amp;$A276&amp;""))</f>
        <v/>
      </c>
      <c r="J276" s="540" t="str">
        <f ca="1">IF(INDIRECT("'Risk Input'!" &amp; Database!$O$10 &amp;$A276&amp;"")="","",INDIRECT("'Risk Input'!" &amp; Database!$O$10 &amp;$A276&amp;""))</f>
        <v/>
      </c>
      <c r="K276" s="540" t="str">
        <f ca="1">IF(INDIRECT("'Risk Input'!" &amp; Database!$O$11 &amp;$A276&amp;"")="","",INDIRECT("'Risk Input'!" &amp; Database!$O$11 &amp;$A276&amp;""))</f>
        <v/>
      </c>
      <c r="L276" s="540" t="str">
        <f ca="1">IF(INDIRECT("'Risk Input'!" &amp; Database!$O$12 &amp;$A276&amp;"")="","",INDIRECT("'Risk Input'!" &amp; Database!$O$12 &amp;$A276&amp;""))</f>
        <v/>
      </c>
      <c r="M276" s="540" t="str">
        <f ca="1">IF(INDIRECT("'Risk Input'!" &amp; Database!$O$13 &amp;$A276&amp;"")="","",INDIRECT("'Risk Input'!" &amp; Database!$O$13 &amp;$A276&amp;""))</f>
        <v/>
      </c>
      <c r="N276" s="540" t="str">
        <f ca="1">IF(INDIRECT("'Risk Input'!" &amp; Database!$O$14 &amp;$A276&amp;"")="","",INDIRECT("'Risk Input'!" &amp; Database!$O$14 &amp;$A276&amp;""))</f>
        <v/>
      </c>
      <c r="O276" s="15" t="s">
        <v>26</v>
      </c>
      <c r="P276" s="549">
        <f ca="1">IF(INDIRECT("'Risk Input'!" &amp; Database!$O$19 &amp;$A276&amp;"")="","",INDIRECT("'Risk Input'!" &amp; Database!$O$19 &amp;$A276&amp;""))</f>
        <v>0</v>
      </c>
      <c r="Q276" s="543">
        <f ca="1">IF(INDIRECT("'Risk Input'!" &amp; Database!$O$20 &amp;$A276&amp;"")="","",INDIRECT("'Risk Input'!" &amp; Database!$O$20 &amp;$A276&amp;""))</f>
        <v>0</v>
      </c>
      <c r="R276" s="543">
        <f ca="1">IF(INDIRECT("'Risk Input'!" &amp; Database!$O$21 &amp;$A276&amp;"")="","",INDIRECT("'Risk Input'!" &amp; Database!$O$21 &amp;$A276&amp;""))</f>
        <v>0</v>
      </c>
      <c r="S276" s="540" t="str">
        <f ca="1">IF(INDIRECT("'Risk Input'!" &amp; Database!$O$22 &amp;$A276&amp;"")="","",INDIRECT("'Risk Input'!" &amp; Database!$O$22 &amp;$A276&amp;""))</f>
        <v/>
      </c>
      <c r="T276" s="540" t="str">
        <f ca="1">IF(INDIRECT("'Risk Input'!" &amp; Database!$O$25 &amp;$A276&amp;"")="","",INDIRECT("'Risk Input'!" &amp; Database!$O$25 &amp;$A276&amp;""))</f>
        <v/>
      </c>
      <c r="U276" s="540" t="str">
        <f ca="1">IF(INDIRECT("'Risk Input'!" &amp; Database!$O$26 &amp;$A276&amp;"")="","",INDIRECT("'Risk Input'!" &amp; Database!$O$26 &amp;$A276&amp;""))</f>
        <v/>
      </c>
      <c r="V276" s="540" t="str">
        <f ca="1">IF(INDIRECT("'Risk Input'!" &amp; Database!$O$27 &amp;$A276&amp;"")="","",INDIRECT("'Risk Input'!" &amp; Database!$O$27 &amp;$A276&amp;""))</f>
        <v/>
      </c>
      <c r="W276" s="543" t="str">
        <f ca="1">IF(INDIRECT("'Risk Input'!" &amp; Database!$O$28 &amp;$A276&amp;"")="","",INDIRECT("'Risk Input'!" &amp; Database!$O$28 &amp;$A276&amp;""))</f>
        <v/>
      </c>
      <c r="X276" s="540" t="str">
        <f ca="1">IF(INDIRECT("'Risk Input'!" &amp; Database!$O$29 &amp;$A276&amp;"")="","",INDIRECT("'Risk Input'!" &amp; Database!$O$29 &amp;$A276&amp;""))</f>
        <v/>
      </c>
      <c r="Y276" s="123" t="s">
        <v>26</v>
      </c>
    </row>
    <row r="277" spans="1:25" ht="24" customHeight="1" thickBot="1">
      <c r="A277">
        <f>A276</f>
        <v>37</v>
      </c>
      <c r="B277" s="541"/>
      <c r="C277" s="541"/>
      <c r="D277" s="541"/>
      <c r="E277" s="541"/>
      <c r="F277" s="541"/>
      <c r="G277" s="541"/>
      <c r="H277" s="541"/>
      <c r="I277" s="553"/>
      <c r="J277" s="541"/>
      <c r="K277" s="541"/>
      <c r="L277" s="541"/>
      <c r="M277" s="541"/>
      <c r="N277" s="541"/>
      <c r="O277" s="14" t="str">
        <f ca="1">IF(INDIRECT("'Risk Input'!" &amp; Database!$O$15 &amp;$A276&amp;"")="","",INDIRECT("'Risk Input'!" &amp; Database!$O$15 &amp;$A276&amp;""))</f>
        <v/>
      </c>
      <c r="P277" s="550"/>
      <c r="Q277" s="544"/>
      <c r="R277" s="544"/>
      <c r="S277" s="541"/>
      <c r="T277" s="541"/>
      <c r="U277" s="541"/>
      <c r="V277" s="541"/>
      <c r="W277" s="544"/>
      <c r="X277" s="541"/>
      <c r="Y277" s="14" t="str">
        <f ca="1">IF(INDIRECT("'Risk Input'!" &amp; Database!$O$30 &amp;$A276&amp;"")="","",INDIRECT("'Risk Input'!" &amp; Database!$O$30 &amp;$A276&amp;""))</f>
        <v/>
      </c>
    </row>
    <row r="278" spans="1:25" ht="24" customHeight="1">
      <c r="A278">
        <f t="shared" ref="A278:A283" si="29">A277</f>
        <v>37</v>
      </c>
      <c r="B278" s="541"/>
      <c r="C278" s="541"/>
      <c r="D278" s="541"/>
      <c r="E278" s="541"/>
      <c r="F278" s="541"/>
      <c r="G278" s="541"/>
      <c r="H278" s="541"/>
      <c r="I278" s="553"/>
      <c r="J278" s="541"/>
      <c r="K278" s="541"/>
      <c r="L278" s="541"/>
      <c r="M278" s="541"/>
      <c r="N278" s="541"/>
      <c r="O278" s="546" t="str">
        <f ca="1">IF(INDIRECT("'Risk Input'!" &amp; Database!$O$18 &amp;$A278&amp;"")="","",INDIRECT("'Risk Input'!" &amp; Database!$O$18 &amp;$A278&amp;""))</f>
        <v/>
      </c>
      <c r="P278" s="550"/>
      <c r="Q278" s="544"/>
      <c r="R278" s="544"/>
      <c r="S278" s="541"/>
      <c r="T278" s="541"/>
      <c r="U278" s="541"/>
      <c r="V278" s="541"/>
      <c r="W278" s="544"/>
      <c r="X278" s="541"/>
      <c r="Y278" s="546" t="str">
        <f ca="1">IF(INDIRECT("'Risk Input'!" &amp; Database!$O$33 &amp;$A278&amp;"")="","",INDIRECT("'Risk Input'!" &amp; Database!$O$33 &amp;$A278&amp;""))</f>
        <v/>
      </c>
    </row>
    <row r="279" spans="1:25" ht="24" customHeight="1">
      <c r="A279">
        <f t="shared" si="29"/>
        <v>37</v>
      </c>
      <c r="B279" s="541"/>
      <c r="C279" s="541"/>
      <c r="D279" s="541"/>
      <c r="E279" s="541"/>
      <c r="F279" s="541"/>
      <c r="G279" s="541"/>
      <c r="H279" s="541"/>
      <c r="I279" s="553"/>
      <c r="J279" s="541"/>
      <c r="K279" s="541"/>
      <c r="L279" s="541"/>
      <c r="M279" s="541"/>
      <c r="N279" s="541"/>
      <c r="O279" s="547" t="str">
        <f ca="1">IF(INDIRECT("'Risk Input'!L"&amp;$A278&amp;"")="","",INDIRECT("'Risk Input'!L"&amp;$A278&amp;""))</f>
        <v/>
      </c>
      <c r="P279" s="550"/>
      <c r="Q279" s="544"/>
      <c r="R279" s="544"/>
      <c r="S279" s="541"/>
      <c r="T279" s="541"/>
      <c r="U279" s="541"/>
      <c r="V279" s="541"/>
      <c r="W279" s="544"/>
      <c r="X279" s="541"/>
      <c r="Y279" s="547" t="str">
        <f ca="1">IF(INDIRECT("'Risk Input'!L"&amp;$A278&amp;"")="","",INDIRECT("'Risk Input'!L"&amp;$A278&amp;""))</f>
        <v/>
      </c>
    </row>
    <row r="280" spans="1:25" ht="24" customHeight="1">
      <c r="A280">
        <f t="shared" si="29"/>
        <v>37</v>
      </c>
      <c r="B280" s="541"/>
      <c r="C280" s="541"/>
      <c r="D280" s="541"/>
      <c r="E280" s="541"/>
      <c r="F280" s="541"/>
      <c r="G280" s="541"/>
      <c r="H280" s="541"/>
      <c r="I280" s="553"/>
      <c r="J280" s="541"/>
      <c r="K280" s="541"/>
      <c r="L280" s="541"/>
      <c r="M280" s="541"/>
      <c r="N280" s="541"/>
      <c r="O280" s="547" t="str">
        <f ca="1">IF(INDIRECT("'Risk Input'!L"&amp;$A279&amp;"")="","",INDIRECT("'Risk Input'!L"&amp;$A279&amp;""))</f>
        <v/>
      </c>
      <c r="P280" s="550"/>
      <c r="Q280" s="544"/>
      <c r="R280" s="544"/>
      <c r="S280" s="541"/>
      <c r="T280" s="541"/>
      <c r="U280" s="541"/>
      <c r="V280" s="541"/>
      <c r="W280" s="544"/>
      <c r="X280" s="541"/>
      <c r="Y280" s="547" t="str">
        <f ca="1">IF(INDIRECT("'Risk Input'!L"&amp;$A279&amp;"")="","",INDIRECT("'Risk Input'!L"&amp;$A279&amp;""))</f>
        <v/>
      </c>
    </row>
    <row r="281" spans="1:25" ht="24" customHeight="1" thickBot="1">
      <c r="A281">
        <f t="shared" si="29"/>
        <v>37</v>
      </c>
      <c r="B281" s="541"/>
      <c r="C281" s="541"/>
      <c r="D281" s="541"/>
      <c r="E281" s="541"/>
      <c r="F281" s="541"/>
      <c r="G281" s="541"/>
      <c r="H281" s="541"/>
      <c r="I281" s="553"/>
      <c r="J281" s="541"/>
      <c r="K281" s="541"/>
      <c r="L281" s="541"/>
      <c r="M281" s="541"/>
      <c r="N281" s="541"/>
      <c r="O281" s="548" t="str">
        <f ca="1">IF(INDIRECT("'Risk Input'!L"&amp;$A280&amp;"")="","",INDIRECT("'Risk Input'!L"&amp;$A280&amp;""))</f>
        <v/>
      </c>
      <c r="P281" s="550"/>
      <c r="Q281" s="544"/>
      <c r="R281" s="544"/>
      <c r="S281" s="541"/>
      <c r="T281" s="541"/>
      <c r="U281" s="541"/>
      <c r="V281" s="541"/>
      <c r="W281" s="544"/>
      <c r="X281" s="541"/>
      <c r="Y281" s="548" t="str">
        <f ca="1">IF(INDIRECT("'Risk Input'!L"&amp;$A280&amp;"")="","",INDIRECT("'Risk Input'!L"&amp;$A280&amp;""))</f>
        <v/>
      </c>
    </row>
    <row r="282" spans="1:25" ht="24" customHeight="1">
      <c r="A282">
        <f t="shared" si="29"/>
        <v>37</v>
      </c>
      <c r="B282" s="541"/>
      <c r="C282" s="541"/>
      <c r="D282" s="541"/>
      <c r="E282" s="541"/>
      <c r="F282" s="541"/>
      <c r="G282" s="541"/>
      <c r="H282" s="541"/>
      <c r="I282" s="553"/>
      <c r="J282" s="541"/>
      <c r="K282" s="541"/>
      <c r="L282" s="541"/>
      <c r="M282" s="541"/>
      <c r="N282" s="541"/>
      <c r="O282" s="13" t="s">
        <v>15</v>
      </c>
      <c r="P282" s="550"/>
      <c r="Q282" s="544"/>
      <c r="R282" s="544"/>
      <c r="S282" s="541"/>
      <c r="T282" s="541"/>
      <c r="U282" s="541"/>
      <c r="V282" s="541"/>
      <c r="W282" s="544"/>
      <c r="X282" s="541"/>
      <c r="Y282" s="13" t="s">
        <v>15</v>
      </c>
    </row>
    <row r="283" spans="1:25" ht="24" customHeight="1" thickBot="1">
      <c r="A283">
        <f t="shared" si="29"/>
        <v>37</v>
      </c>
      <c r="B283" s="542"/>
      <c r="C283" s="542"/>
      <c r="D283" s="542"/>
      <c r="E283" s="542"/>
      <c r="F283" s="542"/>
      <c r="G283" s="542"/>
      <c r="H283" s="542"/>
      <c r="I283" s="554"/>
      <c r="J283" s="542"/>
      <c r="K283" s="542"/>
      <c r="L283" s="542"/>
      <c r="M283" s="542"/>
      <c r="N283" s="542"/>
      <c r="O283" s="14" t="str">
        <f ca="1">IF(INDIRECT("'Risk Input'!" &amp; Database!$O$16 &amp;$A283&amp;"")="","",INDIRECT("'Risk Input'!" &amp; Database!$O$16 &amp;$A283&amp;""))</f>
        <v/>
      </c>
      <c r="P283" s="551"/>
      <c r="Q283" s="545"/>
      <c r="R283" s="545"/>
      <c r="S283" s="542"/>
      <c r="T283" s="542"/>
      <c r="U283" s="542"/>
      <c r="V283" s="542"/>
      <c r="W283" s="545"/>
      <c r="X283" s="542"/>
      <c r="Y283" s="14" t="str">
        <f ca="1">IF(INDIRECT("'Risk Input'!" &amp; Database!$O$31 &amp;$A283&amp;"")="","",INDIRECT("'Risk Input'!" &amp; Database!$O$31 &amp;$A283&amp;""))</f>
        <v/>
      </c>
    </row>
    <row r="284" spans="1:25" ht="6" customHeight="1" thickBot="1">
      <c r="B284" s="12"/>
      <c r="C284" s="125"/>
      <c r="D284" s="126"/>
      <c r="E284" s="126"/>
      <c r="F284" s="126"/>
      <c r="G284" s="126"/>
      <c r="H284" s="126"/>
      <c r="I284" s="243"/>
      <c r="J284" s="126"/>
      <c r="K284" s="126"/>
      <c r="L284" s="126"/>
      <c r="M284" s="126"/>
      <c r="N284" s="128"/>
      <c r="O284" s="128"/>
      <c r="P284" s="128"/>
      <c r="Q284" s="128"/>
      <c r="R284" s="128"/>
      <c r="S284" s="126"/>
      <c r="T284" s="126"/>
      <c r="U284" s="126"/>
      <c r="V284" s="126"/>
      <c r="W284" s="126"/>
      <c r="X284" s="126"/>
      <c r="Y284" s="122"/>
    </row>
    <row r="285" spans="1:25" ht="24" customHeight="1" thickTop="1">
      <c r="A285">
        <f>A276+1</f>
        <v>38</v>
      </c>
      <c r="B285" s="540" t="str">
        <f ca="1">IF(INDIRECT("'Risk Input'!" &amp; Database!$O$3 &amp;$A285&amp;"")="","",INDIRECT("'Risk Input'!" &amp; Database!$O$3 &amp;$A285&amp;""))</f>
        <v/>
      </c>
      <c r="C285" s="540" t="str">
        <f ca="1">IF(INDIRECT("'Risk Input'!" &amp; Database!$O$2 &amp;$A285&amp;"")="","",INDIRECT("'Risk Input'!" &amp; Database!$O$2 &amp;$A285&amp;""))</f>
        <v/>
      </c>
      <c r="D285" s="540" t="str">
        <f ca="1">IF(INDIRECT("'Risk Input'!" &amp; Database!$O$4 &amp;$A285&amp;"")="","",INDIRECT("'Risk Input'!" &amp; Database!$O$4 &amp;$A285&amp;""))</f>
        <v/>
      </c>
      <c r="E285" s="540" t="str">
        <f ca="1">IF(INDIRECT("'Risk Input'!" &amp; Database!$O$5 &amp;$A285&amp;"")="","",INDIRECT("'Risk Input'!" &amp; Database!$O$5 &amp;$A285&amp;""))</f>
        <v/>
      </c>
      <c r="F285" s="540" t="str">
        <f ca="1">IF(INDIRECT("'Risk Input'!" &amp; Database!$O$6 &amp;$A285&amp;"")="","",INDIRECT("'Risk Input'!" &amp; Database!$O$6 &amp;$A285&amp;""))</f>
        <v/>
      </c>
      <c r="G285" s="540" t="str">
        <f ca="1">IF(INDIRECT("'Risk Input'!" &amp; Database!$O$7 &amp;$A285&amp;"")="","",INDIRECT("'Risk Input'!" &amp; Database!$O$7 &amp;$A285&amp;""))</f>
        <v/>
      </c>
      <c r="H285" s="540" t="str">
        <f ca="1">IF(INDIRECT("'Risk Input'!" &amp; Database!$O$8 &amp;$A285&amp;"")="","",INDIRECT("'Risk Input'!" &amp; Database!$O$8 &amp;$A285&amp;""))</f>
        <v/>
      </c>
      <c r="I285" s="552" t="str">
        <f ca="1">IF(INDIRECT("'Risk Input'!" &amp; Database!$O$9 &amp;$A285&amp;"")="","",INDIRECT("'Risk Input'!" &amp; Database!$O$9 &amp;$A285&amp;""))</f>
        <v/>
      </c>
      <c r="J285" s="540" t="str">
        <f ca="1">IF(INDIRECT("'Risk Input'!" &amp; Database!$O$10 &amp;$A285&amp;"")="","",INDIRECT("'Risk Input'!" &amp; Database!$O$10 &amp;$A285&amp;""))</f>
        <v/>
      </c>
      <c r="K285" s="540" t="str">
        <f ca="1">IF(INDIRECT("'Risk Input'!" &amp; Database!$O$11 &amp;$A285&amp;"")="","",INDIRECT("'Risk Input'!" &amp; Database!$O$11 &amp;$A285&amp;""))</f>
        <v/>
      </c>
      <c r="L285" s="540" t="str">
        <f ca="1">IF(INDIRECT("'Risk Input'!" &amp; Database!$O$12 &amp;$A285&amp;"")="","",INDIRECT("'Risk Input'!" &amp; Database!$O$12 &amp;$A285&amp;""))</f>
        <v/>
      </c>
      <c r="M285" s="540" t="str">
        <f ca="1">IF(INDIRECT("'Risk Input'!" &amp; Database!$O$13 &amp;$A285&amp;"")="","",INDIRECT("'Risk Input'!" &amp; Database!$O$13 &amp;$A285&amp;""))</f>
        <v/>
      </c>
      <c r="N285" s="540" t="str">
        <f ca="1">IF(INDIRECT("'Risk Input'!" &amp; Database!$O$14 &amp;$A285&amp;"")="","",INDIRECT("'Risk Input'!" &amp; Database!$O$14 &amp;$A285&amp;""))</f>
        <v/>
      </c>
      <c r="O285" s="15" t="s">
        <v>26</v>
      </c>
      <c r="P285" s="549">
        <f ca="1">IF(INDIRECT("'Risk Input'!" &amp; Database!$O$19 &amp;$A285&amp;"")="","",INDIRECT("'Risk Input'!" &amp; Database!$O$19 &amp;$A285&amp;""))</f>
        <v>0</v>
      </c>
      <c r="Q285" s="543">
        <f ca="1">IF(INDIRECT("'Risk Input'!" &amp; Database!$O$20 &amp;$A285&amp;"")="","",INDIRECT("'Risk Input'!" &amp; Database!$O$20 &amp;$A285&amp;""))</f>
        <v>0</v>
      </c>
      <c r="R285" s="543">
        <f ca="1">IF(INDIRECT("'Risk Input'!" &amp; Database!$O$21 &amp;$A285&amp;"")="","",INDIRECT("'Risk Input'!" &amp; Database!$O$21 &amp;$A285&amp;""))</f>
        <v>0</v>
      </c>
      <c r="S285" s="540" t="str">
        <f ca="1">IF(INDIRECT("'Risk Input'!" &amp; Database!$O$22 &amp;$A285&amp;"")="","",INDIRECT("'Risk Input'!" &amp; Database!$O$22 &amp;$A285&amp;""))</f>
        <v/>
      </c>
      <c r="T285" s="540" t="str">
        <f ca="1">IF(INDIRECT("'Risk Input'!" &amp; Database!$O$25 &amp;$A285&amp;"")="","",INDIRECT("'Risk Input'!" &amp; Database!$O$25 &amp;$A285&amp;""))</f>
        <v/>
      </c>
      <c r="U285" s="540" t="str">
        <f ca="1">IF(INDIRECT("'Risk Input'!" &amp; Database!$O$26 &amp;$A285&amp;"")="","",INDIRECT("'Risk Input'!" &amp; Database!$O$26 &amp;$A285&amp;""))</f>
        <v/>
      </c>
      <c r="V285" s="540" t="str">
        <f ca="1">IF(INDIRECT("'Risk Input'!" &amp; Database!$O$27 &amp;$A285&amp;"")="","",INDIRECT("'Risk Input'!" &amp; Database!$O$27 &amp;$A285&amp;""))</f>
        <v/>
      </c>
      <c r="W285" s="543" t="str">
        <f ca="1">IF(INDIRECT("'Risk Input'!" &amp; Database!$O$28 &amp;$A285&amp;"")="","",INDIRECT("'Risk Input'!" &amp; Database!$O$28 &amp;$A285&amp;""))</f>
        <v/>
      </c>
      <c r="X285" s="540" t="str">
        <f ca="1">IF(INDIRECT("'Risk Input'!" &amp; Database!$O$29 &amp;$A285&amp;"")="","",INDIRECT("'Risk Input'!" &amp; Database!$O$29 &amp;$A285&amp;""))</f>
        <v/>
      </c>
      <c r="Y285" s="123" t="s">
        <v>26</v>
      </c>
    </row>
    <row r="286" spans="1:25" ht="24" customHeight="1" thickBot="1">
      <c r="A286">
        <f>A285</f>
        <v>38</v>
      </c>
      <c r="B286" s="541"/>
      <c r="C286" s="541"/>
      <c r="D286" s="541"/>
      <c r="E286" s="541"/>
      <c r="F286" s="541"/>
      <c r="G286" s="541"/>
      <c r="H286" s="541"/>
      <c r="I286" s="553"/>
      <c r="J286" s="541"/>
      <c r="K286" s="541"/>
      <c r="L286" s="541"/>
      <c r="M286" s="541"/>
      <c r="N286" s="541"/>
      <c r="O286" s="14" t="str">
        <f ca="1">IF(INDIRECT("'Risk Input'!" &amp; Database!$O$15 &amp;$A285&amp;"")="","",INDIRECT("'Risk Input'!" &amp; Database!$O$15 &amp;$A285&amp;""))</f>
        <v/>
      </c>
      <c r="P286" s="550"/>
      <c r="Q286" s="544"/>
      <c r="R286" s="544"/>
      <c r="S286" s="541"/>
      <c r="T286" s="541"/>
      <c r="U286" s="541"/>
      <c r="V286" s="541"/>
      <c r="W286" s="544"/>
      <c r="X286" s="541"/>
      <c r="Y286" s="14" t="str">
        <f ca="1">IF(INDIRECT("'Risk Input'!" &amp; Database!$O$30 &amp;$A285&amp;"")="","",INDIRECT("'Risk Input'!" &amp; Database!$O$30 &amp;$A285&amp;""))</f>
        <v/>
      </c>
    </row>
    <row r="287" spans="1:25" ht="24" customHeight="1">
      <c r="A287">
        <f t="shared" ref="A287:A292" si="30">A286</f>
        <v>38</v>
      </c>
      <c r="B287" s="541"/>
      <c r="C287" s="541"/>
      <c r="D287" s="541"/>
      <c r="E287" s="541"/>
      <c r="F287" s="541"/>
      <c r="G287" s="541"/>
      <c r="H287" s="541"/>
      <c r="I287" s="553"/>
      <c r="J287" s="541"/>
      <c r="K287" s="541"/>
      <c r="L287" s="541"/>
      <c r="M287" s="541"/>
      <c r="N287" s="541"/>
      <c r="O287" s="546" t="str">
        <f ca="1">IF(INDIRECT("'Risk Input'!" &amp; Database!$O$18 &amp;$A287&amp;"")="","",INDIRECT("'Risk Input'!" &amp; Database!$O$18 &amp;$A287&amp;""))</f>
        <v/>
      </c>
      <c r="P287" s="550"/>
      <c r="Q287" s="544"/>
      <c r="R287" s="544"/>
      <c r="S287" s="541"/>
      <c r="T287" s="541"/>
      <c r="U287" s="541"/>
      <c r="V287" s="541"/>
      <c r="W287" s="544"/>
      <c r="X287" s="541"/>
      <c r="Y287" s="546" t="str">
        <f ca="1">IF(INDIRECT("'Risk Input'!" &amp; Database!$O$33 &amp;$A287&amp;"")="","",INDIRECT("'Risk Input'!" &amp; Database!$O$33 &amp;$A287&amp;""))</f>
        <v/>
      </c>
    </row>
    <row r="288" spans="1:25" ht="24" customHeight="1">
      <c r="A288">
        <f t="shared" si="30"/>
        <v>38</v>
      </c>
      <c r="B288" s="541"/>
      <c r="C288" s="541"/>
      <c r="D288" s="541"/>
      <c r="E288" s="541"/>
      <c r="F288" s="541"/>
      <c r="G288" s="541"/>
      <c r="H288" s="541"/>
      <c r="I288" s="553"/>
      <c r="J288" s="541"/>
      <c r="K288" s="541"/>
      <c r="L288" s="541"/>
      <c r="M288" s="541"/>
      <c r="N288" s="541"/>
      <c r="O288" s="547" t="str">
        <f ca="1">IF(INDIRECT("'Risk Input'!L"&amp;$A287&amp;"")="","",INDIRECT("'Risk Input'!L"&amp;$A287&amp;""))</f>
        <v/>
      </c>
      <c r="P288" s="550"/>
      <c r="Q288" s="544"/>
      <c r="R288" s="544"/>
      <c r="S288" s="541"/>
      <c r="T288" s="541"/>
      <c r="U288" s="541"/>
      <c r="V288" s="541"/>
      <c r="W288" s="544"/>
      <c r="X288" s="541"/>
      <c r="Y288" s="547" t="str">
        <f ca="1">IF(INDIRECT("'Risk Input'!L"&amp;$A287&amp;"")="","",INDIRECT("'Risk Input'!L"&amp;$A287&amp;""))</f>
        <v/>
      </c>
    </row>
    <row r="289" spans="1:25" ht="24" customHeight="1">
      <c r="A289">
        <f t="shared" si="30"/>
        <v>38</v>
      </c>
      <c r="B289" s="541"/>
      <c r="C289" s="541"/>
      <c r="D289" s="541"/>
      <c r="E289" s="541"/>
      <c r="F289" s="541"/>
      <c r="G289" s="541"/>
      <c r="H289" s="541"/>
      <c r="I289" s="553"/>
      <c r="J289" s="541"/>
      <c r="K289" s="541"/>
      <c r="L289" s="541"/>
      <c r="M289" s="541"/>
      <c r="N289" s="541"/>
      <c r="O289" s="547" t="str">
        <f ca="1">IF(INDIRECT("'Risk Input'!L"&amp;$A288&amp;"")="","",INDIRECT("'Risk Input'!L"&amp;$A288&amp;""))</f>
        <v/>
      </c>
      <c r="P289" s="550"/>
      <c r="Q289" s="544"/>
      <c r="R289" s="544"/>
      <c r="S289" s="541"/>
      <c r="T289" s="541"/>
      <c r="U289" s="541"/>
      <c r="V289" s="541"/>
      <c r="W289" s="544"/>
      <c r="X289" s="541"/>
      <c r="Y289" s="547" t="str">
        <f ca="1">IF(INDIRECT("'Risk Input'!L"&amp;$A288&amp;"")="","",INDIRECT("'Risk Input'!L"&amp;$A288&amp;""))</f>
        <v/>
      </c>
    </row>
    <row r="290" spans="1:25" ht="24" customHeight="1" thickBot="1">
      <c r="A290">
        <f t="shared" si="30"/>
        <v>38</v>
      </c>
      <c r="B290" s="541"/>
      <c r="C290" s="541"/>
      <c r="D290" s="541"/>
      <c r="E290" s="541"/>
      <c r="F290" s="541"/>
      <c r="G290" s="541"/>
      <c r="H290" s="541"/>
      <c r="I290" s="553"/>
      <c r="J290" s="541"/>
      <c r="K290" s="541"/>
      <c r="L290" s="541"/>
      <c r="M290" s="541"/>
      <c r="N290" s="541"/>
      <c r="O290" s="548" t="str">
        <f ca="1">IF(INDIRECT("'Risk Input'!L"&amp;$A289&amp;"")="","",INDIRECT("'Risk Input'!L"&amp;$A289&amp;""))</f>
        <v/>
      </c>
      <c r="P290" s="550"/>
      <c r="Q290" s="544"/>
      <c r="R290" s="544"/>
      <c r="S290" s="541"/>
      <c r="T290" s="541"/>
      <c r="U290" s="541"/>
      <c r="V290" s="541"/>
      <c r="W290" s="544"/>
      <c r="X290" s="541"/>
      <c r="Y290" s="548" t="str">
        <f ca="1">IF(INDIRECT("'Risk Input'!L"&amp;$A289&amp;"")="","",INDIRECT("'Risk Input'!L"&amp;$A289&amp;""))</f>
        <v/>
      </c>
    </row>
    <row r="291" spans="1:25" ht="24" customHeight="1">
      <c r="A291">
        <f t="shared" si="30"/>
        <v>38</v>
      </c>
      <c r="B291" s="541"/>
      <c r="C291" s="541"/>
      <c r="D291" s="541"/>
      <c r="E291" s="541"/>
      <c r="F291" s="541"/>
      <c r="G291" s="541"/>
      <c r="H291" s="541"/>
      <c r="I291" s="553"/>
      <c r="J291" s="541"/>
      <c r="K291" s="541"/>
      <c r="L291" s="541"/>
      <c r="M291" s="541"/>
      <c r="N291" s="541"/>
      <c r="O291" s="13" t="s">
        <v>15</v>
      </c>
      <c r="P291" s="550"/>
      <c r="Q291" s="544"/>
      <c r="R291" s="544"/>
      <c r="S291" s="541"/>
      <c r="T291" s="541"/>
      <c r="U291" s="541"/>
      <c r="V291" s="541"/>
      <c r="W291" s="544"/>
      <c r="X291" s="541"/>
      <c r="Y291" s="13" t="s">
        <v>15</v>
      </c>
    </row>
    <row r="292" spans="1:25" ht="24" customHeight="1" thickBot="1">
      <c r="A292">
        <f t="shared" si="30"/>
        <v>38</v>
      </c>
      <c r="B292" s="542"/>
      <c r="C292" s="542"/>
      <c r="D292" s="542"/>
      <c r="E292" s="542"/>
      <c r="F292" s="542"/>
      <c r="G292" s="542"/>
      <c r="H292" s="542"/>
      <c r="I292" s="554"/>
      <c r="J292" s="542"/>
      <c r="K292" s="542"/>
      <c r="L292" s="542"/>
      <c r="M292" s="542"/>
      <c r="N292" s="542"/>
      <c r="O292" s="14" t="str">
        <f ca="1">IF(INDIRECT("'Risk Input'!" &amp; Database!$O$16 &amp;$A292&amp;"")="","",INDIRECT("'Risk Input'!" &amp; Database!$O$16 &amp;$A292&amp;""))</f>
        <v/>
      </c>
      <c r="P292" s="551"/>
      <c r="Q292" s="545"/>
      <c r="R292" s="545"/>
      <c r="S292" s="542"/>
      <c r="T292" s="542"/>
      <c r="U292" s="542"/>
      <c r="V292" s="542"/>
      <c r="W292" s="545"/>
      <c r="X292" s="542"/>
      <c r="Y292" s="14" t="str">
        <f ca="1">IF(INDIRECT("'Risk Input'!" &amp; Database!$O$31 &amp;$A292&amp;"")="","",INDIRECT("'Risk Input'!" &amp; Database!$O$31 &amp;$A292&amp;""))</f>
        <v/>
      </c>
    </row>
    <row r="293" spans="1:25" ht="6" customHeight="1" thickBot="1">
      <c r="B293" s="12"/>
      <c r="C293" s="125"/>
      <c r="D293" s="126"/>
      <c r="E293" s="126"/>
      <c r="F293" s="126"/>
      <c r="G293" s="126"/>
      <c r="H293" s="126"/>
      <c r="I293" s="243"/>
      <c r="J293" s="126"/>
      <c r="K293" s="126"/>
      <c r="L293" s="126"/>
      <c r="M293" s="126"/>
      <c r="N293" s="128"/>
      <c r="O293" s="128"/>
      <c r="P293" s="128"/>
      <c r="Q293" s="128"/>
      <c r="R293" s="128"/>
      <c r="S293" s="126"/>
      <c r="T293" s="126"/>
      <c r="U293" s="126"/>
      <c r="V293" s="126"/>
      <c r="W293" s="126"/>
      <c r="X293" s="126"/>
      <c r="Y293" s="122"/>
    </row>
    <row r="294" spans="1:25" ht="24" customHeight="1" thickTop="1">
      <c r="A294">
        <f>A285+1</f>
        <v>39</v>
      </c>
      <c r="B294" s="540" t="str">
        <f ca="1">IF(INDIRECT("'Risk Input'!" &amp; Database!$O$3 &amp;$A294&amp;"")="","",INDIRECT("'Risk Input'!" &amp; Database!$O$3 &amp;$A294&amp;""))</f>
        <v/>
      </c>
      <c r="C294" s="540" t="str">
        <f ca="1">IF(INDIRECT("'Risk Input'!" &amp; Database!$O$2 &amp;$A294&amp;"")="","",INDIRECT("'Risk Input'!" &amp; Database!$O$2 &amp;$A294&amp;""))</f>
        <v/>
      </c>
      <c r="D294" s="540" t="str">
        <f ca="1">IF(INDIRECT("'Risk Input'!" &amp; Database!$O$4 &amp;$A294&amp;"")="","",INDIRECT("'Risk Input'!" &amp; Database!$O$4 &amp;$A294&amp;""))</f>
        <v/>
      </c>
      <c r="E294" s="540" t="str">
        <f ca="1">IF(INDIRECT("'Risk Input'!" &amp; Database!$O$5 &amp;$A294&amp;"")="","",INDIRECT("'Risk Input'!" &amp; Database!$O$5 &amp;$A294&amp;""))</f>
        <v/>
      </c>
      <c r="F294" s="540" t="str">
        <f ca="1">IF(INDIRECT("'Risk Input'!" &amp; Database!$O$6 &amp;$A294&amp;"")="","",INDIRECT("'Risk Input'!" &amp; Database!$O$6 &amp;$A294&amp;""))</f>
        <v/>
      </c>
      <c r="G294" s="540" t="str">
        <f ca="1">IF(INDIRECT("'Risk Input'!" &amp; Database!$O$7 &amp;$A294&amp;"")="","",INDIRECT("'Risk Input'!" &amp; Database!$O$7 &amp;$A294&amp;""))</f>
        <v/>
      </c>
      <c r="H294" s="540" t="str">
        <f ca="1">IF(INDIRECT("'Risk Input'!" &amp; Database!$O$8 &amp;$A294&amp;"")="","",INDIRECT("'Risk Input'!" &amp; Database!$O$8 &amp;$A294&amp;""))</f>
        <v/>
      </c>
      <c r="I294" s="552" t="str">
        <f ca="1">IF(INDIRECT("'Risk Input'!" &amp; Database!$O$9 &amp;$A294&amp;"")="","",INDIRECT("'Risk Input'!" &amp; Database!$O$9 &amp;$A294&amp;""))</f>
        <v/>
      </c>
      <c r="J294" s="540" t="str">
        <f ca="1">IF(INDIRECT("'Risk Input'!" &amp; Database!$O$10 &amp;$A294&amp;"")="","",INDIRECT("'Risk Input'!" &amp; Database!$O$10 &amp;$A294&amp;""))</f>
        <v/>
      </c>
      <c r="K294" s="540" t="str">
        <f ca="1">IF(INDIRECT("'Risk Input'!" &amp; Database!$O$11 &amp;$A294&amp;"")="","",INDIRECT("'Risk Input'!" &amp; Database!$O$11 &amp;$A294&amp;""))</f>
        <v/>
      </c>
      <c r="L294" s="540" t="str">
        <f ca="1">IF(INDIRECT("'Risk Input'!" &amp; Database!$O$12 &amp;$A294&amp;"")="","",INDIRECT("'Risk Input'!" &amp; Database!$O$12 &amp;$A294&amp;""))</f>
        <v/>
      </c>
      <c r="M294" s="540" t="str">
        <f ca="1">IF(INDIRECT("'Risk Input'!" &amp; Database!$O$13 &amp;$A294&amp;"")="","",INDIRECT("'Risk Input'!" &amp; Database!$O$13 &amp;$A294&amp;""))</f>
        <v/>
      </c>
      <c r="N294" s="540" t="str">
        <f ca="1">IF(INDIRECT("'Risk Input'!" &amp; Database!$O$14 &amp;$A294&amp;"")="","",INDIRECT("'Risk Input'!" &amp; Database!$O$14 &amp;$A294&amp;""))</f>
        <v/>
      </c>
      <c r="O294" s="15" t="s">
        <v>26</v>
      </c>
      <c r="P294" s="549">
        <f ca="1">IF(INDIRECT("'Risk Input'!" &amp; Database!$O$19 &amp;$A294&amp;"")="","",INDIRECT("'Risk Input'!" &amp; Database!$O$19 &amp;$A294&amp;""))</f>
        <v>0</v>
      </c>
      <c r="Q294" s="543">
        <f ca="1">IF(INDIRECT("'Risk Input'!" &amp; Database!$O$20 &amp;$A294&amp;"")="","",INDIRECT("'Risk Input'!" &amp; Database!$O$20 &amp;$A294&amp;""))</f>
        <v>0</v>
      </c>
      <c r="R294" s="543">
        <f ca="1">IF(INDIRECT("'Risk Input'!" &amp; Database!$O$21 &amp;$A294&amp;"")="","",INDIRECT("'Risk Input'!" &amp; Database!$O$21 &amp;$A294&amp;""))</f>
        <v>0</v>
      </c>
      <c r="S294" s="540" t="str">
        <f ca="1">IF(INDIRECT("'Risk Input'!" &amp; Database!$O$22 &amp;$A294&amp;"")="","",INDIRECT("'Risk Input'!" &amp; Database!$O$22 &amp;$A294&amp;""))</f>
        <v/>
      </c>
      <c r="T294" s="540" t="str">
        <f ca="1">IF(INDIRECT("'Risk Input'!" &amp; Database!$O$25 &amp;$A294&amp;"")="","",INDIRECT("'Risk Input'!" &amp; Database!$O$25 &amp;$A294&amp;""))</f>
        <v/>
      </c>
      <c r="U294" s="540" t="str">
        <f ca="1">IF(INDIRECT("'Risk Input'!" &amp; Database!$O$26 &amp;$A294&amp;"")="","",INDIRECT("'Risk Input'!" &amp; Database!$O$26 &amp;$A294&amp;""))</f>
        <v/>
      </c>
      <c r="V294" s="540" t="str">
        <f ca="1">IF(INDIRECT("'Risk Input'!" &amp; Database!$O$27 &amp;$A294&amp;"")="","",INDIRECT("'Risk Input'!" &amp; Database!$O$27 &amp;$A294&amp;""))</f>
        <v/>
      </c>
      <c r="W294" s="543" t="str">
        <f ca="1">IF(INDIRECT("'Risk Input'!" &amp; Database!$O$28 &amp;$A294&amp;"")="","",INDIRECT("'Risk Input'!" &amp; Database!$O$28 &amp;$A294&amp;""))</f>
        <v/>
      </c>
      <c r="X294" s="540" t="str">
        <f ca="1">IF(INDIRECT("'Risk Input'!" &amp; Database!$O$29 &amp;$A294&amp;"")="","",INDIRECT("'Risk Input'!" &amp; Database!$O$29 &amp;$A294&amp;""))</f>
        <v/>
      </c>
      <c r="Y294" s="123" t="s">
        <v>26</v>
      </c>
    </row>
    <row r="295" spans="1:25" ht="24" customHeight="1" thickBot="1">
      <c r="A295">
        <f>A294</f>
        <v>39</v>
      </c>
      <c r="B295" s="541"/>
      <c r="C295" s="541"/>
      <c r="D295" s="541"/>
      <c r="E295" s="541"/>
      <c r="F295" s="541"/>
      <c r="G295" s="541"/>
      <c r="H295" s="541"/>
      <c r="I295" s="553"/>
      <c r="J295" s="541"/>
      <c r="K295" s="541"/>
      <c r="L295" s="541"/>
      <c r="M295" s="541"/>
      <c r="N295" s="541"/>
      <c r="O295" s="14" t="str">
        <f ca="1">IF(INDIRECT("'Risk Input'!" &amp; Database!$O$15 &amp;$A294&amp;"")="","",INDIRECT("'Risk Input'!" &amp; Database!$O$15 &amp;$A294&amp;""))</f>
        <v/>
      </c>
      <c r="P295" s="550"/>
      <c r="Q295" s="544"/>
      <c r="R295" s="544"/>
      <c r="S295" s="541"/>
      <c r="T295" s="541"/>
      <c r="U295" s="541"/>
      <c r="V295" s="541"/>
      <c r="W295" s="544"/>
      <c r="X295" s="541"/>
      <c r="Y295" s="14" t="str">
        <f ca="1">IF(INDIRECT("'Risk Input'!" &amp; Database!$O$30 &amp;$A294&amp;"")="","",INDIRECT("'Risk Input'!" &amp; Database!$O$30 &amp;$A294&amp;""))</f>
        <v/>
      </c>
    </row>
    <row r="296" spans="1:25" ht="24" customHeight="1">
      <c r="A296">
        <f t="shared" ref="A296:A301" si="31">A295</f>
        <v>39</v>
      </c>
      <c r="B296" s="541"/>
      <c r="C296" s="541"/>
      <c r="D296" s="541"/>
      <c r="E296" s="541"/>
      <c r="F296" s="541"/>
      <c r="G296" s="541"/>
      <c r="H296" s="541"/>
      <c r="I296" s="553"/>
      <c r="J296" s="541"/>
      <c r="K296" s="541"/>
      <c r="L296" s="541"/>
      <c r="M296" s="541"/>
      <c r="N296" s="541"/>
      <c r="O296" s="546" t="str">
        <f ca="1">IF(INDIRECT("'Risk Input'!" &amp; Database!$O$18 &amp;$A296&amp;"")="","",INDIRECT("'Risk Input'!" &amp; Database!$O$18 &amp;$A296&amp;""))</f>
        <v/>
      </c>
      <c r="P296" s="550"/>
      <c r="Q296" s="544"/>
      <c r="R296" s="544"/>
      <c r="S296" s="541"/>
      <c r="T296" s="541"/>
      <c r="U296" s="541"/>
      <c r="V296" s="541"/>
      <c r="W296" s="544"/>
      <c r="X296" s="541"/>
      <c r="Y296" s="546" t="str">
        <f ca="1">IF(INDIRECT("'Risk Input'!" &amp; Database!$O$33 &amp;$A296&amp;"")="","",INDIRECT("'Risk Input'!" &amp; Database!$O$33 &amp;$A296&amp;""))</f>
        <v/>
      </c>
    </row>
    <row r="297" spans="1:25" ht="24" customHeight="1">
      <c r="A297">
        <f t="shared" si="31"/>
        <v>39</v>
      </c>
      <c r="B297" s="541"/>
      <c r="C297" s="541"/>
      <c r="D297" s="541"/>
      <c r="E297" s="541"/>
      <c r="F297" s="541"/>
      <c r="G297" s="541"/>
      <c r="H297" s="541"/>
      <c r="I297" s="553"/>
      <c r="J297" s="541"/>
      <c r="K297" s="541"/>
      <c r="L297" s="541"/>
      <c r="M297" s="541"/>
      <c r="N297" s="541"/>
      <c r="O297" s="547" t="str">
        <f ca="1">IF(INDIRECT("'Risk Input'!L"&amp;$A296&amp;"")="","",INDIRECT("'Risk Input'!L"&amp;$A296&amp;""))</f>
        <v/>
      </c>
      <c r="P297" s="550"/>
      <c r="Q297" s="544"/>
      <c r="R297" s="544"/>
      <c r="S297" s="541"/>
      <c r="T297" s="541"/>
      <c r="U297" s="541"/>
      <c r="V297" s="541"/>
      <c r="W297" s="544"/>
      <c r="X297" s="541"/>
      <c r="Y297" s="547" t="str">
        <f ca="1">IF(INDIRECT("'Risk Input'!L"&amp;$A296&amp;"")="","",INDIRECT("'Risk Input'!L"&amp;$A296&amp;""))</f>
        <v/>
      </c>
    </row>
    <row r="298" spans="1:25" ht="24" customHeight="1">
      <c r="A298">
        <f t="shared" si="31"/>
        <v>39</v>
      </c>
      <c r="B298" s="541"/>
      <c r="C298" s="541"/>
      <c r="D298" s="541"/>
      <c r="E298" s="541"/>
      <c r="F298" s="541"/>
      <c r="G298" s="541"/>
      <c r="H298" s="541"/>
      <c r="I298" s="553"/>
      <c r="J298" s="541"/>
      <c r="K298" s="541"/>
      <c r="L298" s="541"/>
      <c r="M298" s="541"/>
      <c r="N298" s="541"/>
      <c r="O298" s="547" t="str">
        <f ca="1">IF(INDIRECT("'Risk Input'!L"&amp;$A297&amp;"")="","",INDIRECT("'Risk Input'!L"&amp;$A297&amp;""))</f>
        <v/>
      </c>
      <c r="P298" s="550"/>
      <c r="Q298" s="544"/>
      <c r="R298" s="544"/>
      <c r="S298" s="541"/>
      <c r="T298" s="541"/>
      <c r="U298" s="541"/>
      <c r="V298" s="541"/>
      <c r="W298" s="544"/>
      <c r="X298" s="541"/>
      <c r="Y298" s="547" t="str">
        <f ca="1">IF(INDIRECT("'Risk Input'!L"&amp;$A297&amp;"")="","",INDIRECT("'Risk Input'!L"&amp;$A297&amp;""))</f>
        <v/>
      </c>
    </row>
    <row r="299" spans="1:25" ht="24" customHeight="1" thickBot="1">
      <c r="A299">
        <f t="shared" si="31"/>
        <v>39</v>
      </c>
      <c r="B299" s="541"/>
      <c r="C299" s="541"/>
      <c r="D299" s="541"/>
      <c r="E299" s="541"/>
      <c r="F299" s="541"/>
      <c r="G299" s="541"/>
      <c r="H299" s="541"/>
      <c r="I299" s="553"/>
      <c r="J299" s="541"/>
      <c r="K299" s="541"/>
      <c r="L299" s="541"/>
      <c r="M299" s="541"/>
      <c r="N299" s="541"/>
      <c r="O299" s="548" t="str">
        <f ca="1">IF(INDIRECT("'Risk Input'!L"&amp;$A298&amp;"")="","",INDIRECT("'Risk Input'!L"&amp;$A298&amp;""))</f>
        <v/>
      </c>
      <c r="P299" s="550"/>
      <c r="Q299" s="544"/>
      <c r="R299" s="544"/>
      <c r="S299" s="541"/>
      <c r="T299" s="541"/>
      <c r="U299" s="541"/>
      <c r="V299" s="541"/>
      <c r="W299" s="544"/>
      <c r="X299" s="541"/>
      <c r="Y299" s="548" t="str">
        <f ca="1">IF(INDIRECT("'Risk Input'!L"&amp;$A298&amp;"")="","",INDIRECT("'Risk Input'!L"&amp;$A298&amp;""))</f>
        <v/>
      </c>
    </row>
    <row r="300" spans="1:25" ht="24" customHeight="1">
      <c r="A300">
        <f t="shared" si="31"/>
        <v>39</v>
      </c>
      <c r="B300" s="541"/>
      <c r="C300" s="541"/>
      <c r="D300" s="541"/>
      <c r="E300" s="541"/>
      <c r="F300" s="541"/>
      <c r="G300" s="541"/>
      <c r="H300" s="541"/>
      <c r="I300" s="553"/>
      <c r="J300" s="541"/>
      <c r="K300" s="541"/>
      <c r="L300" s="541"/>
      <c r="M300" s="541"/>
      <c r="N300" s="541"/>
      <c r="O300" s="13" t="s">
        <v>15</v>
      </c>
      <c r="P300" s="550"/>
      <c r="Q300" s="544"/>
      <c r="R300" s="544"/>
      <c r="S300" s="541"/>
      <c r="T300" s="541"/>
      <c r="U300" s="541"/>
      <c r="V300" s="541"/>
      <c r="W300" s="544"/>
      <c r="X300" s="541"/>
      <c r="Y300" s="13" t="s">
        <v>15</v>
      </c>
    </row>
    <row r="301" spans="1:25" ht="24" customHeight="1" thickBot="1">
      <c r="A301">
        <f t="shared" si="31"/>
        <v>39</v>
      </c>
      <c r="B301" s="542"/>
      <c r="C301" s="542"/>
      <c r="D301" s="542"/>
      <c r="E301" s="542"/>
      <c r="F301" s="542"/>
      <c r="G301" s="542"/>
      <c r="H301" s="542"/>
      <c r="I301" s="554"/>
      <c r="J301" s="542"/>
      <c r="K301" s="542"/>
      <c r="L301" s="542"/>
      <c r="M301" s="542"/>
      <c r="N301" s="542"/>
      <c r="O301" s="14" t="str">
        <f ca="1">IF(INDIRECT("'Risk Input'!" &amp; Database!$O$16 &amp;$A301&amp;"")="","",INDIRECT("'Risk Input'!" &amp; Database!$O$16 &amp;$A301&amp;""))</f>
        <v/>
      </c>
      <c r="P301" s="551"/>
      <c r="Q301" s="545"/>
      <c r="R301" s="545"/>
      <c r="S301" s="542"/>
      <c r="T301" s="542"/>
      <c r="U301" s="542"/>
      <c r="V301" s="542"/>
      <c r="W301" s="545"/>
      <c r="X301" s="542"/>
      <c r="Y301" s="14" t="str">
        <f ca="1">IF(INDIRECT("'Risk Input'!" &amp; Database!$O$31 &amp;$A301&amp;"")="","",INDIRECT("'Risk Input'!" &amp; Database!$O$31 &amp;$A301&amp;""))</f>
        <v/>
      </c>
    </row>
    <row r="302" spans="1:25" ht="6" customHeight="1" thickBot="1">
      <c r="B302" s="12"/>
      <c r="C302" s="125"/>
      <c r="D302" s="126"/>
      <c r="E302" s="126"/>
      <c r="F302" s="126"/>
      <c r="G302" s="126"/>
      <c r="H302" s="126"/>
      <c r="I302" s="243"/>
      <c r="J302" s="126"/>
      <c r="K302" s="126"/>
      <c r="L302" s="126"/>
      <c r="M302" s="126"/>
      <c r="N302" s="128"/>
      <c r="O302" s="128"/>
      <c r="P302" s="128"/>
      <c r="Q302" s="128"/>
      <c r="R302" s="128"/>
      <c r="S302" s="126"/>
      <c r="T302" s="126"/>
      <c r="U302" s="126"/>
      <c r="V302" s="126"/>
      <c r="W302" s="126"/>
      <c r="X302" s="126"/>
      <c r="Y302" s="122"/>
    </row>
    <row r="303" spans="1:25" ht="24" customHeight="1" thickTop="1">
      <c r="A303">
        <f>A294+1</f>
        <v>40</v>
      </c>
      <c r="B303" s="540" t="str">
        <f ca="1">IF(INDIRECT("'Risk Input'!" &amp; Database!$O$3 &amp;$A303&amp;"")="","",INDIRECT("'Risk Input'!" &amp; Database!$O$3 &amp;$A303&amp;""))</f>
        <v/>
      </c>
      <c r="C303" s="540" t="str">
        <f ca="1">IF(INDIRECT("'Risk Input'!" &amp; Database!$O$2 &amp;$A303&amp;"")="","",INDIRECT("'Risk Input'!" &amp; Database!$O$2 &amp;$A303&amp;""))</f>
        <v/>
      </c>
      <c r="D303" s="540" t="str">
        <f ca="1">IF(INDIRECT("'Risk Input'!" &amp; Database!$O$4 &amp;$A303&amp;"")="","",INDIRECT("'Risk Input'!" &amp; Database!$O$4 &amp;$A303&amp;""))</f>
        <v/>
      </c>
      <c r="E303" s="540" t="str">
        <f ca="1">IF(INDIRECT("'Risk Input'!" &amp; Database!$O$5 &amp;$A303&amp;"")="","",INDIRECT("'Risk Input'!" &amp; Database!$O$5 &amp;$A303&amp;""))</f>
        <v/>
      </c>
      <c r="F303" s="540" t="str">
        <f ca="1">IF(INDIRECT("'Risk Input'!" &amp; Database!$O$6 &amp;$A303&amp;"")="","",INDIRECT("'Risk Input'!" &amp; Database!$O$6 &amp;$A303&amp;""))</f>
        <v/>
      </c>
      <c r="G303" s="540" t="str">
        <f ca="1">IF(INDIRECT("'Risk Input'!" &amp; Database!$O$7 &amp;$A303&amp;"")="","",INDIRECT("'Risk Input'!" &amp; Database!$O$7 &amp;$A303&amp;""))</f>
        <v/>
      </c>
      <c r="H303" s="540" t="str">
        <f ca="1">IF(INDIRECT("'Risk Input'!" &amp; Database!$O$8 &amp;$A303&amp;"")="","",INDIRECT("'Risk Input'!" &amp; Database!$O$8 &amp;$A303&amp;""))</f>
        <v/>
      </c>
      <c r="I303" s="552" t="str">
        <f ca="1">IF(INDIRECT("'Risk Input'!" &amp; Database!$O$9 &amp;$A303&amp;"")="","",INDIRECT("'Risk Input'!" &amp; Database!$O$9 &amp;$A303&amp;""))</f>
        <v/>
      </c>
      <c r="J303" s="540" t="str">
        <f ca="1">IF(INDIRECT("'Risk Input'!" &amp; Database!$O$10 &amp;$A303&amp;"")="","",INDIRECT("'Risk Input'!" &amp; Database!$O$10 &amp;$A303&amp;""))</f>
        <v/>
      </c>
      <c r="K303" s="540" t="str">
        <f ca="1">IF(INDIRECT("'Risk Input'!" &amp; Database!$O$11 &amp;$A303&amp;"")="","",INDIRECT("'Risk Input'!" &amp; Database!$O$11 &amp;$A303&amp;""))</f>
        <v/>
      </c>
      <c r="L303" s="540" t="str">
        <f ca="1">IF(INDIRECT("'Risk Input'!" &amp; Database!$O$12 &amp;$A303&amp;"")="","",INDIRECT("'Risk Input'!" &amp; Database!$O$12 &amp;$A303&amp;""))</f>
        <v/>
      </c>
      <c r="M303" s="540" t="str">
        <f ca="1">IF(INDIRECT("'Risk Input'!" &amp; Database!$O$13 &amp;$A303&amp;"")="","",INDIRECT("'Risk Input'!" &amp; Database!$O$13 &amp;$A303&amp;""))</f>
        <v/>
      </c>
      <c r="N303" s="540" t="str">
        <f ca="1">IF(INDIRECT("'Risk Input'!" &amp; Database!$O$14 &amp;$A303&amp;"")="","",INDIRECT("'Risk Input'!" &amp; Database!$O$14 &amp;$A303&amp;""))</f>
        <v/>
      </c>
      <c r="O303" s="15" t="s">
        <v>26</v>
      </c>
      <c r="P303" s="549">
        <f ca="1">IF(INDIRECT("'Risk Input'!" &amp; Database!$O$19 &amp;$A303&amp;"")="","",INDIRECT("'Risk Input'!" &amp; Database!$O$19 &amp;$A303&amp;""))</f>
        <v>0</v>
      </c>
      <c r="Q303" s="543">
        <f ca="1">IF(INDIRECT("'Risk Input'!" &amp; Database!$O$20 &amp;$A303&amp;"")="","",INDIRECT("'Risk Input'!" &amp; Database!$O$20 &amp;$A303&amp;""))</f>
        <v>0</v>
      </c>
      <c r="R303" s="543">
        <f ca="1">IF(INDIRECT("'Risk Input'!" &amp; Database!$O$21 &amp;$A303&amp;"")="","",INDIRECT("'Risk Input'!" &amp; Database!$O$21 &amp;$A303&amp;""))</f>
        <v>0</v>
      </c>
      <c r="S303" s="540" t="str">
        <f ca="1">IF(INDIRECT("'Risk Input'!" &amp; Database!$O$22 &amp;$A303&amp;"")="","",INDIRECT("'Risk Input'!" &amp; Database!$O$22 &amp;$A303&amp;""))</f>
        <v/>
      </c>
      <c r="T303" s="540" t="str">
        <f ca="1">IF(INDIRECT("'Risk Input'!" &amp; Database!$O$25 &amp;$A303&amp;"")="","",INDIRECT("'Risk Input'!" &amp; Database!$O$25 &amp;$A303&amp;""))</f>
        <v/>
      </c>
      <c r="U303" s="540" t="str">
        <f ca="1">IF(INDIRECT("'Risk Input'!" &amp; Database!$O$26 &amp;$A303&amp;"")="","",INDIRECT("'Risk Input'!" &amp; Database!$O$26 &amp;$A303&amp;""))</f>
        <v/>
      </c>
      <c r="V303" s="540" t="str">
        <f ca="1">IF(INDIRECT("'Risk Input'!" &amp; Database!$O$27 &amp;$A303&amp;"")="","",INDIRECT("'Risk Input'!" &amp; Database!$O$27 &amp;$A303&amp;""))</f>
        <v/>
      </c>
      <c r="W303" s="543" t="str">
        <f ca="1">IF(INDIRECT("'Risk Input'!" &amp; Database!$O$28 &amp;$A303&amp;"")="","",INDIRECT("'Risk Input'!" &amp; Database!$O$28 &amp;$A303&amp;""))</f>
        <v/>
      </c>
      <c r="X303" s="540" t="str">
        <f ca="1">IF(INDIRECT("'Risk Input'!" &amp; Database!$O$29 &amp;$A303&amp;"")="","",INDIRECT("'Risk Input'!" &amp; Database!$O$29 &amp;$A303&amp;""))</f>
        <v/>
      </c>
      <c r="Y303" s="123" t="s">
        <v>26</v>
      </c>
    </row>
    <row r="304" spans="1:25" ht="24" customHeight="1" thickBot="1">
      <c r="A304">
        <f>A303</f>
        <v>40</v>
      </c>
      <c r="B304" s="541"/>
      <c r="C304" s="541"/>
      <c r="D304" s="541"/>
      <c r="E304" s="541"/>
      <c r="F304" s="541"/>
      <c r="G304" s="541"/>
      <c r="H304" s="541"/>
      <c r="I304" s="553"/>
      <c r="J304" s="541"/>
      <c r="K304" s="541"/>
      <c r="L304" s="541"/>
      <c r="M304" s="541"/>
      <c r="N304" s="541"/>
      <c r="O304" s="14" t="str">
        <f ca="1">IF(INDIRECT("'Risk Input'!" &amp; Database!$O$15 &amp;$A303&amp;"")="","",INDIRECT("'Risk Input'!" &amp; Database!$O$15 &amp;$A303&amp;""))</f>
        <v/>
      </c>
      <c r="P304" s="550"/>
      <c r="Q304" s="544"/>
      <c r="R304" s="544"/>
      <c r="S304" s="541"/>
      <c r="T304" s="541"/>
      <c r="U304" s="541"/>
      <c r="V304" s="541"/>
      <c r="W304" s="544"/>
      <c r="X304" s="541"/>
      <c r="Y304" s="14" t="str">
        <f ca="1">IF(INDIRECT("'Risk Input'!" &amp; Database!$O$30 &amp;$A303&amp;"")="","",INDIRECT("'Risk Input'!" &amp; Database!$O$30 &amp;$A303&amp;""))</f>
        <v/>
      </c>
    </row>
    <row r="305" spans="1:25" ht="24" customHeight="1">
      <c r="A305">
        <f t="shared" ref="A305:A310" si="32">A304</f>
        <v>40</v>
      </c>
      <c r="B305" s="541"/>
      <c r="C305" s="541"/>
      <c r="D305" s="541"/>
      <c r="E305" s="541"/>
      <c r="F305" s="541"/>
      <c r="G305" s="541"/>
      <c r="H305" s="541"/>
      <c r="I305" s="553"/>
      <c r="J305" s="541"/>
      <c r="K305" s="541"/>
      <c r="L305" s="541"/>
      <c r="M305" s="541"/>
      <c r="N305" s="541"/>
      <c r="O305" s="546" t="str">
        <f ca="1">IF(INDIRECT("'Risk Input'!" &amp; Database!$O$18 &amp;$A305&amp;"")="","",INDIRECT("'Risk Input'!" &amp; Database!$O$18 &amp;$A305&amp;""))</f>
        <v/>
      </c>
      <c r="P305" s="550"/>
      <c r="Q305" s="544"/>
      <c r="R305" s="544"/>
      <c r="S305" s="541"/>
      <c r="T305" s="541"/>
      <c r="U305" s="541"/>
      <c r="V305" s="541"/>
      <c r="W305" s="544"/>
      <c r="X305" s="541"/>
      <c r="Y305" s="546" t="str">
        <f ca="1">IF(INDIRECT("'Risk Input'!" &amp; Database!$O$33 &amp;$A305&amp;"")="","",INDIRECT("'Risk Input'!" &amp; Database!$O$33 &amp;$A305&amp;""))</f>
        <v/>
      </c>
    </row>
    <row r="306" spans="1:25" ht="24" customHeight="1">
      <c r="A306">
        <f t="shared" si="32"/>
        <v>40</v>
      </c>
      <c r="B306" s="541"/>
      <c r="C306" s="541"/>
      <c r="D306" s="541"/>
      <c r="E306" s="541"/>
      <c r="F306" s="541"/>
      <c r="G306" s="541"/>
      <c r="H306" s="541"/>
      <c r="I306" s="553"/>
      <c r="J306" s="541"/>
      <c r="K306" s="541"/>
      <c r="L306" s="541"/>
      <c r="M306" s="541"/>
      <c r="N306" s="541"/>
      <c r="O306" s="547" t="str">
        <f ca="1">IF(INDIRECT("'Risk Input'!L"&amp;$A305&amp;"")="","",INDIRECT("'Risk Input'!L"&amp;$A305&amp;""))</f>
        <v/>
      </c>
      <c r="P306" s="550"/>
      <c r="Q306" s="544"/>
      <c r="R306" s="544"/>
      <c r="S306" s="541"/>
      <c r="T306" s="541"/>
      <c r="U306" s="541"/>
      <c r="V306" s="541"/>
      <c r="W306" s="544"/>
      <c r="X306" s="541"/>
      <c r="Y306" s="547" t="str">
        <f ca="1">IF(INDIRECT("'Risk Input'!L"&amp;$A305&amp;"")="","",INDIRECT("'Risk Input'!L"&amp;$A305&amp;""))</f>
        <v/>
      </c>
    </row>
    <row r="307" spans="1:25" ht="24" customHeight="1">
      <c r="A307">
        <f t="shared" si="32"/>
        <v>40</v>
      </c>
      <c r="B307" s="541"/>
      <c r="C307" s="541"/>
      <c r="D307" s="541"/>
      <c r="E307" s="541"/>
      <c r="F307" s="541"/>
      <c r="G307" s="541"/>
      <c r="H307" s="541"/>
      <c r="I307" s="553"/>
      <c r="J307" s="541"/>
      <c r="K307" s="541"/>
      <c r="L307" s="541"/>
      <c r="M307" s="541"/>
      <c r="N307" s="541"/>
      <c r="O307" s="547" t="str">
        <f ca="1">IF(INDIRECT("'Risk Input'!L"&amp;$A306&amp;"")="","",INDIRECT("'Risk Input'!L"&amp;$A306&amp;""))</f>
        <v/>
      </c>
      <c r="P307" s="550"/>
      <c r="Q307" s="544"/>
      <c r="R307" s="544"/>
      <c r="S307" s="541"/>
      <c r="T307" s="541"/>
      <c r="U307" s="541"/>
      <c r="V307" s="541"/>
      <c r="W307" s="544"/>
      <c r="X307" s="541"/>
      <c r="Y307" s="547" t="str">
        <f ca="1">IF(INDIRECT("'Risk Input'!L"&amp;$A306&amp;"")="","",INDIRECT("'Risk Input'!L"&amp;$A306&amp;""))</f>
        <v/>
      </c>
    </row>
    <row r="308" spans="1:25" ht="24" customHeight="1" thickBot="1">
      <c r="A308">
        <f t="shared" si="32"/>
        <v>40</v>
      </c>
      <c r="B308" s="541"/>
      <c r="C308" s="541"/>
      <c r="D308" s="541"/>
      <c r="E308" s="541"/>
      <c r="F308" s="541"/>
      <c r="G308" s="541"/>
      <c r="H308" s="541"/>
      <c r="I308" s="553"/>
      <c r="J308" s="541"/>
      <c r="K308" s="541"/>
      <c r="L308" s="541"/>
      <c r="M308" s="541"/>
      <c r="N308" s="541"/>
      <c r="O308" s="548" t="str">
        <f ca="1">IF(INDIRECT("'Risk Input'!L"&amp;$A307&amp;"")="","",INDIRECT("'Risk Input'!L"&amp;$A307&amp;""))</f>
        <v/>
      </c>
      <c r="P308" s="550"/>
      <c r="Q308" s="544"/>
      <c r="R308" s="544"/>
      <c r="S308" s="541"/>
      <c r="T308" s="541"/>
      <c r="U308" s="541"/>
      <c r="V308" s="541"/>
      <c r="W308" s="544"/>
      <c r="X308" s="541"/>
      <c r="Y308" s="548" t="str">
        <f ca="1">IF(INDIRECT("'Risk Input'!L"&amp;$A307&amp;"")="","",INDIRECT("'Risk Input'!L"&amp;$A307&amp;""))</f>
        <v/>
      </c>
    </row>
    <row r="309" spans="1:25" ht="24" customHeight="1">
      <c r="A309">
        <f t="shared" si="32"/>
        <v>40</v>
      </c>
      <c r="B309" s="541"/>
      <c r="C309" s="541"/>
      <c r="D309" s="541"/>
      <c r="E309" s="541"/>
      <c r="F309" s="541"/>
      <c r="G309" s="541"/>
      <c r="H309" s="541"/>
      <c r="I309" s="553"/>
      <c r="J309" s="541"/>
      <c r="K309" s="541"/>
      <c r="L309" s="541"/>
      <c r="M309" s="541"/>
      <c r="N309" s="541"/>
      <c r="O309" s="13" t="s">
        <v>15</v>
      </c>
      <c r="P309" s="550"/>
      <c r="Q309" s="544"/>
      <c r="R309" s="544"/>
      <c r="S309" s="541"/>
      <c r="T309" s="541"/>
      <c r="U309" s="541"/>
      <c r="V309" s="541"/>
      <c r="W309" s="544"/>
      <c r="X309" s="541"/>
      <c r="Y309" s="13" t="s">
        <v>15</v>
      </c>
    </row>
    <row r="310" spans="1:25" ht="24" customHeight="1" thickBot="1">
      <c r="A310">
        <f t="shared" si="32"/>
        <v>40</v>
      </c>
      <c r="B310" s="542"/>
      <c r="C310" s="542"/>
      <c r="D310" s="542"/>
      <c r="E310" s="542"/>
      <c r="F310" s="542"/>
      <c r="G310" s="542"/>
      <c r="H310" s="542"/>
      <c r="I310" s="554"/>
      <c r="J310" s="542"/>
      <c r="K310" s="542"/>
      <c r="L310" s="542"/>
      <c r="M310" s="542"/>
      <c r="N310" s="542"/>
      <c r="O310" s="14" t="str">
        <f ca="1">IF(INDIRECT("'Risk Input'!" &amp; Database!$O$16 &amp;$A310&amp;"")="","",INDIRECT("'Risk Input'!" &amp; Database!$O$16 &amp;$A310&amp;""))</f>
        <v/>
      </c>
      <c r="P310" s="551"/>
      <c r="Q310" s="545"/>
      <c r="R310" s="545"/>
      <c r="S310" s="542"/>
      <c r="T310" s="542"/>
      <c r="U310" s="542"/>
      <c r="V310" s="542"/>
      <c r="W310" s="545"/>
      <c r="X310" s="542"/>
      <c r="Y310" s="14" t="str">
        <f ca="1">IF(INDIRECT("'Risk Input'!" &amp; Database!$O$31 &amp;$A310&amp;"")="","",INDIRECT("'Risk Input'!" &amp; Database!$O$31 &amp;$A310&amp;""))</f>
        <v/>
      </c>
    </row>
    <row r="311" spans="1:25" ht="6" customHeight="1" thickBot="1">
      <c r="B311" s="12"/>
      <c r="C311" s="125"/>
      <c r="D311" s="126"/>
      <c r="E311" s="126"/>
      <c r="F311" s="126"/>
      <c r="G311" s="126"/>
      <c r="H311" s="126"/>
      <c r="I311" s="243"/>
      <c r="J311" s="126"/>
      <c r="K311" s="126"/>
      <c r="L311" s="126"/>
      <c r="M311" s="126"/>
      <c r="N311" s="128"/>
      <c r="O311" s="128"/>
      <c r="P311" s="128"/>
      <c r="Q311" s="128"/>
      <c r="R311" s="128"/>
      <c r="S311" s="126"/>
      <c r="T311" s="126"/>
      <c r="U311" s="126"/>
      <c r="V311" s="126"/>
      <c r="W311" s="126"/>
      <c r="X311" s="126"/>
      <c r="Y311" s="122"/>
    </row>
    <row r="312" spans="1:25" ht="24" customHeight="1" thickTop="1">
      <c r="A312">
        <f>A303+1</f>
        <v>41</v>
      </c>
      <c r="B312" s="540" t="str">
        <f ca="1">IF(INDIRECT("'Risk Input'!" &amp; Database!$O$3 &amp;$A312&amp;"")="","",INDIRECT("'Risk Input'!" &amp; Database!$O$3 &amp;$A312&amp;""))</f>
        <v/>
      </c>
      <c r="C312" s="540" t="str">
        <f ca="1">IF(INDIRECT("'Risk Input'!" &amp; Database!$O$2 &amp;$A312&amp;"")="","",INDIRECT("'Risk Input'!" &amp; Database!$O$2 &amp;$A312&amp;""))</f>
        <v/>
      </c>
      <c r="D312" s="540" t="str">
        <f ca="1">IF(INDIRECT("'Risk Input'!" &amp; Database!$O$4 &amp;$A312&amp;"")="","",INDIRECT("'Risk Input'!" &amp; Database!$O$4 &amp;$A312&amp;""))</f>
        <v/>
      </c>
      <c r="E312" s="540" t="str">
        <f ca="1">IF(INDIRECT("'Risk Input'!" &amp; Database!$O$5 &amp;$A312&amp;"")="","",INDIRECT("'Risk Input'!" &amp; Database!$O$5 &amp;$A312&amp;""))</f>
        <v/>
      </c>
      <c r="F312" s="540" t="str">
        <f ca="1">IF(INDIRECT("'Risk Input'!" &amp; Database!$O$6 &amp;$A312&amp;"")="","",INDIRECT("'Risk Input'!" &amp; Database!$O$6 &amp;$A312&amp;""))</f>
        <v/>
      </c>
      <c r="G312" s="540" t="str">
        <f ca="1">IF(INDIRECT("'Risk Input'!" &amp; Database!$O$7 &amp;$A312&amp;"")="","",INDIRECT("'Risk Input'!" &amp; Database!$O$7 &amp;$A312&amp;""))</f>
        <v/>
      </c>
      <c r="H312" s="540" t="str">
        <f ca="1">IF(INDIRECT("'Risk Input'!" &amp; Database!$O$8 &amp;$A312&amp;"")="","",INDIRECT("'Risk Input'!" &amp; Database!$O$8 &amp;$A312&amp;""))</f>
        <v/>
      </c>
      <c r="I312" s="552" t="str">
        <f ca="1">IF(INDIRECT("'Risk Input'!" &amp; Database!$O$9 &amp;$A312&amp;"")="","",INDIRECT("'Risk Input'!" &amp; Database!$O$9 &amp;$A312&amp;""))</f>
        <v/>
      </c>
      <c r="J312" s="540" t="str">
        <f ca="1">IF(INDIRECT("'Risk Input'!" &amp; Database!$O$10 &amp;$A312&amp;"")="","",INDIRECT("'Risk Input'!" &amp; Database!$O$10 &amp;$A312&amp;""))</f>
        <v/>
      </c>
      <c r="K312" s="540" t="str">
        <f ca="1">IF(INDIRECT("'Risk Input'!" &amp; Database!$O$11 &amp;$A312&amp;"")="","",INDIRECT("'Risk Input'!" &amp; Database!$O$11 &amp;$A312&amp;""))</f>
        <v/>
      </c>
      <c r="L312" s="540" t="str">
        <f ca="1">IF(INDIRECT("'Risk Input'!" &amp; Database!$O$12 &amp;$A312&amp;"")="","",INDIRECT("'Risk Input'!" &amp; Database!$O$12 &amp;$A312&amp;""))</f>
        <v/>
      </c>
      <c r="M312" s="540" t="str">
        <f ca="1">IF(INDIRECT("'Risk Input'!" &amp; Database!$O$13 &amp;$A312&amp;"")="","",INDIRECT("'Risk Input'!" &amp; Database!$O$13 &amp;$A312&amp;""))</f>
        <v/>
      </c>
      <c r="N312" s="540" t="str">
        <f ca="1">IF(INDIRECT("'Risk Input'!" &amp; Database!$O$14 &amp;$A312&amp;"")="","",INDIRECT("'Risk Input'!" &amp; Database!$O$14 &amp;$A312&amp;""))</f>
        <v/>
      </c>
      <c r="O312" s="15" t="s">
        <v>26</v>
      </c>
      <c r="P312" s="549">
        <f ca="1">IF(INDIRECT("'Risk Input'!" &amp; Database!$O$19 &amp;$A312&amp;"")="","",INDIRECT("'Risk Input'!" &amp; Database!$O$19 &amp;$A312&amp;""))</f>
        <v>0</v>
      </c>
      <c r="Q312" s="543">
        <f ca="1">IF(INDIRECT("'Risk Input'!" &amp; Database!$O$20 &amp;$A312&amp;"")="","",INDIRECT("'Risk Input'!" &amp; Database!$O$20 &amp;$A312&amp;""))</f>
        <v>0</v>
      </c>
      <c r="R312" s="543">
        <f ca="1">IF(INDIRECT("'Risk Input'!" &amp; Database!$O$21 &amp;$A312&amp;"")="","",INDIRECT("'Risk Input'!" &amp; Database!$O$21 &amp;$A312&amp;""))</f>
        <v>0</v>
      </c>
      <c r="S312" s="540" t="str">
        <f ca="1">IF(INDIRECT("'Risk Input'!" &amp; Database!$O$22 &amp;$A312&amp;"")="","",INDIRECT("'Risk Input'!" &amp; Database!$O$22 &amp;$A312&amp;""))</f>
        <v/>
      </c>
      <c r="T312" s="540" t="str">
        <f ca="1">IF(INDIRECT("'Risk Input'!" &amp; Database!$O$25 &amp;$A312&amp;"")="","",INDIRECT("'Risk Input'!" &amp; Database!$O$25 &amp;$A312&amp;""))</f>
        <v/>
      </c>
      <c r="U312" s="540" t="str">
        <f ca="1">IF(INDIRECT("'Risk Input'!" &amp; Database!$O$26 &amp;$A312&amp;"")="","",INDIRECT("'Risk Input'!" &amp; Database!$O$26 &amp;$A312&amp;""))</f>
        <v/>
      </c>
      <c r="V312" s="540" t="str">
        <f ca="1">IF(INDIRECT("'Risk Input'!" &amp; Database!$O$27 &amp;$A312&amp;"")="","",INDIRECT("'Risk Input'!" &amp; Database!$O$27 &amp;$A312&amp;""))</f>
        <v/>
      </c>
      <c r="W312" s="543" t="str">
        <f ca="1">IF(INDIRECT("'Risk Input'!" &amp; Database!$O$28 &amp;$A312&amp;"")="","",INDIRECT("'Risk Input'!" &amp; Database!$O$28 &amp;$A312&amp;""))</f>
        <v/>
      </c>
      <c r="X312" s="540" t="str">
        <f ca="1">IF(INDIRECT("'Risk Input'!" &amp; Database!$O$29 &amp;$A312&amp;"")="","",INDIRECT("'Risk Input'!" &amp; Database!$O$29 &amp;$A312&amp;""))</f>
        <v/>
      </c>
      <c r="Y312" s="123" t="s">
        <v>26</v>
      </c>
    </row>
    <row r="313" spans="1:25" ht="24" customHeight="1" thickBot="1">
      <c r="A313">
        <f>A312</f>
        <v>41</v>
      </c>
      <c r="B313" s="541"/>
      <c r="C313" s="541"/>
      <c r="D313" s="541"/>
      <c r="E313" s="541"/>
      <c r="F313" s="541"/>
      <c r="G313" s="541"/>
      <c r="H313" s="541"/>
      <c r="I313" s="553"/>
      <c r="J313" s="541"/>
      <c r="K313" s="541"/>
      <c r="L313" s="541"/>
      <c r="M313" s="541"/>
      <c r="N313" s="541"/>
      <c r="O313" s="14" t="str">
        <f ca="1">IF(INDIRECT("'Risk Input'!" &amp; Database!$O$15 &amp;$A312&amp;"")="","",INDIRECT("'Risk Input'!" &amp; Database!$O$15 &amp;$A312&amp;""))</f>
        <v/>
      </c>
      <c r="P313" s="550"/>
      <c r="Q313" s="544"/>
      <c r="R313" s="544"/>
      <c r="S313" s="541"/>
      <c r="T313" s="541"/>
      <c r="U313" s="541"/>
      <c r="V313" s="541"/>
      <c r="W313" s="544"/>
      <c r="X313" s="541"/>
      <c r="Y313" s="14" t="str">
        <f ca="1">IF(INDIRECT("'Risk Input'!" &amp; Database!$O$30 &amp;$A312&amp;"")="","",INDIRECT("'Risk Input'!" &amp; Database!$O$30 &amp;$A312&amp;""))</f>
        <v/>
      </c>
    </row>
    <row r="314" spans="1:25" ht="24" customHeight="1">
      <c r="A314">
        <f t="shared" ref="A314:A319" si="33">A313</f>
        <v>41</v>
      </c>
      <c r="B314" s="541"/>
      <c r="C314" s="541"/>
      <c r="D314" s="541"/>
      <c r="E314" s="541"/>
      <c r="F314" s="541"/>
      <c r="G314" s="541"/>
      <c r="H314" s="541"/>
      <c r="I314" s="553"/>
      <c r="J314" s="541"/>
      <c r="K314" s="541"/>
      <c r="L314" s="541"/>
      <c r="M314" s="541"/>
      <c r="N314" s="541"/>
      <c r="O314" s="546" t="str">
        <f ca="1">IF(INDIRECT("'Risk Input'!" &amp; Database!$O$18 &amp;$A314&amp;"")="","",INDIRECT("'Risk Input'!" &amp; Database!$O$18 &amp;$A314&amp;""))</f>
        <v/>
      </c>
      <c r="P314" s="550"/>
      <c r="Q314" s="544"/>
      <c r="R314" s="544"/>
      <c r="S314" s="541"/>
      <c r="T314" s="541"/>
      <c r="U314" s="541"/>
      <c r="V314" s="541"/>
      <c r="W314" s="544"/>
      <c r="X314" s="541"/>
      <c r="Y314" s="546" t="str">
        <f ca="1">IF(INDIRECT("'Risk Input'!" &amp; Database!$O$33 &amp;$A314&amp;"")="","",INDIRECT("'Risk Input'!" &amp; Database!$O$33 &amp;$A314&amp;""))</f>
        <v/>
      </c>
    </row>
    <row r="315" spans="1:25" ht="24" customHeight="1">
      <c r="A315">
        <f t="shared" si="33"/>
        <v>41</v>
      </c>
      <c r="B315" s="541"/>
      <c r="C315" s="541"/>
      <c r="D315" s="541"/>
      <c r="E315" s="541"/>
      <c r="F315" s="541"/>
      <c r="G315" s="541"/>
      <c r="H315" s="541"/>
      <c r="I315" s="553"/>
      <c r="J315" s="541"/>
      <c r="K315" s="541"/>
      <c r="L315" s="541"/>
      <c r="M315" s="541"/>
      <c r="N315" s="541"/>
      <c r="O315" s="547" t="str">
        <f ca="1">IF(INDIRECT("'Risk Input'!L"&amp;$A314&amp;"")="","",INDIRECT("'Risk Input'!L"&amp;$A314&amp;""))</f>
        <v/>
      </c>
      <c r="P315" s="550"/>
      <c r="Q315" s="544"/>
      <c r="R315" s="544"/>
      <c r="S315" s="541"/>
      <c r="T315" s="541"/>
      <c r="U315" s="541"/>
      <c r="V315" s="541"/>
      <c r="W315" s="544"/>
      <c r="X315" s="541"/>
      <c r="Y315" s="547" t="str">
        <f ca="1">IF(INDIRECT("'Risk Input'!L"&amp;$A314&amp;"")="","",INDIRECT("'Risk Input'!L"&amp;$A314&amp;""))</f>
        <v/>
      </c>
    </row>
    <row r="316" spans="1:25" ht="24" customHeight="1">
      <c r="A316">
        <f t="shared" si="33"/>
        <v>41</v>
      </c>
      <c r="B316" s="541"/>
      <c r="C316" s="541"/>
      <c r="D316" s="541"/>
      <c r="E316" s="541"/>
      <c r="F316" s="541"/>
      <c r="G316" s="541"/>
      <c r="H316" s="541"/>
      <c r="I316" s="553"/>
      <c r="J316" s="541"/>
      <c r="K316" s="541"/>
      <c r="L316" s="541"/>
      <c r="M316" s="541"/>
      <c r="N316" s="541"/>
      <c r="O316" s="547" t="str">
        <f ca="1">IF(INDIRECT("'Risk Input'!L"&amp;$A315&amp;"")="","",INDIRECT("'Risk Input'!L"&amp;$A315&amp;""))</f>
        <v/>
      </c>
      <c r="P316" s="550"/>
      <c r="Q316" s="544"/>
      <c r="R316" s="544"/>
      <c r="S316" s="541"/>
      <c r="T316" s="541"/>
      <c r="U316" s="541"/>
      <c r="V316" s="541"/>
      <c r="W316" s="544"/>
      <c r="X316" s="541"/>
      <c r="Y316" s="547" t="str">
        <f ca="1">IF(INDIRECT("'Risk Input'!L"&amp;$A315&amp;"")="","",INDIRECT("'Risk Input'!L"&amp;$A315&amp;""))</f>
        <v/>
      </c>
    </row>
    <row r="317" spans="1:25" ht="24" customHeight="1" thickBot="1">
      <c r="A317">
        <f t="shared" si="33"/>
        <v>41</v>
      </c>
      <c r="B317" s="541"/>
      <c r="C317" s="541"/>
      <c r="D317" s="541"/>
      <c r="E317" s="541"/>
      <c r="F317" s="541"/>
      <c r="G317" s="541"/>
      <c r="H317" s="541"/>
      <c r="I317" s="553"/>
      <c r="J317" s="541"/>
      <c r="K317" s="541"/>
      <c r="L317" s="541"/>
      <c r="M317" s="541"/>
      <c r="N317" s="541"/>
      <c r="O317" s="548" t="str">
        <f ca="1">IF(INDIRECT("'Risk Input'!L"&amp;$A316&amp;"")="","",INDIRECT("'Risk Input'!L"&amp;$A316&amp;""))</f>
        <v/>
      </c>
      <c r="P317" s="550"/>
      <c r="Q317" s="544"/>
      <c r="R317" s="544"/>
      <c r="S317" s="541"/>
      <c r="T317" s="541"/>
      <c r="U317" s="541"/>
      <c r="V317" s="541"/>
      <c r="W317" s="544"/>
      <c r="X317" s="541"/>
      <c r="Y317" s="548" t="str">
        <f ca="1">IF(INDIRECT("'Risk Input'!L"&amp;$A316&amp;"")="","",INDIRECT("'Risk Input'!L"&amp;$A316&amp;""))</f>
        <v/>
      </c>
    </row>
    <row r="318" spans="1:25" ht="24" customHeight="1">
      <c r="A318">
        <f t="shared" si="33"/>
        <v>41</v>
      </c>
      <c r="B318" s="541"/>
      <c r="C318" s="541"/>
      <c r="D318" s="541"/>
      <c r="E318" s="541"/>
      <c r="F318" s="541"/>
      <c r="G318" s="541"/>
      <c r="H318" s="541"/>
      <c r="I318" s="553"/>
      <c r="J318" s="541"/>
      <c r="K318" s="541"/>
      <c r="L318" s="541"/>
      <c r="M318" s="541"/>
      <c r="N318" s="541"/>
      <c r="O318" s="13" t="s">
        <v>15</v>
      </c>
      <c r="P318" s="550"/>
      <c r="Q318" s="544"/>
      <c r="R318" s="544"/>
      <c r="S318" s="541"/>
      <c r="T318" s="541"/>
      <c r="U318" s="541"/>
      <c r="V318" s="541"/>
      <c r="W318" s="544"/>
      <c r="X318" s="541"/>
      <c r="Y318" s="13" t="s">
        <v>15</v>
      </c>
    </row>
    <row r="319" spans="1:25" ht="24" customHeight="1" thickBot="1">
      <c r="A319">
        <f t="shared" si="33"/>
        <v>41</v>
      </c>
      <c r="B319" s="542"/>
      <c r="C319" s="542"/>
      <c r="D319" s="542"/>
      <c r="E319" s="542"/>
      <c r="F319" s="542"/>
      <c r="G319" s="542"/>
      <c r="H319" s="542"/>
      <c r="I319" s="554"/>
      <c r="J319" s="542"/>
      <c r="K319" s="542"/>
      <c r="L319" s="542"/>
      <c r="M319" s="542"/>
      <c r="N319" s="542"/>
      <c r="O319" s="14" t="str">
        <f ca="1">IF(INDIRECT("'Risk Input'!" &amp; Database!$O$16 &amp;$A319&amp;"")="","",INDIRECT("'Risk Input'!" &amp; Database!$O$16 &amp;$A319&amp;""))</f>
        <v/>
      </c>
      <c r="P319" s="551"/>
      <c r="Q319" s="545"/>
      <c r="R319" s="545"/>
      <c r="S319" s="542"/>
      <c r="T319" s="542"/>
      <c r="U319" s="542"/>
      <c r="V319" s="542"/>
      <c r="W319" s="545"/>
      <c r="X319" s="542"/>
      <c r="Y319" s="14" t="str">
        <f ca="1">IF(INDIRECT("'Risk Input'!" &amp; Database!$O$31 &amp;$A319&amp;"")="","",INDIRECT("'Risk Input'!" &amp; Database!$O$31 &amp;$A319&amp;""))</f>
        <v/>
      </c>
    </row>
    <row r="320" spans="1:25" ht="6" customHeight="1" thickBot="1">
      <c r="B320" s="12"/>
      <c r="C320" s="125"/>
      <c r="D320" s="126"/>
      <c r="E320" s="126"/>
      <c r="F320" s="126"/>
      <c r="G320" s="126"/>
      <c r="H320" s="126"/>
      <c r="I320" s="243"/>
      <c r="J320" s="126"/>
      <c r="K320" s="126"/>
      <c r="L320" s="126"/>
      <c r="M320" s="126"/>
      <c r="N320" s="128"/>
      <c r="O320" s="128"/>
      <c r="P320" s="128"/>
      <c r="Q320" s="128"/>
      <c r="R320" s="128"/>
      <c r="S320" s="126"/>
      <c r="T320" s="126"/>
      <c r="U320" s="126"/>
      <c r="V320" s="126"/>
      <c r="W320" s="126"/>
      <c r="X320" s="126"/>
      <c r="Y320" s="122"/>
    </row>
    <row r="321" spans="1:25" ht="24" customHeight="1" thickTop="1">
      <c r="A321">
        <f>A312+1</f>
        <v>42</v>
      </c>
      <c r="B321" s="540" t="str">
        <f ca="1">IF(INDIRECT("'Risk Input'!" &amp; Database!$O$3 &amp;$A321&amp;"")="","",INDIRECT("'Risk Input'!" &amp; Database!$O$3 &amp;$A321&amp;""))</f>
        <v/>
      </c>
      <c r="C321" s="540" t="str">
        <f ca="1">IF(INDIRECT("'Risk Input'!" &amp; Database!$O$2 &amp;$A321&amp;"")="","",INDIRECT("'Risk Input'!" &amp; Database!$O$2 &amp;$A321&amp;""))</f>
        <v/>
      </c>
      <c r="D321" s="540" t="str">
        <f ca="1">IF(INDIRECT("'Risk Input'!" &amp; Database!$O$4 &amp;$A321&amp;"")="","",INDIRECT("'Risk Input'!" &amp; Database!$O$4 &amp;$A321&amp;""))</f>
        <v/>
      </c>
      <c r="E321" s="540" t="str">
        <f ca="1">IF(INDIRECT("'Risk Input'!" &amp; Database!$O$5 &amp;$A321&amp;"")="","",INDIRECT("'Risk Input'!" &amp; Database!$O$5 &amp;$A321&amp;""))</f>
        <v/>
      </c>
      <c r="F321" s="540" t="str">
        <f ca="1">IF(INDIRECT("'Risk Input'!" &amp; Database!$O$6 &amp;$A321&amp;"")="","",INDIRECT("'Risk Input'!" &amp; Database!$O$6 &amp;$A321&amp;""))</f>
        <v/>
      </c>
      <c r="G321" s="540" t="str">
        <f ca="1">IF(INDIRECT("'Risk Input'!" &amp; Database!$O$7 &amp;$A321&amp;"")="","",INDIRECT("'Risk Input'!" &amp; Database!$O$7 &amp;$A321&amp;""))</f>
        <v/>
      </c>
      <c r="H321" s="540" t="str">
        <f ca="1">IF(INDIRECT("'Risk Input'!" &amp; Database!$O$8 &amp;$A321&amp;"")="","",INDIRECT("'Risk Input'!" &amp; Database!$O$8 &amp;$A321&amp;""))</f>
        <v/>
      </c>
      <c r="I321" s="552" t="str">
        <f ca="1">IF(INDIRECT("'Risk Input'!" &amp; Database!$O$9 &amp;$A321&amp;"")="","",INDIRECT("'Risk Input'!" &amp; Database!$O$9 &amp;$A321&amp;""))</f>
        <v/>
      </c>
      <c r="J321" s="540" t="str">
        <f ca="1">IF(INDIRECT("'Risk Input'!" &amp; Database!$O$10 &amp;$A321&amp;"")="","",INDIRECT("'Risk Input'!" &amp; Database!$O$10 &amp;$A321&amp;""))</f>
        <v/>
      </c>
      <c r="K321" s="540" t="str">
        <f ca="1">IF(INDIRECT("'Risk Input'!" &amp; Database!$O$11 &amp;$A321&amp;"")="","",INDIRECT("'Risk Input'!" &amp; Database!$O$11 &amp;$A321&amp;""))</f>
        <v/>
      </c>
      <c r="L321" s="540" t="str">
        <f ca="1">IF(INDIRECT("'Risk Input'!" &amp; Database!$O$12 &amp;$A321&amp;"")="","",INDIRECT("'Risk Input'!" &amp; Database!$O$12 &amp;$A321&amp;""))</f>
        <v/>
      </c>
      <c r="M321" s="540" t="str">
        <f ca="1">IF(INDIRECT("'Risk Input'!" &amp; Database!$O$13 &amp;$A321&amp;"")="","",INDIRECT("'Risk Input'!" &amp; Database!$O$13 &amp;$A321&amp;""))</f>
        <v/>
      </c>
      <c r="N321" s="540" t="str">
        <f ca="1">IF(INDIRECT("'Risk Input'!" &amp; Database!$O$14 &amp;$A321&amp;"")="","",INDIRECT("'Risk Input'!" &amp; Database!$O$14 &amp;$A321&amp;""))</f>
        <v/>
      </c>
      <c r="O321" s="15" t="s">
        <v>26</v>
      </c>
      <c r="P321" s="549">
        <f ca="1">IF(INDIRECT("'Risk Input'!" &amp; Database!$O$19 &amp;$A321&amp;"")="","",INDIRECT("'Risk Input'!" &amp; Database!$O$19 &amp;$A321&amp;""))</f>
        <v>0</v>
      </c>
      <c r="Q321" s="543">
        <f ca="1">IF(INDIRECT("'Risk Input'!" &amp; Database!$O$20 &amp;$A321&amp;"")="","",INDIRECT("'Risk Input'!" &amp; Database!$O$20 &amp;$A321&amp;""))</f>
        <v>0</v>
      </c>
      <c r="R321" s="543">
        <f ca="1">IF(INDIRECT("'Risk Input'!" &amp; Database!$O$21 &amp;$A321&amp;"")="","",INDIRECT("'Risk Input'!" &amp; Database!$O$21 &amp;$A321&amp;""))</f>
        <v>0</v>
      </c>
      <c r="S321" s="540" t="str">
        <f ca="1">IF(INDIRECT("'Risk Input'!" &amp; Database!$O$22 &amp;$A321&amp;"")="","",INDIRECT("'Risk Input'!" &amp; Database!$O$22 &amp;$A321&amp;""))</f>
        <v/>
      </c>
      <c r="T321" s="540" t="str">
        <f ca="1">IF(INDIRECT("'Risk Input'!" &amp; Database!$O$25 &amp;$A321&amp;"")="","",INDIRECT("'Risk Input'!" &amp; Database!$O$25 &amp;$A321&amp;""))</f>
        <v/>
      </c>
      <c r="U321" s="540" t="str">
        <f ca="1">IF(INDIRECT("'Risk Input'!" &amp; Database!$O$26 &amp;$A321&amp;"")="","",INDIRECT("'Risk Input'!" &amp; Database!$O$26 &amp;$A321&amp;""))</f>
        <v/>
      </c>
      <c r="V321" s="540" t="str">
        <f ca="1">IF(INDIRECT("'Risk Input'!" &amp; Database!$O$27 &amp;$A321&amp;"")="","",INDIRECT("'Risk Input'!" &amp; Database!$O$27 &amp;$A321&amp;""))</f>
        <v/>
      </c>
      <c r="W321" s="543" t="str">
        <f ca="1">IF(INDIRECT("'Risk Input'!" &amp; Database!$O$28 &amp;$A321&amp;"")="","",INDIRECT("'Risk Input'!" &amp; Database!$O$28 &amp;$A321&amp;""))</f>
        <v/>
      </c>
      <c r="X321" s="540" t="str">
        <f ca="1">IF(INDIRECT("'Risk Input'!" &amp; Database!$O$29 &amp;$A321&amp;"")="","",INDIRECT("'Risk Input'!" &amp; Database!$O$29 &amp;$A321&amp;""))</f>
        <v/>
      </c>
      <c r="Y321" s="123" t="s">
        <v>26</v>
      </c>
    </row>
    <row r="322" spans="1:25" ht="24" customHeight="1" thickBot="1">
      <c r="A322">
        <f>A321</f>
        <v>42</v>
      </c>
      <c r="B322" s="541"/>
      <c r="C322" s="541"/>
      <c r="D322" s="541"/>
      <c r="E322" s="541"/>
      <c r="F322" s="541"/>
      <c r="G322" s="541"/>
      <c r="H322" s="541"/>
      <c r="I322" s="553"/>
      <c r="J322" s="541"/>
      <c r="K322" s="541"/>
      <c r="L322" s="541"/>
      <c r="M322" s="541"/>
      <c r="N322" s="541"/>
      <c r="O322" s="14" t="str">
        <f ca="1">IF(INDIRECT("'Risk Input'!" &amp; Database!$O$15 &amp;$A321&amp;"")="","",INDIRECT("'Risk Input'!" &amp; Database!$O$15 &amp;$A321&amp;""))</f>
        <v/>
      </c>
      <c r="P322" s="550"/>
      <c r="Q322" s="544"/>
      <c r="R322" s="544"/>
      <c r="S322" s="541"/>
      <c r="T322" s="541"/>
      <c r="U322" s="541"/>
      <c r="V322" s="541"/>
      <c r="W322" s="544"/>
      <c r="X322" s="541"/>
      <c r="Y322" s="14" t="str">
        <f ca="1">IF(INDIRECT("'Risk Input'!" &amp; Database!$O$30 &amp;$A321&amp;"")="","",INDIRECT("'Risk Input'!" &amp; Database!$O$30 &amp;$A321&amp;""))</f>
        <v/>
      </c>
    </row>
    <row r="323" spans="1:25" ht="24" customHeight="1">
      <c r="A323">
        <f t="shared" ref="A323:A328" si="34">A322</f>
        <v>42</v>
      </c>
      <c r="B323" s="541"/>
      <c r="C323" s="541"/>
      <c r="D323" s="541"/>
      <c r="E323" s="541"/>
      <c r="F323" s="541"/>
      <c r="G323" s="541"/>
      <c r="H323" s="541"/>
      <c r="I323" s="553"/>
      <c r="J323" s="541"/>
      <c r="K323" s="541"/>
      <c r="L323" s="541"/>
      <c r="M323" s="541"/>
      <c r="N323" s="541"/>
      <c r="O323" s="546" t="str">
        <f ca="1">IF(INDIRECT("'Risk Input'!" &amp; Database!$O$18 &amp;$A323&amp;"")="","",INDIRECT("'Risk Input'!" &amp; Database!$O$18 &amp;$A323&amp;""))</f>
        <v/>
      </c>
      <c r="P323" s="550"/>
      <c r="Q323" s="544"/>
      <c r="R323" s="544"/>
      <c r="S323" s="541"/>
      <c r="T323" s="541"/>
      <c r="U323" s="541"/>
      <c r="V323" s="541"/>
      <c r="W323" s="544"/>
      <c r="X323" s="541"/>
      <c r="Y323" s="546" t="str">
        <f ca="1">IF(INDIRECT("'Risk Input'!" &amp; Database!$O$33 &amp;$A323&amp;"")="","",INDIRECT("'Risk Input'!" &amp; Database!$O$33 &amp;$A323&amp;""))</f>
        <v/>
      </c>
    </row>
    <row r="324" spans="1:25" ht="24" customHeight="1">
      <c r="A324">
        <f t="shared" si="34"/>
        <v>42</v>
      </c>
      <c r="B324" s="541"/>
      <c r="C324" s="541"/>
      <c r="D324" s="541"/>
      <c r="E324" s="541"/>
      <c r="F324" s="541"/>
      <c r="G324" s="541"/>
      <c r="H324" s="541"/>
      <c r="I324" s="553"/>
      <c r="J324" s="541"/>
      <c r="K324" s="541"/>
      <c r="L324" s="541"/>
      <c r="M324" s="541"/>
      <c r="N324" s="541"/>
      <c r="O324" s="547" t="str">
        <f ca="1">IF(INDIRECT("'Risk Input'!L"&amp;$A323&amp;"")="","",INDIRECT("'Risk Input'!L"&amp;$A323&amp;""))</f>
        <v/>
      </c>
      <c r="P324" s="550"/>
      <c r="Q324" s="544"/>
      <c r="R324" s="544"/>
      <c r="S324" s="541"/>
      <c r="T324" s="541"/>
      <c r="U324" s="541"/>
      <c r="V324" s="541"/>
      <c r="W324" s="544"/>
      <c r="X324" s="541"/>
      <c r="Y324" s="547" t="str">
        <f ca="1">IF(INDIRECT("'Risk Input'!L"&amp;$A323&amp;"")="","",INDIRECT("'Risk Input'!L"&amp;$A323&amp;""))</f>
        <v/>
      </c>
    </row>
    <row r="325" spans="1:25" ht="24" customHeight="1">
      <c r="A325">
        <f t="shared" si="34"/>
        <v>42</v>
      </c>
      <c r="B325" s="541"/>
      <c r="C325" s="541"/>
      <c r="D325" s="541"/>
      <c r="E325" s="541"/>
      <c r="F325" s="541"/>
      <c r="G325" s="541"/>
      <c r="H325" s="541"/>
      <c r="I325" s="553"/>
      <c r="J325" s="541"/>
      <c r="K325" s="541"/>
      <c r="L325" s="541"/>
      <c r="M325" s="541"/>
      <c r="N325" s="541"/>
      <c r="O325" s="547" t="str">
        <f ca="1">IF(INDIRECT("'Risk Input'!L"&amp;$A324&amp;"")="","",INDIRECT("'Risk Input'!L"&amp;$A324&amp;""))</f>
        <v/>
      </c>
      <c r="P325" s="550"/>
      <c r="Q325" s="544"/>
      <c r="R325" s="544"/>
      <c r="S325" s="541"/>
      <c r="T325" s="541"/>
      <c r="U325" s="541"/>
      <c r="V325" s="541"/>
      <c r="W325" s="544"/>
      <c r="X325" s="541"/>
      <c r="Y325" s="547" t="str">
        <f ca="1">IF(INDIRECT("'Risk Input'!L"&amp;$A324&amp;"")="","",INDIRECT("'Risk Input'!L"&amp;$A324&amp;""))</f>
        <v/>
      </c>
    </row>
    <row r="326" spans="1:25" ht="24" customHeight="1" thickBot="1">
      <c r="A326">
        <f t="shared" si="34"/>
        <v>42</v>
      </c>
      <c r="B326" s="541"/>
      <c r="C326" s="541"/>
      <c r="D326" s="541"/>
      <c r="E326" s="541"/>
      <c r="F326" s="541"/>
      <c r="G326" s="541"/>
      <c r="H326" s="541"/>
      <c r="I326" s="553"/>
      <c r="J326" s="541"/>
      <c r="K326" s="541"/>
      <c r="L326" s="541"/>
      <c r="M326" s="541"/>
      <c r="N326" s="541"/>
      <c r="O326" s="548" t="str">
        <f ca="1">IF(INDIRECT("'Risk Input'!L"&amp;$A325&amp;"")="","",INDIRECT("'Risk Input'!L"&amp;$A325&amp;""))</f>
        <v/>
      </c>
      <c r="P326" s="550"/>
      <c r="Q326" s="544"/>
      <c r="R326" s="544"/>
      <c r="S326" s="541"/>
      <c r="T326" s="541"/>
      <c r="U326" s="541"/>
      <c r="V326" s="541"/>
      <c r="W326" s="544"/>
      <c r="X326" s="541"/>
      <c r="Y326" s="548" t="str">
        <f ca="1">IF(INDIRECT("'Risk Input'!L"&amp;$A325&amp;"")="","",INDIRECT("'Risk Input'!L"&amp;$A325&amp;""))</f>
        <v/>
      </c>
    </row>
    <row r="327" spans="1:25" ht="24" customHeight="1">
      <c r="A327">
        <f t="shared" si="34"/>
        <v>42</v>
      </c>
      <c r="B327" s="541"/>
      <c r="C327" s="541"/>
      <c r="D327" s="541"/>
      <c r="E327" s="541"/>
      <c r="F327" s="541"/>
      <c r="G327" s="541"/>
      <c r="H327" s="541"/>
      <c r="I327" s="553"/>
      <c r="J327" s="541"/>
      <c r="K327" s="541"/>
      <c r="L327" s="541"/>
      <c r="M327" s="541"/>
      <c r="N327" s="541"/>
      <c r="O327" s="13" t="s">
        <v>15</v>
      </c>
      <c r="P327" s="550"/>
      <c r="Q327" s="544"/>
      <c r="R327" s="544"/>
      <c r="S327" s="541"/>
      <c r="T327" s="541"/>
      <c r="U327" s="541"/>
      <c r="V327" s="541"/>
      <c r="W327" s="544"/>
      <c r="X327" s="541"/>
      <c r="Y327" s="13" t="s">
        <v>15</v>
      </c>
    </row>
    <row r="328" spans="1:25" ht="24" customHeight="1" thickBot="1">
      <c r="A328">
        <f t="shared" si="34"/>
        <v>42</v>
      </c>
      <c r="B328" s="542"/>
      <c r="C328" s="542"/>
      <c r="D328" s="542"/>
      <c r="E328" s="542"/>
      <c r="F328" s="542"/>
      <c r="G328" s="542"/>
      <c r="H328" s="542"/>
      <c r="I328" s="554"/>
      <c r="J328" s="542"/>
      <c r="K328" s="542"/>
      <c r="L328" s="542"/>
      <c r="M328" s="542"/>
      <c r="N328" s="542"/>
      <c r="O328" s="14" t="str">
        <f ca="1">IF(INDIRECT("'Risk Input'!" &amp; Database!$O$16 &amp;$A328&amp;"")="","",INDIRECT("'Risk Input'!" &amp; Database!$O$16 &amp;$A328&amp;""))</f>
        <v/>
      </c>
      <c r="P328" s="551"/>
      <c r="Q328" s="545"/>
      <c r="R328" s="545"/>
      <c r="S328" s="542"/>
      <c r="T328" s="542"/>
      <c r="U328" s="542"/>
      <c r="V328" s="542"/>
      <c r="W328" s="545"/>
      <c r="X328" s="542"/>
      <c r="Y328" s="14" t="str">
        <f ca="1">IF(INDIRECT("'Risk Input'!" &amp; Database!$O$31 &amp;$A328&amp;"")="","",INDIRECT("'Risk Input'!" &amp; Database!$O$31 &amp;$A328&amp;""))</f>
        <v/>
      </c>
    </row>
    <row r="329" spans="1:25" ht="6" customHeight="1" thickBot="1">
      <c r="B329" s="12"/>
      <c r="C329" s="125"/>
      <c r="D329" s="126"/>
      <c r="E329" s="126"/>
      <c r="F329" s="126"/>
      <c r="G329" s="126"/>
      <c r="H329" s="126"/>
      <c r="I329" s="243"/>
      <c r="J329" s="126"/>
      <c r="K329" s="126"/>
      <c r="L329" s="126"/>
      <c r="M329" s="126"/>
      <c r="N329" s="128"/>
      <c r="O329" s="128"/>
      <c r="P329" s="128"/>
      <c r="Q329" s="128"/>
      <c r="R329" s="128"/>
      <c r="S329" s="126"/>
      <c r="T329" s="126"/>
      <c r="U329" s="126"/>
      <c r="V329" s="126"/>
      <c r="W329" s="126"/>
      <c r="X329" s="126"/>
      <c r="Y329" s="122"/>
    </row>
    <row r="330" spans="1:25" ht="24" customHeight="1" thickTop="1">
      <c r="A330">
        <f>A321+1</f>
        <v>43</v>
      </c>
      <c r="B330" s="540" t="str">
        <f ca="1">IF(INDIRECT("'Risk Input'!" &amp; Database!$O$3 &amp;$A330&amp;"")="","",INDIRECT("'Risk Input'!" &amp; Database!$O$3 &amp;$A330&amp;""))</f>
        <v/>
      </c>
      <c r="C330" s="540" t="str">
        <f ca="1">IF(INDIRECT("'Risk Input'!" &amp; Database!$O$2 &amp;$A330&amp;"")="","",INDIRECT("'Risk Input'!" &amp; Database!$O$2 &amp;$A330&amp;""))</f>
        <v/>
      </c>
      <c r="D330" s="540" t="str">
        <f ca="1">IF(INDIRECT("'Risk Input'!" &amp; Database!$O$4 &amp;$A330&amp;"")="","",INDIRECT("'Risk Input'!" &amp; Database!$O$4 &amp;$A330&amp;""))</f>
        <v/>
      </c>
      <c r="E330" s="540" t="str">
        <f ca="1">IF(INDIRECT("'Risk Input'!" &amp; Database!$O$5 &amp;$A330&amp;"")="","",INDIRECT("'Risk Input'!" &amp; Database!$O$5 &amp;$A330&amp;""))</f>
        <v/>
      </c>
      <c r="F330" s="540" t="str">
        <f ca="1">IF(INDIRECT("'Risk Input'!" &amp; Database!$O$6 &amp;$A330&amp;"")="","",INDIRECT("'Risk Input'!" &amp; Database!$O$6 &amp;$A330&amp;""))</f>
        <v/>
      </c>
      <c r="G330" s="540" t="str">
        <f ca="1">IF(INDIRECT("'Risk Input'!" &amp; Database!$O$7 &amp;$A330&amp;"")="","",INDIRECT("'Risk Input'!" &amp; Database!$O$7 &amp;$A330&amp;""))</f>
        <v/>
      </c>
      <c r="H330" s="540" t="str">
        <f ca="1">IF(INDIRECT("'Risk Input'!" &amp; Database!$O$8 &amp;$A330&amp;"")="","",INDIRECT("'Risk Input'!" &amp; Database!$O$8 &amp;$A330&amp;""))</f>
        <v/>
      </c>
      <c r="I330" s="552" t="str">
        <f ca="1">IF(INDIRECT("'Risk Input'!" &amp; Database!$O$9 &amp;$A330&amp;"")="","",INDIRECT("'Risk Input'!" &amp; Database!$O$9 &amp;$A330&amp;""))</f>
        <v/>
      </c>
      <c r="J330" s="540" t="str">
        <f ca="1">IF(INDIRECT("'Risk Input'!" &amp; Database!$O$10 &amp;$A330&amp;"")="","",INDIRECT("'Risk Input'!" &amp; Database!$O$10 &amp;$A330&amp;""))</f>
        <v/>
      </c>
      <c r="K330" s="540" t="str">
        <f ca="1">IF(INDIRECT("'Risk Input'!" &amp; Database!$O$11 &amp;$A330&amp;"")="","",INDIRECT("'Risk Input'!" &amp; Database!$O$11 &amp;$A330&amp;""))</f>
        <v/>
      </c>
      <c r="L330" s="540" t="str">
        <f ca="1">IF(INDIRECT("'Risk Input'!" &amp; Database!$O$12 &amp;$A330&amp;"")="","",INDIRECT("'Risk Input'!" &amp; Database!$O$12 &amp;$A330&amp;""))</f>
        <v/>
      </c>
      <c r="M330" s="540" t="str">
        <f ca="1">IF(INDIRECT("'Risk Input'!" &amp; Database!$O$13 &amp;$A330&amp;"")="","",INDIRECT("'Risk Input'!" &amp; Database!$O$13 &amp;$A330&amp;""))</f>
        <v/>
      </c>
      <c r="N330" s="540" t="str">
        <f ca="1">IF(INDIRECT("'Risk Input'!" &amp; Database!$O$14 &amp;$A330&amp;"")="","",INDIRECT("'Risk Input'!" &amp; Database!$O$14 &amp;$A330&amp;""))</f>
        <v/>
      </c>
      <c r="O330" s="15" t="s">
        <v>26</v>
      </c>
      <c r="P330" s="549">
        <f ca="1">IF(INDIRECT("'Risk Input'!" &amp; Database!$O$19 &amp;$A330&amp;"")="","",INDIRECT("'Risk Input'!" &amp; Database!$O$19 &amp;$A330&amp;""))</f>
        <v>0</v>
      </c>
      <c r="Q330" s="543">
        <f ca="1">IF(INDIRECT("'Risk Input'!" &amp; Database!$O$20 &amp;$A330&amp;"")="","",INDIRECT("'Risk Input'!" &amp; Database!$O$20 &amp;$A330&amp;""))</f>
        <v>0</v>
      </c>
      <c r="R330" s="543">
        <f ca="1">IF(INDIRECT("'Risk Input'!" &amp; Database!$O$21 &amp;$A330&amp;"")="","",INDIRECT("'Risk Input'!" &amp; Database!$O$21 &amp;$A330&amp;""))</f>
        <v>0</v>
      </c>
      <c r="S330" s="540" t="str">
        <f ca="1">IF(INDIRECT("'Risk Input'!" &amp; Database!$O$22 &amp;$A330&amp;"")="","",INDIRECT("'Risk Input'!" &amp; Database!$O$22 &amp;$A330&amp;""))</f>
        <v/>
      </c>
      <c r="T330" s="540" t="str">
        <f ca="1">IF(INDIRECT("'Risk Input'!" &amp; Database!$O$25 &amp;$A330&amp;"")="","",INDIRECT("'Risk Input'!" &amp; Database!$O$25 &amp;$A330&amp;""))</f>
        <v/>
      </c>
      <c r="U330" s="540" t="str">
        <f ca="1">IF(INDIRECT("'Risk Input'!" &amp; Database!$O$26 &amp;$A330&amp;"")="","",INDIRECT("'Risk Input'!" &amp; Database!$O$26 &amp;$A330&amp;""))</f>
        <v/>
      </c>
      <c r="V330" s="540" t="str">
        <f ca="1">IF(INDIRECT("'Risk Input'!" &amp; Database!$O$27 &amp;$A330&amp;"")="","",INDIRECT("'Risk Input'!" &amp; Database!$O$27 &amp;$A330&amp;""))</f>
        <v/>
      </c>
      <c r="W330" s="543" t="str">
        <f ca="1">IF(INDIRECT("'Risk Input'!" &amp; Database!$O$28 &amp;$A330&amp;"")="","",INDIRECT("'Risk Input'!" &amp; Database!$O$28 &amp;$A330&amp;""))</f>
        <v/>
      </c>
      <c r="X330" s="540" t="str">
        <f ca="1">IF(INDIRECT("'Risk Input'!" &amp; Database!$O$29 &amp;$A330&amp;"")="","",INDIRECT("'Risk Input'!" &amp; Database!$O$29 &amp;$A330&amp;""))</f>
        <v/>
      </c>
      <c r="Y330" s="123" t="s">
        <v>26</v>
      </c>
    </row>
    <row r="331" spans="1:25" ht="24" customHeight="1" thickBot="1">
      <c r="A331">
        <f>A330</f>
        <v>43</v>
      </c>
      <c r="B331" s="541"/>
      <c r="C331" s="541"/>
      <c r="D331" s="541"/>
      <c r="E331" s="541"/>
      <c r="F331" s="541"/>
      <c r="G331" s="541"/>
      <c r="H331" s="541"/>
      <c r="I331" s="553"/>
      <c r="J331" s="541"/>
      <c r="K331" s="541"/>
      <c r="L331" s="541"/>
      <c r="M331" s="541"/>
      <c r="N331" s="541"/>
      <c r="O331" s="14" t="str">
        <f ca="1">IF(INDIRECT("'Risk Input'!" &amp; Database!$O$15 &amp;$A330&amp;"")="","",INDIRECT("'Risk Input'!" &amp; Database!$O$15 &amp;$A330&amp;""))</f>
        <v/>
      </c>
      <c r="P331" s="550"/>
      <c r="Q331" s="544"/>
      <c r="R331" s="544"/>
      <c r="S331" s="541"/>
      <c r="T331" s="541"/>
      <c r="U331" s="541"/>
      <c r="V331" s="541"/>
      <c r="W331" s="544"/>
      <c r="X331" s="541"/>
      <c r="Y331" s="14" t="str">
        <f ca="1">IF(INDIRECT("'Risk Input'!" &amp; Database!$O$30 &amp;$A330&amp;"")="","",INDIRECT("'Risk Input'!" &amp; Database!$O$30 &amp;$A330&amp;""))</f>
        <v/>
      </c>
    </row>
    <row r="332" spans="1:25" ht="24" customHeight="1">
      <c r="A332">
        <f t="shared" ref="A332:A337" si="35">A331</f>
        <v>43</v>
      </c>
      <c r="B332" s="541"/>
      <c r="C332" s="541"/>
      <c r="D332" s="541"/>
      <c r="E332" s="541"/>
      <c r="F332" s="541"/>
      <c r="G332" s="541"/>
      <c r="H332" s="541"/>
      <c r="I332" s="553"/>
      <c r="J332" s="541"/>
      <c r="K332" s="541"/>
      <c r="L332" s="541"/>
      <c r="M332" s="541"/>
      <c r="N332" s="541"/>
      <c r="O332" s="546" t="str">
        <f ca="1">IF(INDIRECT("'Risk Input'!" &amp; Database!$O$18 &amp;$A332&amp;"")="","",INDIRECT("'Risk Input'!" &amp; Database!$O$18 &amp;$A332&amp;""))</f>
        <v/>
      </c>
      <c r="P332" s="550"/>
      <c r="Q332" s="544"/>
      <c r="R332" s="544"/>
      <c r="S332" s="541"/>
      <c r="T332" s="541"/>
      <c r="U332" s="541"/>
      <c r="V332" s="541"/>
      <c r="W332" s="544"/>
      <c r="X332" s="541"/>
      <c r="Y332" s="546" t="str">
        <f ca="1">IF(INDIRECT("'Risk Input'!" &amp; Database!$O$33 &amp;$A332&amp;"")="","",INDIRECT("'Risk Input'!" &amp; Database!$O$33 &amp;$A332&amp;""))</f>
        <v/>
      </c>
    </row>
    <row r="333" spans="1:25" ht="24" customHeight="1">
      <c r="A333">
        <f t="shared" si="35"/>
        <v>43</v>
      </c>
      <c r="B333" s="541"/>
      <c r="C333" s="541"/>
      <c r="D333" s="541"/>
      <c r="E333" s="541"/>
      <c r="F333" s="541"/>
      <c r="G333" s="541"/>
      <c r="H333" s="541"/>
      <c r="I333" s="553"/>
      <c r="J333" s="541"/>
      <c r="K333" s="541"/>
      <c r="L333" s="541"/>
      <c r="M333" s="541"/>
      <c r="N333" s="541"/>
      <c r="O333" s="547" t="str">
        <f ca="1">IF(INDIRECT("'Risk Input'!L"&amp;$A332&amp;"")="","",INDIRECT("'Risk Input'!L"&amp;$A332&amp;""))</f>
        <v/>
      </c>
      <c r="P333" s="550"/>
      <c r="Q333" s="544"/>
      <c r="R333" s="544"/>
      <c r="S333" s="541"/>
      <c r="T333" s="541"/>
      <c r="U333" s="541"/>
      <c r="V333" s="541"/>
      <c r="W333" s="544"/>
      <c r="X333" s="541"/>
      <c r="Y333" s="547" t="str">
        <f ca="1">IF(INDIRECT("'Risk Input'!L"&amp;$A332&amp;"")="","",INDIRECT("'Risk Input'!L"&amp;$A332&amp;""))</f>
        <v/>
      </c>
    </row>
    <row r="334" spans="1:25" ht="24" customHeight="1">
      <c r="A334">
        <f t="shared" si="35"/>
        <v>43</v>
      </c>
      <c r="B334" s="541"/>
      <c r="C334" s="541"/>
      <c r="D334" s="541"/>
      <c r="E334" s="541"/>
      <c r="F334" s="541"/>
      <c r="G334" s="541"/>
      <c r="H334" s="541"/>
      <c r="I334" s="553"/>
      <c r="J334" s="541"/>
      <c r="K334" s="541"/>
      <c r="L334" s="541"/>
      <c r="M334" s="541"/>
      <c r="N334" s="541"/>
      <c r="O334" s="547" t="str">
        <f ca="1">IF(INDIRECT("'Risk Input'!L"&amp;$A333&amp;"")="","",INDIRECT("'Risk Input'!L"&amp;$A333&amp;""))</f>
        <v/>
      </c>
      <c r="P334" s="550"/>
      <c r="Q334" s="544"/>
      <c r="R334" s="544"/>
      <c r="S334" s="541"/>
      <c r="T334" s="541"/>
      <c r="U334" s="541"/>
      <c r="V334" s="541"/>
      <c r="W334" s="544"/>
      <c r="X334" s="541"/>
      <c r="Y334" s="547" t="str">
        <f ca="1">IF(INDIRECT("'Risk Input'!L"&amp;$A333&amp;"")="","",INDIRECT("'Risk Input'!L"&amp;$A333&amp;""))</f>
        <v/>
      </c>
    </row>
    <row r="335" spans="1:25" ht="24" customHeight="1" thickBot="1">
      <c r="A335">
        <f t="shared" si="35"/>
        <v>43</v>
      </c>
      <c r="B335" s="541"/>
      <c r="C335" s="541"/>
      <c r="D335" s="541"/>
      <c r="E335" s="541"/>
      <c r="F335" s="541"/>
      <c r="G335" s="541"/>
      <c r="H335" s="541"/>
      <c r="I335" s="553"/>
      <c r="J335" s="541"/>
      <c r="K335" s="541"/>
      <c r="L335" s="541"/>
      <c r="M335" s="541"/>
      <c r="N335" s="541"/>
      <c r="O335" s="548" t="str">
        <f ca="1">IF(INDIRECT("'Risk Input'!L"&amp;$A334&amp;"")="","",INDIRECT("'Risk Input'!L"&amp;$A334&amp;""))</f>
        <v/>
      </c>
      <c r="P335" s="550"/>
      <c r="Q335" s="544"/>
      <c r="R335" s="544"/>
      <c r="S335" s="541"/>
      <c r="T335" s="541"/>
      <c r="U335" s="541"/>
      <c r="V335" s="541"/>
      <c r="W335" s="544"/>
      <c r="X335" s="541"/>
      <c r="Y335" s="548" t="str">
        <f ca="1">IF(INDIRECT("'Risk Input'!L"&amp;$A334&amp;"")="","",INDIRECT("'Risk Input'!L"&amp;$A334&amp;""))</f>
        <v/>
      </c>
    </row>
    <row r="336" spans="1:25" ht="24" customHeight="1">
      <c r="A336">
        <f t="shared" si="35"/>
        <v>43</v>
      </c>
      <c r="B336" s="541"/>
      <c r="C336" s="541"/>
      <c r="D336" s="541"/>
      <c r="E336" s="541"/>
      <c r="F336" s="541"/>
      <c r="G336" s="541"/>
      <c r="H336" s="541"/>
      <c r="I336" s="553"/>
      <c r="J336" s="541"/>
      <c r="K336" s="541"/>
      <c r="L336" s="541"/>
      <c r="M336" s="541"/>
      <c r="N336" s="541"/>
      <c r="O336" s="13" t="s">
        <v>15</v>
      </c>
      <c r="P336" s="550"/>
      <c r="Q336" s="544"/>
      <c r="R336" s="544"/>
      <c r="S336" s="541"/>
      <c r="T336" s="541"/>
      <c r="U336" s="541"/>
      <c r="V336" s="541"/>
      <c r="W336" s="544"/>
      <c r="X336" s="541"/>
      <c r="Y336" s="13" t="s">
        <v>15</v>
      </c>
    </row>
    <row r="337" spans="1:25" ht="24" customHeight="1" thickBot="1">
      <c r="A337">
        <f t="shared" si="35"/>
        <v>43</v>
      </c>
      <c r="B337" s="542"/>
      <c r="C337" s="542"/>
      <c r="D337" s="542"/>
      <c r="E337" s="542"/>
      <c r="F337" s="542"/>
      <c r="G337" s="542"/>
      <c r="H337" s="542"/>
      <c r="I337" s="554"/>
      <c r="J337" s="542"/>
      <c r="K337" s="542"/>
      <c r="L337" s="542"/>
      <c r="M337" s="542"/>
      <c r="N337" s="542"/>
      <c r="O337" s="14" t="str">
        <f ca="1">IF(INDIRECT("'Risk Input'!" &amp; Database!$O$16 &amp;$A337&amp;"")="","",INDIRECT("'Risk Input'!" &amp; Database!$O$16 &amp;$A337&amp;""))</f>
        <v/>
      </c>
      <c r="P337" s="551"/>
      <c r="Q337" s="545"/>
      <c r="R337" s="545"/>
      <c r="S337" s="542"/>
      <c r="T337" s="542"/>
      <c r="U337" s="542"/>
      <c r="V337" s="542"/>
      <c r="W337" s="545"/>
      <c r="X337" s="542"/>
      <c r="Y337" s="14" t="str">
        <f ca="1">IF(INDIRECT("'Risk Input'!" &amp; Database!$O$31 &amp;$A337&amp;"")="","",INDIRECT("'Risk Input'!" &amp; Database!$O$31 &amp;$A337&amp;""))</f>
        <v/>
      </c>
    </row>
    <row r="338" spans="1:25" ht="6" customHeight="1" thickBot="1">
      <c r="B338" s="12"/>
      <c r="C338" s="125"/>
      <c r="D338" s="126"/>
      <c r="E338" s="126"/>
      <c r="F338" s="126"/>
      <c r="G338" s="126"/>
      <c r="H338" s="126"/>
      <c r="I338" s="243"/>
      <c r="J338" s="126"/>
      <c r="K338" s="126"/>
      <c r="L338" s="126"/>
      <c r="M338" s="126"/>
      <c r="N338" s="128"/>
      <c r="O338" s="128"/>
      <c r="P338" s="128"/>
      <c r="Q338" s="128"/>
      <c r="R338" s="128"/>
      <c r="S338" s="126"/>
      <c r="T338" s="126"/>
      <c r="U338" s="126"/>
      <c r="V338" s="126"/>
      <c r="W338" s="126"/>
      <c r="X338" s="126"/>
      <c r="Y338" s="122"/>
    </row>
    <row r="339" spans="1:25" ht="24" customHeight="1" thickTop="1">
      <c r="A339">
        <f>A330+1</f>
        <v>44</v>
      </c>
      <c r="B339" s="540" t="str">
        <f ca="1">IF(INDIRECT("'Risk Input'!" &amp; Database!$O$3 &amp;$A339&amp;"")="","",INDIRECT("'Risk Input'!" &amp; Database!$O$3 &amp;$A339&amp;""))</f>
        <v/>
      </c>
      <c r="C339" s="540" t="str">
        <f ca="1">IF(INDIRECT("'Risk Input'!" &amp; Database!$O$2 &amp;$A339&amp;"")="","",INDIRECT("'Risk Input'!" &amp; Database!$O$2 &amp;$A339&amp;""))</f>
        <v/>
      </c>
      <c r="D339" s="540" t="str">
        <f ca="1">IF(INDIRECT("'Risk Input'!" &amp; Database!$O$4 &amp;$A339&amp;"")="","",INDIRECT("'Risk Input'!" &amp; Database!$O$4 &amp;$A339&amp;""))</f>
        <v/>
      </c>
      <c r="E339" s="540" t="str">
        <f ca="1">IF(INDIRECT("'Risk Input'!" &amp; Database!$O$5 &amp;$A339&amp;"")="","",INDIRECT("'Risk Input'!" &amp; Database!$O$5 &amp;$A339&amp;""))</f>
        <v/>
      </c>
      <c r="F339" s="540" t="str">
        <f ca="1">IF(INDIRECT("'Risk Input'!" &amp; Database!$O$6 &amp;$A339&amp;"")="","",INDIRECT("'Risk Input'!" &amp; Database!$O$6 &amp;$A339&amp;""))</f>
        <v/>
      </c>
      <c r="G339" s="540" t="str">
        <f ca="1">IF(INDIRECT("'Risk Input'!" &amp; Database!$O$7 &amp;$A339&amp;"")="","",INDIRECT("'Risk Input'!" &amp; Database!$O$7 &amp;$A339&amp;""))</f>
        <v/>
      </c>
      <c r="H339" s="540" t="str">
        <f ca="1">IF(INDIRECT("'Risk Input'!" &amp; Database!$O$8 &amp;$A339&amp;"")="","",INDIRECT("'Risk Input'!" &amp; Database!$O$8 &amp;$A339&amp;""))</f>
        <v/>
      </c>
      <c r="I339" s="552" t="str">
        <f ca="1">IF(INDIRECT("'Risk Input'!" &amp; Database!$O$9 &amp;$A339&amp;"")="","",INDIRECT("'Risk Input'!" &amp; Database!$O$9 &amp;$A339&amp;""))</f>
        <v/>
      </c>
      <c r="J339" s="540" t="str">
        <f ca="1">IF(INDIRECT("'Risk Input'!" &amp; Database!$O$10 &amp;$A339&amp;"")="","",INDIRECT("'Risk Input'!" &amp; Database!$O$10 &amp;$A339&amp;""))</f>
        <v/>
      </c>
      <c r="K339" s="540" t="str">
        <f ca="1">IF(INDIRECT("'Risk Input'!" &amp; Database!$O$11 &amp;$A339&amp;"")="","",INDIRECT("'Risk Input'!" &amp; Database!$O$11 &amp;$A339&amp;""))</f>
        <v/>
      </c>
      <c r="L339" s="540" t="str">
        <f ca="1">IF(INDIRECT("'Risk Input'!" &amp; Database!$O$12 &amp;$A339&amp;"")="","",INDIRECT("'Risk Input'!" &amp; Database!$O$12 &amp;$A339&amp;""))</f>
        <v/>
      </c>
      <c r="M339" s="540" t="str">
        <f ca="1">IF(INDIRECT("'Risk Input'!" &amp; Database!$O$13 &amp;$A339&amp;"")="","",INDIRECT("'Risk Input'!" &amp; Database!$O$13 &amp;$A339&amp;""))</f>
        <v/>
      </c>
      <c r="N339" s="540" t="str">
        <f ca="1">IF(INDIRECT("'Risk Input'!" &amp; Database!$O$14 &amp;$A339&amp;"")="","",INDIRECT("'Risk Input'!" &amp; Database!$O$14 &amp;$A339&amp;""))</f>
        <v/>
      </c>
      <c r="O339" s="15" t="s">
        <v>26</v>
      </c>
      <c r="P339" s="549">
        <f ca="1">IF(INDIRECT("'Risk Input'!" &amp; Database!$O$19 &amp;$A339&amp;"")="","",INDIRECT("'Risk Input'!" &amp; Database!$O$19 &amp;$A339&amp;""))</f>
        <v>0</v>
      </c>
      <c r="Q339" s="543">
        <f ca="1">IF(INDIRECT("'Risk Input'!" &amp; Database!$O$20 &amp;$A339&amp;"")="","",INDIRECT("'Risk Input'!" &amp; Database!$O$20 &amp;$A339&amp;""))</f>
        <v>0</v>
      </c>
      <c r="R339" s="543">
        <f ca="1">IF(INDIRECT("'Risk Input'!" &amp; Database!$O$21 &amp;$A339&amp;"")="","",INDIRECT("'Risk Input'!" &amp; Database!$O$21 &amp;$A339&amp;""))</f>
        <v>0</v>
      </c>
      <c r="S339" s="540" t="str">
        <f ca="1">IF(INDIRECT("'Risk Input'!" &amp; Database!$O$22 &amp;$A339&amp;"")="","",INDIRECT("'Risk Input'!" &amp; Database!$O$22 &amp;$A339&amp;""))</f>
        <v/>
      </c>
      <c r="T339" s="540" t="str">
        <f ca="1">IF(INDIRECT("'Risk Input'!" &amp; Database!$O$25 &amp;$A339&amp;"")="","",INDIRECT("'Risk Input'!" &amp; Database!$O$25 &amp;$A339&amp;""))</f>
        <v/>
      </c>
      <c r="U339" s="540" t="str">
        <f ca="1">IF(INDIRECT("'Risk Input'!" &amp; Database!$O$26 &amp;$A339&amp;"")="","",INDIRECT("'Risk Input'!" &amp; Database!$O$26 &amp;$A339&amp;""))</f>
        <v/>
      </c>
      <c r="V339" s="540" t="str">
        <f ca="1">IF(INDIRECT("'Risk Input'!" &amp; Database!$O$27 &amp;$A339&amp;"")="","",INDIRECT("'Risk Input'!" &amp; Database!$O$27 &amp;$A339&amp;""))</f>
        <v/>
      </c>
      <c r="W339" s="543" t="str">
        <f ca="1">IF(INDIRECT("'Risk Input'!" &amp; Database!$O$28 &amp;$A339&amp;"")="","",INDIRECT("'Risk Input'!" &amp; Database!$O$28 &amp;$A339&amp;""))</f>
        <v/>
      </c>
      <c r="X339" s="540" t="str">
        <f ca="1">IF(INDIRECT("'Risk Input'!" &amp; Database!$O$29 &amp;$A339&amp;"")="","",INDIRECT("'Risk Input'!" &amp; Database!$O$29 &amp;$A339&amp;""))</f>
        <v/>
      </c>
      <c r="Y339" s="123" t="s">
        <v>26</v>
      </c>
    </row>
    <row r="340" spans="1:25" ht="24" customHeight="1" thickBot="1">
      <c r="A340">
        <f>A339</f>
        <v>44</v>
      </c>
      <c r="B340" s="541"/>
      <c r="C340" s="541"/>
      <c r="D340" s="541"/>
      <c r="E340" s="541"/>
      <c r="F340" s="541"/>
      <c r="G340" s="541"/>
      <c r="H340" s="541"/>
      <c r="I340" s="553"/>
      <c r="J340" s="541"/>
      <c r="K340" s="541"/>
      <c r="L340" s="541"/>
      <c r="M340" s="541"/>
      <c r="N340" s="541"/>
      <c r="O340" s="14" t="str">
        <f ca="1">IF(INDIRECT("'Risk Input'!" &amp; Database!$O$15 &amp;$A339&amp;"")="","",INDIRECT("'Risk Input'!" &amp; Database!$O$15 &amp;$A339&amp;""))</f>
        <v/>
      </c>
      <c r="P340" s="550"/>
      <c r="Q340" s="544"/>
      <c r="R340" s="544"/>
      <c r="S340" s="541"/>
      <c r="T340" s="541"/>
      <c r="U340" s="541"/>
      <c r="V340" s="541"/>
      <c r="W340" s="544"/>
      <c r="X340" s="541"/>
      <c r="Y340" s="14" t="str">
        <f ca="1">IF(INDIRECT("'Risk Input'!" &amp; Database!$O$30 &amp;$A339&amp;"")="","",INDIRECT("'Risk Input'!" &amp; Database!$O$30 &amp;$A339&amp;""))</f>
        <v/>
      </c>
    </row>
    <row r="341" spans="1:25" ht="24" customHeight="1">
      <c r="A341">
        <f t="shared" ref="A341:A346" si="36">A340</f>
        <v>44</v>
      </c>
      <c r="B341" s="541"/>
      <c r="C341" s="541"/>
      <c r="D341" s="541"/>
      <c r="E341" s="541"/>
      <c r="F341" s="541"/>
      <c r="G341" s="541"/>
      <c r="H341" s="541"/>
      <c r="I341" s="553"/>
      <c r="J341" s="541"/>
      <c r="K341" s="541"/>
      <c r="L341" s="541"/>
      <c r="M341" s="541"/>
      <c r="N341" s="541"/>
      <c r="O341" s="546" t="str">
        <f ca="1">IF(INDIRECT("'Risk Input'!" &amp; Database!$O$18 &amp;$A341&amp;"")="","",INDIRECT("'Risk Input'!" &amp; Database!$O$18 &amp;$A341&amp;""))</f>
        <v/>
      </c>
      <c r="P341" s="550"/>
      <c r="Q341" s="544"/>
      <c r="R341" s="544"/>
      <c r="S341" s="541"/>
      <c r="T341" s="541"/>
      <c r="U341" s="541"/>
      <c r="V341" s="541"/>
      <c r="W341" s="544"/>
      <c r="X341" s="541"/>
      <c r="Y341" s="546" t="str">
        <f ca="1">IF(INDIRECT("'Risk Input'!" &amp; Database!$O$33 &amp;$A341&amp;"")="","",INDIRECT("'Risk Input'!" &amp; Database!$O$33 &amp;$A341&amp;""))</f>
        <v/>
      </c>
    </row>
    <row r="342" spans="1:25" ht="24" customHeight="1">
      <c r="A342">
        <f t="shared" si="36"/>
        <v>44</v>
      </c>
      <c r="B342" s="541"/>
      <c r="C342" s="541"/>
      <c r="D342" s="541"/>
      <c r="E342" s="541"/>
      <c r="F342" s="541"/>
      <c r="G342" s="541"/>
      <c r="H342" s="541"/>
      <c r="I342" s="553"/>
      <c r="J342" s="541"/>
      <c r="K342" s="541"/>
      <c r="L342" s="541"/>
      <c r="M342" s="541"/>
      <c r="N342" s="541"/>
      <c r="O342" s="547" t="str">
        <f ca="1">IF(INDIRECT("'Risk Input'!L"&amp;$A341&amp;"")="","",INDIRECT("'Risk Input'!L"&amp;$A341&amp;""))</f>
        <v/>
      </c>
      <c r="P342" s="550"/>
      <c r="Q342" s="544"/>
      <c r="R342" s="544"/>
      <c r="S342" s="541"/>
      <c r="T342" s="541"/>
      <c r="U342" s="541"/>
      <c r="V342" s="541"/>
      <c r="W342" s="544"/>
      <c r="X342" s="541"/>
      <c r="Y342" s="547" t="str">
        <f ca="1">IF(INDIRECT("'Risk Input'!L"&amp;$A341&amp;"")="","",INDIRECT("'Risk Input'!L"&amp;$A341&amp;""))</f>
        <v/>
      </c>
    </row>
    <row r="343" spans="1:25" ht="24" customHeight="1">
      <c r="A343">
        <f t="shared" si="36"/>
        <v>44</v>
      </c>
      <c r="B343" s="541"/>
      <c r="C343" s="541"/>
      <c r="D343" s="541"/>
      <c r="E343" s="541"/>
      <c r="F343" s="541"/>
      <c r="G343" s="541"/>
      <c r="H343" s="541"/>
      <c r="I343" s="553"/>
      <c r="J343" s="541"/>
      <c r="K343" s="541"/>
      <c r="L343" s="541"/>
      <c r="M343" s="541"/>
      <c r="N343" s="541"/>
      <c r="O343" s="547" t="str">
        <f ca="1">IF(INDIRECT("'Risk Input'!L"&amp;$A342&amp;"")="","",INDIRECT("'Risk Input'!L"&amp;$A342&amp;""))</f>
        <v/>
      </c>
      <c r="P343" s="550"/>
      <c r="Q343" s="544"/>
      <c r="R343" s="544"/>
      <c r="S343" s="541"/>
      <c r="T343" s="541"/>
      <c r="U343" s="541"/>
      <c r="V343" s="541"/>
      <c r="W343" s="544"/>
      <c r="X343" s="541"/>
      <c r="Y343" s="547" t="str">
        <f ca="1">IF(INDIRECT("'Risk Input'!L"&amp;$A342&amp;"")="","",INDIRECT("'Risk Input'!L"&amp;$A342&amp;""))</f>
        <v/>
      </c>
    </row>
    <row r="344" spans="1:25" ht="24" customHeight="1" thickBot="1">
      <c r="A344">
        <f t="shared" si="36"/>
        <v>44</v>
      </c>
      <c r="B344" s="541"/>
      <c r="C344" s="541"/>
      <c r="D344" s="541"/>
      <c r="E344" s="541"/>
      <c r="F344" s="541"/>
      <c r="G344" s="541"/>
      <c r="H344" s="541"/>
      <c r="I344" s="553"/>
      <c r="J344" s="541"/>
      <c r="K344" s="541"/>
      <c r="L344" s="541"/>
      <c r="M344" s="541"/>
      <c r="N344" s="541"/>
      <c r="O344" s="548" t="str">
        <f ca="1">IF(INDIRECT("'Risk Input'!L"&amp;$A343&amp;"")="","",INDIRECT("'Risk Input'!L"&amp;$A343&amp;""))</f>
        <v/>
      </c>
      <c r="P344" s="550"/>
      <c r="Q344" s="544"/>
      <c r="R344" s="544"/>
      <c r="S344" s="541"/>
      <c r="T344" s="541"/>
      <c r="U344" s="541"/>
      <c r="V344" s="541"/>
      <c r="W344" s="544"/>
      <c r="X344" s="541"/>
      <c r="Y344" s="548" t="str">
        <f ca="1">IF(INDIRECT("'Risk Input'!L"&amp;$A343&amp;"")="","",INDIRECT("'Risk Input'!L"&amp;$A343&amp;""))</f>
        <v/>
      </c>
    </row>
    <row r="345" spans="1:25" ht="24" customHeight="1">
      <c r="A345">
        <f t="shared" si="36"/>
        <v>44</v>
      </c>
      <c r="B345" s="541"/>
      <c r="C345" s="541"/>
      <c r="D345" s="541"/>
      <c r="E345" s="541"/>
      <c r="F345" s="541"/>
      <c r="G345" s="541"/>
      <c r="H345" s="541"/>
      <c r="I345" s="553"/>
      <c r="J345" s="541"/>
      <c r="K345" s="541"/>
      <c r="L345" s="541"/>
      <c r="M345" s="541"/>
      <c r="N345" s="541"/>
      <c r="O345" s="13" t="s">
        <v>15</v>
      </c>
      <c r="P345" s="550"/>
      <c r="Q345" s="544"/>
      <c r="R345" s="544"/>
      <c r="S345" s="541"/>
      <c r="T345" s="541"/>
      <c r="U345" s="541"/>
      <c r="V345" s="541"/>
      <c r="W345" s="544"/>
      <c r="X345" s="541"/>
      <c r="Y345" s="13" t="s">
        <v>15</v>
      </c>
    </row>
    <row r="346" spans="1:25" ht="24" customHeight="1" thickBot="1">
      <c r="A346">
        <f t="shared" si="36"/>
        <v>44</v>
      </c>
      <c r="B346" s="542"/>
      <c r="C346" s="542"/>
      <c r="D346" s="542"/>
      <c r="E346" s="542"/>
      <c r="F346" s="542"/>
      <c r="G346" s="542"/>
      <c r="H346" s="542"/>
      <c r="I346" s="554"/>
      <c r="J346" s="542"/>
      <c r="K346" s="542"/>
      <c r="L346" s="542"/>
      <c r="M346" s="542"/>
      <c r="N346" s="542"/>
      <c r="O346" s="14" t="str">
        <f ca="1">IF(INDIRECT("'Risk Input'!" &amp; Database!$O$16 &amp;$A346&amp;"")="","",INDIRECT("'Risk Input'!" &amp; Database!$O$16 &amp;$A346&amp;""))</f>
        <v/>
      </c>
      <c r="P346" s="551"/>
      <c r="Q346" s="545"/>
      <c r="R346" s="545"/>
      <c r="S346" s="542"/>
      <c r="T346" s="542"/>
      <c r="U346" s="542"/>
      <c r="V346" s="542"/>
      <c r="W346" s="545"/>
      <c r="X346" s="542"/>
      <c r="Y346" s="14" t="str">
        <f ca="1">IF(INDIRECT("'Risk Input'!" &amp; Database!$O$31 &amp;$A346&amp;"")="","",INDIRECT("'Risk Input'!" &amp; Database!$O$31 &amp;$A346&amp;""))</f>
        <v/>
      </c>
    </row>
    <row r="347" spans="1:25" ht="6" customHeight="1" thickBot="1">
      <c r="B347" s="12"/>
      <c r="C347" s="125"/>
      <c r="D347" s="126"/>
      <c r="E347" s="126"/>
      <c r="F347" s="126"/>
      <c r="G347" s="126"/>
      <c r="H347" s="126"/>
      <c r="I347" s="243"/>
      <c r="J347" s="126"/>
      <c r="K347" s="126"/>
      <c r="L347" s="126"/>
      <c r="M347" s="126"/>
      <c r="N347" s="128"/>
      <c r="O347" s="128"/>
      <c r="P347" s="128"/>
      <c r="Q347" s="128"/>
      <c r="R347" s="128"/>
      <c r="S347" s="126"/>
      <c r="T347" s="126"/>
      <c r="U347" s="126"/>
      <c r="V347" s="126"/>
      <c r="W347" s="126"/>
      <c r="X347" s="126"/>
      <c r="Y347" s="122"/>
    </row>
    <row r="348" spans="1:25" ht="24" customHeight="1" thickTop="1">
      <c r="A348">
        <f>A339+1</f>
        <v>45</v>
      </c>
      <c r="B348" s="540" t="str">
        <f ca="1">IF(INDIRECT("'Risk Input'!" &amp; Database!$O$3 &amp;$A348&amp;"")="","",INDIRECT("'Risk Input'!" &amp; Database!$O$3 &amp;$A348&amp;""))</f>
        <v/>
      </c>
      <c r="C348" s="540" t="str">
        <f ca="1">IF(INDIRECT("'Risk Input'!" &amp; Database!$O$2 &amp;$A348&amp;"")="","",INDIRECT("'Risk Input'!" &amp; Database!$O$2 &amp;$A348&amp;""))</f>
        <v/>
      </c>
      <c r="D348" s="540" t="str">
        <f ca="1">IF(INDIRECT("'Risk Input'!" &amp; Database!$O$4 &amp;$A348&amp;"")="","",INDIRECT("'Risk Input'!" &amp; Database!$O$4 &amp;$A348&amp;""))</f>
        <v/>
      </c>
      <c r="E348" s="540" t="str">
        <f ca="1">IF(INDIRECT("'Risk Input'!" &amp; Database!$O$5 &amp;$A348&amp;"")="","",INDIRECT("'Risk Input'!" &amp; Database!$O$5 &amp;$A348&amp;""))</f>
        <v/>
      </c>
      <c r="F348" s="540" t="str">
        <f ca="1">IF(INDIRECT("'Risk Input'!" &amp; Database!$O$6 &amp;$A348&amp;"")="","",INDIRECT("'Risk Input'!" &amp; Database!$O$6 &amp;$A348&amp;""))</f>
        <v/>
      </c>
      <c r="G348" s="540" t="str">
        <f ca="1">IF(INDIRECT("'Risk Input'!" &amp; Database!$O$7 &amp;$A348&amp;"")="","",INDIRECT("'Risk Input'!" &amp; Database!$O$7 &amp;$A348&amp;""))</f>
        <v/>
      </c>
      <c r="H348" s="540" t="str">
        <f ca="1">IF(INDIRECT("'Risk Input'!" &amp; Database!$O$8 &amp;$A348&amp;"")="","",INDIRECT("'Risk Input'!" &amp; Database!$O$8 &amp;$A348&amp;""))</f>
        <v/>
      </c>
      <c r="I348" s="552" t="str">
        <f ca="1">IF(INDIRECT("'Risk Input'!" &amp; Database!$O$9 &amp;$A348&amp;"")="","",INDIRECT("'Risk Input'!" &amp; Database!$O$9 &amp;$A348&amp;""))</f>
        <v/>
      </c>
      <c r="J348" s="540" t="str">
        <f ca="1">IF(INDIRECT("'Risk Input'!" &amp; Database!$O$10 &amp;$A348&amp;"")="","",INDIRECT("'Risk Input'!" &amp; Database!$O$10 &amp;$A348&amp;""))</f>
        <v/>
      </c>
      <c r="K348" s="540" t="str">
        <f ca="1">IF(INDIRECT("'Risk Input'!" &amp; Database!$O$11 &amp;$A348&amp;"")="","",INDIRECT("'Risk Input'!" &amp; Database!$O$11 &amp;$A348&amp;""))</f>
        <v/>
      </c>
      <c r="L348" s="540" t="str">
        <f ca="1">IF(INDIRECT("'Risk Input'!" &amp; Database!$O$12 &amp;$A348&amp;"")="","",INDIRECT("'Risk Input'!" &amp; Database!$O$12 &amp;$A348&amp;""))</f>
        <v/>
      </c>
      <c r="M348" s="540" t="str">
        <f ca="1">IF(INDIRECT("'Risk Input'!" &amp; Database!$O$13 &amp;$A348&amp;"")="","",INDIRECT("'Risk Input'!" &amp; Database!$O$13 &amp;$A348&amp;""))</f>
        <v/>
      </c>
      <c r="N348" s="540" t="str">
        <f ca="1">IF(INDIRECT("'Risk Input'!" &amp; Database!$O$14 &amp;$A348&amp;"")="","",INDIRECT("'Risk Input'!" &amp; Database!$O$14 &amp;$A348&amp;""))</f>
        <v/>
      </c>
      <c r="O348" s="15" t="s">
        <v>26</v>
      </c>
      <c r="P348" s="549">
        <f ca="1">IF(INDIRECT("'Risk Input'!" &amp; Database!$O$19 &amp;$A348&amp;"")="","",INDIRECT("'Risk Input'!" &amp; Database!$O$19 &amp;$A348&amp;""))</f>
        <v>0</v>
      </c>
      <c r="Q348" s="543">
        <f ca="1">IF(INDIRECT("'Risk Input'!" &amp; Database!$O$20 &amp;$A348&amp;"")="","",INDIRECT("'Risk Input'!" &amp; Database!$O$20 &amp;$A348&amp;""))</f>
        <v>0</v>
      </c>
      <c r="R348" s="543">
        <f ca="1">IF(INDIRECT("'Risk Input'!" &amp; Database!$O$21 &amp;$A348&amp;"")="","",INDIRECT("'Risk Input'!" &amp; Database!$O$21 &amp;$A348&amp;""))</f>
        <v>0</v>
      </c>
      <c r="S348" s="540" t="str">
        <f ca="1">IF(INDIRECT("'Risk Input'!" &amp; Database!$O$22 &amp;$A348&amp;"")="","",INDIRECT("'Risk Input'!" &amp; Database!$O$22 &amp;$A348&amp;""))</f>
        <v/>
      </c>
      <c r="T348" s="540" t="str">
        <f ca="1">IF(INDIRECT("'Risk Input'!" &amp; Database!$O$25 &amp;$A348&amp;"")="","",INDIRECT("'Risk Input'!" &amp; Database!$O$25 &amp;$A348&amp;""))</f>
        <v/>
      </c>
      <c r="U348" s="540" t="str">
        <f ca="1">IF(INDIRECT("'Risk Input'!" &amp; Database!$O$26 &amp;$A348&amp;"")="","",INDIRECT("'Risk Input'!" &amp; Database!$O$26 &amp;$A348&amp;""))</f>
        <v/>
      </c>
      <c r="V348" s="540" t="str">
        <f ca="1">IF(INDIRECT("'Risk Input'!" &amp; Database!$O$27 &amp;$A348&amp;"")="","",INDIRECT("'Risk Input'!" &amp; Database!$O$27 &amp;$A348&amp;""))</f>
        <v/>
      </c>
      <c r="W348" s="543" t="str">
        <f ca="1">IF(INDIRECT("'Risk Input'!" &amp; Database!$O$28 &amp;$A348&amp;"")="","",INDIRECT("'Risk Input'!" &amp; Database!$O$28 &amp;$A348&amp;""))</f>
        <v/>
      </c>
      <c r="X348" s="540" t="str">
        <f ca="1">IF(INDIRECT("'Risk Input'!" &amp; Database!$O$29 &amp;$A348&amp;"")="","",INDIRECT("'Risk Input'!" &amp; Database!$O$29 &amp;$A348&amp;""))</f>
        <v/>
      </c>
      <c r="Y348" s="123" t="s">
        <v>26</v>
      </c>
    </row>
    <row r="349" spans="1:25" ht="24" customHeight="1" thickBot="1">
      <c r="A349">
        <f>A348</f>
        <v>45</v>
      </c>
      <c r="B349" s="541"/>
      <c r="C349" s="541"/>
      <c r="D349" s="541"/>
      <c r="E349" s="541"/>
      <c r="F349" s="541"/>
      <c r="G349" s="541"/>
      <c r="H349" s="541"/>
      <c r="I349" s="553"/>
      <c r="J349" s="541"/>
      <c r="K349" s="541"/>
      <c r="L349" s="541"/>
      <c r="M349" s="541"/>
      <c r="N349" s="541"/>
      <c r="O349" s="14" t="str">
        <f ca="1">IF(INDIRECT("'Risk Input'!" &amp; Database!$O$15 &amp;$A348&amp;"")="","",INDIRECT("'Risk Input'!" &amp; Database!$O$15 &amp;$A348&amp;""))</f>
        <v/>
      </c>
      <c r="P349" s="550"/>
      <c r="Q349" s="544"/>
      <c r="R349" s="544"/>
      <c r="S349" s="541"/>
      <c r="T349" s="541"/>
      <c r="U349" s="541"/>
      <c r="V349" s="541"/>
      <c r="W349" s="544"/>
      <c r="X349" s="541"/>
      <c r="Y349" s="14" t="str">
        <f ca="1">IF(INDIRECT("'Risk Input'!" &amp; Database!$O$30 &amp;$A348&amp;"")="","",INDIRECT("'Risk Input'!" &amp; Database!$O$30 &amp;$A348&amp;""))</f>
        <v/>
      </c>
    </row>
    <row r="350" spans="1:25" ht="24" customHeight="1">
      <c r="A350">
        <f t="shared" ref="A350:A355" si="37">A349</f>
        <v>45</v>
      </c>
      <c r="B350" s="541"/>
      <c r="C350" s="541"/>
      <c r="D350" s="541"/>
      <c r="E350" s="541"/>
      <c r="F350" s="541"/>
      <c r="G350" s="541"/>
      <c r="H350" s="541"/>
      <c r="I350" s="553"/>
      <c r="J350" s="541"/>
      <c r="K350" s="541"/>
      <c r="L350" s="541"/>
      <c r="M350" s="541"/>
      <c r="N350" s="541"/>
      <c r="O350" s="546" t="str">
        <f ca="1">IF(INDIRECT("'Risk Input'!" &amp; Database!$O$18 &amp;$A350&amp;"")="","",INDIRECT("'Risk Input'!" &amp; Database!$O$18 &amp;$A350&amp;""))</f>
        <v/>
      </c>
      <c r="P350" s="550"/>
      <c r="Q350" s="544"/>
      <c r="R350" s="544"/>
      <c r="S350" s="541"/>
      <c r="T350" s="541"/>
      <c r="U350" s="541"/>
      <c r="V350" s="541"/>
      <c r="W350" s="544"/>
      <c r="X350" s="541"/>
      <c r="Y350" s="546" t="str">
        <f ca="1">IF(INDIRECT("'Risk Input'!" &amp; Database!$O$33 &amp;$A350&amp;"")="","",INDIRECT("'Risk Input'!" &amp; Database!$O$33 &amp;$A350&amp;""))</f>
        <v/>
      </c>
    </row>
    <row r="351" spans="1:25" ht="24" customHeight="1">
      <c r="A351">
        <f t="shared" si="37"/>
        <v>45</v>
      </c>
      <c r="B351" s="541"/>
      <c r="C351" s="541"/>
      <c r="D351" s="541"/>
      <c r="E351" s="541"/>
      <c r="F351" s="541"/>
      <c r="G351" s="541"/>
      <c r="H351" s="541"/>
      <c r="I351" s="553"/>
      <c r="J351" s="541"/>
      <c r="K351" s="541"/>
      <c r="L351" s="541"/>
      <c r="M351" s="541"/>
      <c r="N351" s="541"/>
      <c r="O351" s="547" t="str">
        <f ca="1">IF(INDIRECT("'Risk Input'!L"&amp;$A350&amp;"")="","",INDIRECT("'Risk Input'!L"&amp;$A350&amp;""))</f>
        <v/>
      </c>
      <c r="P351" s="550"/>
      <c r="Q351" s="544"/>
      <c r="R351" s="544"/>
      <c r="S351" s="541"/>
      <c r="T351" s="541"/>
      <c r="U351" s="541"/>
      <c r="V351" s="541"/>
      <c r="W351" s="544"/>
      <c r="X351" s="541"/>
      <c r="Y351" s="547" t="str">
        <f ca="1">IF(INDIRECT("'Risk Input'!L"&amp;$A350&amp;"")="","",INDIRECT("'Risk Input'!L"&amp;$A350&amp;""))</f>
        <v/>
      </c>
    </row>
    <row r="352" spans="1:25" ht="24" customHeight="1">
      <c r="A352">
        <f t="shared" si="37"/>
        <v>45</v>
      </c>
      <c r="B352" s="541"/>
      <c r="C352" s="541"/>
      <c r="D352" s="541"/>
      <c r="E352" s="541"/>
      <c r="F352" s="541"/>
      <c r="G352" s="541"/>
      <c r="H352" s="541"/>
      <c r="I352" s="553"/>
      <c r="J352" s="541"/>
      <c r="K352" s="541"/>
      <c r="L352" s="541"/>
      <c r="M352" s="541"/>
      <c r="N352" s="541"/>
      <c r="O352" s="547" t="str">
        <f ca="1">IF(INDIRECT("'Risk Input'!L"&amp;$A351&amp;"")="","",INDIRECT("'Risk Input'!L"&amp;$A351&amp;""))</f>
        <v/>
      </c>
      <c r="P352" s="550"/>
      <c r="Q352" s="544"/>
      <c r="R352" s="544"/>
      <c r="S352" s="541"/>
      <c r="T352" s="541"/>
      <c r="U352" s="541"/>
      <c r="V352" s="541"/>
      <c r="W352" s="544"/>
      <c r="X352" s="541"/>
      <c r="Y352" s="547" t="str">
        <f ca="1">IF(INDIRECT("'Risk Input'!L"&amp;$A351&amp;"")="","",INDIRECT("'Risk Input'!L"&amp;$A351&amp;""))</f>
        <v/>
      </c>
    </row>
    <row r="353" spans="1:25" ht="24" customHeight="1" thickBot="1">
      <c r="A353">
        <f t="shared" si="37"/>
        <v>45</v>
      </c>
      <c r="B353" s="541"/>
      <c r="C353" s="541"/>
      <c r="D353" s="541"/>
      <c r="E353" s="541"/>
      <c r="F353" s="541"/>
      <c r="G353" s="541"/>
      <c r="H353" s="541"/>
      <c r="I353" s="553"/>
      <c r="J353" s="541"/>
      <c r="K353" s="541"/>
      <c r="L353" s="541"/>
      <c r="M353" s="541"/>
      <c r="N353" s="541"/>
      <c r="O353" s="548" t="str">
        <f ca="1">IF(INDIRECT("'Risk Input'!L"&amp;$A352&amp;"")="","",INDIRECT("'Risk Input'!L"&amp;$A352&amp;""))</f>
        <v/>
      </c>
      <c r="P353" s="550"/>
      <c r="Q353" s="544"/>
      <c r="R353" s="544"/>
      <c r="S353" s="541"/>
      <c r="T353" s="541"/>
      <c r="U353" s="541"/>
      <c r="V353" s="541"/>
      <c r="W353" s="544"/>
      <c r="X353" s="541"/>
      <c r="Y353" s="548" t="str">
        <f ca="1">IF(INDIRECT("'Risk Input'!L"&amp;$A352&amp;"")="","",INDIRECT("'Risk Input'!L"&amp;$A352&amp;""))</f>
        <v/>
      </c>
    </row>
    <row r="354" spans="1:25" ht="24" customHeight="1">
      <c r="A354">
        <f t="shared" si="37"/>
        <v>45</v>
      </c>
      <c r="B354" s="541"/>
      <c r="C354" s="541"/>
      <c r="D354" s="541"/>
      <c r="E354" s="541"/>
      <c r="F354" s="541"/>
      <c r="G354" s="541"/>
      <c r="H354" s="541"/>
      <c r="I354" s="553"/>
      <c r="J354" s="541"/>
      <c r="K354" s="541"/>
      <c r="L354" s="541"/>
      <c r="M354" s="541"/>
      <c r="N354" s="541"/>
      <c r="O354" s="13" t="s">
        <v>15</v>
      </c>
      <c r="P354" s="550"/>
      <c r="Q354" s="544"/>
      <c r="R354" s="544"/>
      <c r="S354" s="541"/>
      <c r="T354" s="541"/>
      <c r="U354" s="541"/>
      <c r="V354" s="541"/>
      <c r="W354" s="544"/>
      <c r="X354" s="541"/>
      <c r="Y354" s="13" t="s">
        <v>15</v>
      </c>
    </row>
    <row r="355" spans="1:25" ht="24" customHeight="1" thickBot="1">
      <c r="A355">
        <f t="shared" si="37"/>
        <v>45</v>
      </c>
      <c r="B355" s="542"/>
      <c r="C355" s="542"/>
      <c r="D355" s="542"/>
      <c r="E355" s="542"/>
      <c r="F355" s="542"/>
      <c r="G355" s="542"/>
      <c r="H355" s="542"/>
      <c r="I355" s="554"/>
      <c r="J355" s="542"/>
      <c r="K355" s="542"/>
      <c r="L355" s="542"/>
      <c r="M355" s="542"/>
      <c r="N355" s="542"/>
      <c r="O355" s="14" t="str">
        <f ca="1">IF(INDIRECT("'Risk Input'!" &amp; Database!$O$16 &amp;$A355&amp;"")="","",INDIRECT("'Risk Input'!" &amp; Database!$O$16 &amp;$A355&amp;""))</f>
        <v/>
      </c>
      <c r="P355" s="551"/>
      <c r="Q355" s="545"/>
      <c r="R355" s="545"/>
      <c r="S355" s="542"/>
      <c r="T355" s="542"/>
      <c r="U355" s="542"/>
      <c r="V355" s="542"/>
      <c r="W355" s="545"/>
      <c r="X355" s="542"/>
      <c r="Y355" s="14" t="str">
        <f ca="1">IF(INDIRECT("'Risk Input'!" &amp; Database!$O$31 &amp;$A355&amp;"")="","",INDIRECT("'Risk Input'!" &amp; Database!$O$31 &amp;$A355&amp;""))</f>
        <v/>
      </c>
    </row>
    <row r="356" spans="1:25" ht="6" customHeight="1" thickBot="1">
      <c r="B356" s="12"/>
      <c r="C356" s="125"/>
      <c r="D356" s="126"/>
      <c r="E356" s="126"/>
      <c r="F356" s="126"/>
      <c r="G356" s="126"/>
      <c r="H356" s="126"/>
      <c r="I356" s="243"/>
      <c r="J356" s="126"/>
      <c r="K356" s="126"/>
      <c r="L356" s="126"/>
      <c r="M356" s="126"/>
      <c r="N356" s="128"/>
      <c r="O356" s="128"/>
      <c r="P356" s="128"/>
      <c r="Q356" s="128"/>
      <c r="R356" s="128"/>
      <c r="S356" s="126"/>
      <c r="T356" s="126"/>
      <c r="U356" s="126"/>
      <c r="V356" s="126"/>
      <c r="W356" s="126"/>
      <c r="X356" s="126"/>
      <c r="Y356" s="122"/>
    </row>
    <row r="357" spans="1:25" ht="24" customHeight="1" thickTop="1">
      <c r="A357">
        <f>A348+1</f>
        <v>46</v>
      </c>
      <c r="B357" s="540" t="str">
        <f ca="1">IF(INDIRECT("'Risk Input'!" &amp; Database!$O$3 &amp;$A357&amp;"")="","",INDIRECT("'Risk Input'!" &amp; Database!$O$3 &amp;$A357&amp;""))</f>
        <v/>
      </c>
      <c r="C357" s="540" t="str">
        <f ca="1">IF(INDIRECT("'Risk Input'!" &amp; Database!$O$2 &amp;$A357&amp;"")="","",INDIRECT("'Risk Input'!" &amp; Database!$O$2 &amp;$A357&amp;""))</f>
        <v/>
      </c>
      <c r="D357" s="540" t="str">
        <f ca="1">IF(INDIRECT("'Risk Input'!" &amp; Database!$O$4 &amp;$A357&amp;"")="","",INDIRECT("'Risk Input'!" &amp; Database!$O$4 &amp;$A357&amp;""))</f>
        <v/>
      </c>
      <c r="E357" s="540" t="str">
        <f ca="1">IF(INDIRECT("'Risk Input'!" &amp; Database!$O$5 &amp;$A357&amp;"")="","",INDIRECT("'Risk Input'!" &amp; Database!$O$5 &amp;$A357&amp;""))</f>
        <v/>
      </c>
      <c r="F357" s="540" t="str">
        <f ca="1">IF(INDIRECT("'Risk Input'!" &amp; Database!$O$6 &amp;$A357&amp;"")="","",INDIRECT("'Risk Input'!" &amp; Database!$O$6 &amp;$A357&amp;""))</f>
        <v/>
      </c>
      <c r="G357" s="540" t="str">
        <f ca="1">IF(INDIRECT("'Risk Input'!" &amp; Database!$O$7 &amp;$A357&amp;"")="","",INDIRECT("'Risk Input'!" &amp; Database!$O$7 &amp;$A357&amp;""))</f>
        <v/>
      </c>
      <c r="H357" s="540" t="str">
        <f ca="1">IF(INDIRECT("'Risk Input'!" &amp; Database!$O$8 &amp;$A357&amp;"")="","",INDIRECT("'Risk Input'!" &amp; Database!$O$8 &amp;$A357&amp;""))</f>
        <v/>
      </c>
      <c r="I357" s="552" t="str">
        <f ca="1">IF(INDIRECT("'Risk Input'!" &amp; Database!$O$9 &amp;$A357&amp;"")="","",INDIRECT("'Risk Input'!" &amp; Database!$O$9 &amp;$A357&amp;""))</f>
        <v/>
      </c>
      <c r="J357" s="540" t="str">
        <f ca="1">IF(INDIRECT("'Risk Input'!" &amp; Database!$O$10 &amp;$A357&amp;"")="","",INDIRECT("'Risk Input'!" &amp; Database!$O$10 &amp;$A357&amp;""))</f>
        <v/>
      </c>
      <c r="K357" s="540" t="str">
        <f ca="1">IF(INDIRECT("'Risk Input'!" &amp; Database!$O$11 &amp;$A357&amp;"")="","",INDIRECT("'Risk Input'!" &amp; Database!$O$11 &amp;$A357&amp;""))</f>
        <v/>
      </c>
      <c r="L357" s="540" t="str">
        <f ca="1">IF(INDIRECT("'Risk Input'!" &amp; Database!$O$12 &amp;$A357&amp;"")="","",INDIRECT("'Risk Input'!" &amp; Database!$O$12 &amp;$A357&amp;""))</f>
        <v/>
      </c>
      <c r="M357" s="540" t="str">
        <f ca="1">IF(INDIRECT("'Risk Input'!" &amp; Database!$O$13 &amp;$A357&amp;"")="","",INDIRECT("'Risk Input'!" &amp; Database!$O$13 &amp;$A357&amp;""))</f>
        <v/>
      </c>
      <c r="N357" s="540" t="str">
        <f ca="1">IF(INDIRECT("'Risk Input'!" &amp; Database!$O$14 &amp;$A357&amp;"")="","",INDIRECT("'Risk Input'!" &amp; Database!$O$14 &amp;$A357&amp;""))</f>
        <v/>
      </c>
      <c r="O357" s="15" t="s">
        <v>26</v>
      </c>
      <c r="P357" s="549">
        <f ca="1">IF(INDIRECT("'Risk Input'!" &amp; Database!$O$19 &amp;$A357&amp;"")="","",INDIRECT("'Risk Input'!" &amp; Database!$O$19 &amp;$A357&amp;""))</f>
        <v>0</v>
      </c>
      <c r="Q357" s="543">
        <f ca="1">IF(INDIRECT("'Risk Input'!" &amp; Database!$O$20 &amp;$A357&amp;"")="","",INDIRECT("'Risk Input'!" &amp; Database!$O$20 &amp;$A357&amp;""))</f>
        <v>0</v>
      </c>
      <c r="R357" s="543">
        <f ca="1">IF(INDIRECT("'Risk Input'!" &amp; Database!$O$21 &amp;$A357&amp;"")="","",INDIRECT("'Risk Input'!" &amp; Database!$O$21 &amp;$A357&amp;""))</f>
        <v>0</v>
      </c>
      <c r="S357" s="540" t="str">
        <f ca="1">IF(INDIRECT("'Risk Input'!" &amp; Database!$O$22 &amp;$A357&amp;"")="","",INDIRECT("'Risk Input'!" &amp; Database!$O$22 &amp;$A357&amp;""))</f>
        <v/>
      </c>
      <c r="T357" s="540" t="str">
        <f ca="1">IF(INDIRECT("'Risk Input'!" &amp; Database!$O$25 &amp;$A357&amp;"")="","",INDIRECT("'Risk Input'!" &amp; Database!$O$25 &amp;$A357&amp;""))</f>
        <v/>
      </c>
      <c r="U357" s="540" t="str">
        <f ca="1">IF(INDIRECT("'Risk Input'!" &amp; Database!$O$26 &amp;$A357&amp;"")="","",INDIRECT("'Risk Input'!" &amp; Database!$O$26 &amp;$A357&amp;""))</f>
        <v/>
      </c>
      <c r="V357" s="540" t="str">
        <f ca="1">IF(INDIRECT("'Risk Input'!" &amp; Database!$O$27 &amp;$A357&amp;"")="","",INDIRECT("'Risk Input'!" &amp; Database!$O$27 &amp;$A357&amp;""))</f>
        <v/>
      </c>
      <c r="W357" s="543" t="str">
        <f ca="1">IF(INDIRECT("'Risk Input'!" &amp; Database!$O$28 &amp;$A357&amp;"")="","",INDIRECT("'Risk Input'!" &amp; Database!$O$28 &amp;$A357&amp;""))</f>
        <v/>
      </c>
      <c r="X357" s="540" t="str">
        <f ca="1">IF(INDIRECT("'Risk Input'!" &amp; Database!$O$29 &amp;$A357&amp;"")="","",INDIRECT("'Risk Input'!" &amp; Database!$O$29 &amp;$A357&amp;""))</f>
        <v/>
      </c>
      <c r="Y357" s="123" t="s">
        <v>26</v>
      </c>
    </row>
    <row r="358" spans="1:25" ht="24" customHeight="1" thickBot="1">
      <c r="A358">
        <f>A357</f>
        <v>46</v>
      </c>
      <c r="B358" s="541"/>
      <c r="C358" s="541"/>
      <c r="D358" s="541"/>
      <c r="E358" s="541"/>
      <c r="F358" s="541"/>
      <c r="G358" s="541"/>
      <c r="H358" s="541"/>
      <c r="I358" s="553"/>
      <c r="J358" s="541"/>
      <c r="K358" s="541"/>
      <c r="L358" s="541"/>
      <c r="M358" s="541"/>
      <c r="N358" s="541"/>
      <c r="O358" s="14" t="str">
        <f ca="1">IF(INDIRECT("'Risk Input'!" &amp; Database!$O$15 &amp;$A357&amp;"")="","",INDIRECT("'Risk Input'!" &amp; Database!$O$15 &amp;$A357&amp;""))</f>
        <v/>
      </c>
      <c r="P358" s="550"/>
      <c r="Q358" s="544"/>
      <c r="R358" s="544"/>
      <c r="S358" s="541"/>
      <c r="T358" s="541"/>
      <c r="U358" s="541"/>
      <c r="V358" s="541"/>
      <c r="W358" s="544"/>
      <c r="X358" s="541"/>
      <c r="Y358" s="14" t="str">
        <f ca="1">IF(INDIRECT("'Risk Input'!" &amp; Database!$O$30 &amp;$A357&amp;"")="","",INDIRECT("'Risk Input'!" &amp; Database!$O$30 &amp;$A357&amp;""))</f>
        <v/>
      </c>
    </row>
    <row r="359" spans="1:25" ht="24" customHeight="1">
      <c r="A359">
        <f t="shared" ref="A359:A364" si="38">A358</f>
        <v>46</v>
      </c>
      <c r="B359" s="541"/>
      <c r="C359" s="541"/>
      <c r="D359" s="541"/>
      <c r="E359" s="541"/>
      <c r="F359" s="541"/>
      <c r="G359" s="541"/>
      <c r="H359" s="541"/>
      <c r="I359" s="553"/>
      <c r="J359" s="541"/>
      <c r="K359" s="541"/>
      <c r="L359" s="541"/>
      <c r="M359" s="541"/>
      <c r="N359" s="541"/>
      <c r="O359" s="546" t="str">
        <f ca="1">IF(INDIRECT("'Risk Input'!" &amp; Database!$O$18 &amp;$A359&amp;"")="","",INDIRECT("'Risk Input'!" &amp; Database!$O$18 &amp;$A359&amp;""))</f>
        <v/>
      </c>
      <c r="P359" s="550"/>
      <c r="Q359" s="544"/>
      <c r="R359" s="544"/>
      <c r="S359" s="541"/>
      <c r="T359" s="541"/>
      <c r="U359" s="541"/>
      <c r="V359" s="541"/>
      <c r="W359" s="544"/>
      <c r="X359" s="541"/>
      <c r="Y359" s="546" t="str">
        <f ca="1">IF(INDIRECT("'Risk Input'!" &amp; Database!$O$33 &amp;$A359&amp;"")="","",INDIRECT("'Risk Input'!" &amp; Database!$O$33 &amp;$A359&amp;""))</f>
        <v/>
      </c>
    </row>
    <row r="360" spans="1:25" ht="24" customHeight="1">
      <c r="A360">
        <f t="shared" si="38"/>
        <v>46</v>
      </c>
      <c r="B360" s="541"/>
      <c r="C360" s="541"/>
      <c r="D360" s="541"/>
      <c r="E360" s="541"/>
      <c r="F360" s="541"/>
      <c r="G360" s="541"/>
      <c r="H360" s="541"/>
      <c r="I360" s="553"/>
      <c r="J360" s="541"/>
      <c r="K360" s="541"/>
      <c r="L360" s="541"/>
      <c r="M360" s="541"/>
      <c r="N360" s="541"/>
      <c r="O360" s="547" t="str">
        <f ca="1">IF(INDIRECT("'Risk Input'!L"&amp;$A359&amp;"")="","",INDIRECT("'Risk Input'!L"&amp;$A359&amp;""))</f>
        <v/>
      </c>
      <c r="P360" s="550"/>
      <c r="Q360" s="544"/>
      <c r="R360" s="544"/>
      <c r="S360" s="541"/>
      <c r="T360" s="541"/>
      <c r="U360" s="541"/>
      <c r="V360" s="541"/>
      <c r="W360" s="544"/>
      <c r="X360" s="541"/>
      <c r="Y360" s="547" t="str">
        <f ca="1">IF(INDIRECT("'Risk Input'!L"&amp;$A359&amp;"")="","",INDIRECT("'Risk Input'!L"&amp;$A359&amp;""))</f>
        <v/>
      </c>
    </row>
    <row r="361" spans="1:25" ht="24" customHeight="1">
      <c r="A361">
        <f t="shared" si="38"/>
        <v>46</v>
      </c>
      <c r="B361" s="541"/>
      <c r="C361" s="541"/>
      <c r="D361" s="541"/>
      <c r="E361" s="541"/>
      <c r="F361" s="541"/>
      <c r="G361" s="541"/>
      <c r="H361" s="541"/>
      <c r="I361" s="553"/>
      <c r="J361" s="541"/>
      <c r="K361" s="541"/>
      <c r="L361" s="541"/>
      <c r="M361" s="541"/>
      <c r="N361" s="541"/>
      <c r="O361" s="547" t="str">
        <f ca="1">IF(INDIRECT("'Risk Input'!L"&amp;$A360&amp;"")="","",INDIRECT("'Risk Input'!L"&amp;$A360&amp;""))</f>
        <v/>
      </c>
      <c r="P361" s="550"/>
      <c r="Q361" s="544"/>
      <c r="R361" s="544"/>
      <c r="S361" s="541"/>
      <c r="T361" s="541"/>
      <c r="U361" s="541"/>
      <c r="V361" s="541"/>
      <c r="W361" s="544"/>
      <c r="X361" s="541"/>
      <c r="Y361" s="547" t="str">
        <f ca="1">IF(INDIRECT("'Risk Input'!L"&amp;$A360&amp;"")="","",INDIRECT("'Risk Input'!L"&amp;$A360&amp;""))</f>
        <v/>
      </c>
    </row>
    <row r="362" spans="1:25" ht="24" customHeight="1" thickBot="1">
      <c r="A362">
        <f t="shared" si="38"/>
        <v>46</v>
      </c>
      <c r="B362" s="541"/>
      <c r="C362" s="541"/>
      <c r="D362" s="541"/>
      <c r="E362" s="541"/>
      <c r="F362" s="541"/>
      <c r="G362" s="541"/>
      <c r="H362" s="541"/>
      <c r="I362" s="553"/>
      <c r="J362" s="541"/>
      <c r="K362" s="541"/>
      <c r="L362" s="541"/>
      <c r="M362" s="541"/>
      <c r="N362" s="541"/>
      <c r="O362" s="548" t="str">
        <f ca="1">IF(INDIRECT("'Risk Input'!L"&amp;$A361&amp;"")="","",INDIRECT("'Risk Input'!L"&amp;$A361&amp;""))</f>
        <v/>
      </c>
      <c r="P362" s="550"/>
      <c r="Q362" s="544"/>
      <c r="R362" s="544"/>
      <c r="S362" s="541"/>
      <c r="T362" s="541"/>
      <c r="U362" s="541"/>
      <c r="V362" s="541"/>
      <c r="W362" s="544"/>
      <c r="X362" s="541"/>
      <c r="Y362" s="548" t="str">
        <f ca="1">IF(INDIRECT("'Risk Input'!L"&amp;$A361&amp;"")="","",INDIRECT("'Risk Input'!L"&amp;$A361&amp;""))</f>
        <v/>
      </c>
    </row>
    <row r="363" spans="1:25" ht="24" customHeight="1">
      <c r="A363">
        <f t="shared" si="38"/>
        <v>46</v>
      </c>
      <c r="B363" s="541"/>
      <c r="C363" s="541"/>
      <c r="D363" s="541"/>
      <c r="E363" s="541"/>
      <c r="F363" s="541"/>
      <c r="G363" s="541"/>
      <c r="H363" s="541"/>
      <c r="I363" s="553"/>
      <c r="J363" s="541"/>
      <c r="K363" s="541"/>
      <c r="L363" s="541"/>
      <c r="M363" s="541"/>
      <c r="N363" s="541"/>
      <c r="O363" s="13" t="s">
        <v>15</v>
      </c>
      <c r="P363" s="550"/>
      <c r="Q363" s="544"/>
      <c r="R363" s="544"/>
      <c r="S363" s="541"/>
      <c r="T363" s="541"/>
      <c r="U363" s="541"/>
      <c r="V363" s="541"/>
      <c r="W363" s="544"/>
      <c r="X363" s="541"/>
      <c r="Y363" s="13" t="s">
        <v>15</v>
      </c>
    </row>
    <row r="364" spans="1:25" ht="24" customHeight="1" thickBot="1">
      <c r="A364">
        <f t="shared" si="38"/>
        <v>46</v>
      </c>
      <c r="B364" s="542"/>
      <c r="C364" s="542"/>
      <c r="D364" s="542"/>
      <c r="E364" s="542"/>
      <c r="F364" s="542"/>
      <c r="G364" s="542"/>
      <c r="H364" s="542"/>
      <c r="I364" s="554"/>
      <c r="J364" s="542"/>
      <c r="K364" s="542"/>
      <c r="L364" s="542"/>
      <c r="M364" s="542"/>
      <c r="N364" s="542"/>
      <c r="O364" s="14" t="str">
        <f ca="1">IF(INDIRECT("'Risk Input'!" &amp; Database!$O$16 &amp;$A364&amp;"")="","",INDIRECT("'Risk Input'!" &amp; Database!$O$16 &amp;$A364&amp;""))</f>
        <v/>
      </c>
      <c r="P364" s="551"/>
      <c r="Q364" s="545"/>
      <c r="R364" s="545"/>
      <c r="S364" s="542"/>
      <c r="T364" s="542"/>
      <c r="U364" s="542"/>
      <c r="V364" s="542"/>
      <c r="W364" s="545"/>
      <c r="X364" s="542"/>
      <c r="Y364" s="14" t="str">
        <f ca="1">IF(INDIRECT("'Risk Input'!" &amp; Database!$O$31 &amp;$A364&amp;"")="","",INDIRECT("'Risk Input'!" &amp; Database!$O$31 &amp;$A364&amp;""))</f>
        <v/>
      </c>
    </row>
    <row r="365" spans="1:25" ht="6" customHeight="1" thickBot="1">
      <c r="B365" s="12"/>
      <c r="C365" s="125"/>
      <c r="D365" s="126"/>
      <c r="E365" s="126"/>
      <c r="F365" s="126"/>
      <c r="G365" s="126"/>
      <c r="H365" s="126"/>
      <c r="I365" s="243"/>
      <c r="J365" s="126"/>
      <c r="K365" s="126"/>
      <c r="L365" s="126"/>
      <c r="M365" s="126"/>
      <c r="N365" s="128"/>
      <c r="O365" s="128"/>
      <c r="P365" s="128"/>
      <c r="Q365" s="128"/>
      <c r="R365" s="128"/>
      <c r="S365" s="126"/>
      <c r="T365" s="126"/>
      <c r="U365" s="126"/>
      <c r="V365" s="126"/>
      <c r="W365" s="126"/>
      <c r="X365" s="126"/>
      <c r="Y365" s="122"/>
    </row>
    <row r="366" spans="1:25" ht="24" customHeight="1" thickTop="1">
      <c r="A366">
        <f>A357+1</f>
        <v>47</v>
      </c>
      <c r="B366" s="540" t="str">
        <f ca="1">IF(INDIRECT("'Risk Input'!" &amp; Database!$O$3 &amp;$A366&amp;"")="","",INDIRECT("'Risk Input'!" &amp; Database!$O$3 &amp;$A366&amp;""))</f>
        <v/>
      </c>
      <c r="C366" s="540" t="str">
        <f ca="1">IF(INDIRECT("'Risk Input'!" &amp; Database!$O$2 &amp;$A366&amp;"")="","",INDIRECT("'Risk Input'!" &amp; Database!$O$2 &amp;$A366&amp;""))</f>
        <v/>
      </c>
      <c r="D366" s="540" t="str">
        <f ca="1">IF(INDIRECT("'Risk Input'!" &amp; Database!$O$4 &amp;$A366&amp;"")="","",INDIRECT("'Risk Input'!" &amp; Database!$O$4 &amp;$A366&amp;""))</f>
        <v/>
      </c>
      <c r="E366" s="540" t="str">
        <f ca="1">IF(INDIRECT("'Risk Input'!" &amp; Database!$O$5 &amp;$A366&amp;"")="","",INDIRECT("'Risk Input'!" &amp; Database!$O$5 &amp;$A366&amp;""))</f>
        <v/>
      </c>
      <c r="F366" s="540" t="str">
        <f ca="1">IF(INDIRECT("'Risk Input'!" &amp; Database!$O$6 &amp;$A366&amp;"")="","",INDIRECT("'Risk Input'!" &amp; Database!$O$6 &amp;$A366&amp;""))</f>
        <v/>
      </c>
      <c r="G366" s="540" t="str">
        <f ca="1">IF(INDIRECT("'Risk Input'!" &amp; Database!$O$7 &amp;$A366&amp;"")="","",INDIRECT("'Risk Input'!" &amp; Database!$O$7 &amp;$A366&amp;""))</f>
        <v/>
      </c>
      <c r="H366" s="540" t="str">
        <f ca="1">IF(INDIRECT("'Risk Input'!" &amp; Database!$O$8 &amp;$A366&amp;"")="","",INDIRECT("'Risk Input'!" &amp; Database!$O$8 &amp;$A366&amp;""))</f>
        <v/>
      </c>
      <c r="I366" s="552" t="str">
        <f ca="1">IF(INDIRECT("'Risk Input'!" &amp; Database!$O$9 &amp;$A366&amp;"")="","",INDIRECT("'Risk Input'!" &amp; Database!$O$9 &amp;$A366&amp;""))</f>
        <v/>
      </c>
      <c r="J366" s="540" t="str">
        <f ca="1">IF(INDIRECT("'Risk Input'!" &amp; Database!$O$10 &amp;$A366&amp;"")="","",INDIRECT("'Risk Input'!" &amp; Database!$O$10 &amp;$A366&amp;""))</f>
        <v/>
      </c>
      <c r="K366" s="540" t="str">
        <f ca="1">IF(INDIRECT("'Risk Input'!" &amp; Database!$O$11 &amp;$A366&amp;"")="","",INDIRECT("'Risk Input'!" &amp; Database!$O$11 &amp;$A366&amp;""))</f>
        <v/>
      </c>
      <c r="L366" s="540" t="str">
        <f ca="1">IF(INDIRECT("'Risk Input'!" &amp; Database!$O$12 &amp;$A366&amp;"")="","",INDIRECT("'Risk Input'!" &amp; Database!$O$12 &amp;$A366&amp;""))</f>
        <v/>
      </c>
      <c r="M366" s="540" t="str">
        <f ca="1">IF(INDIRECT("'Risk Input'!" &amp; Database!$O$13 &amp;$A366&amp;"")="","",INDIRECT("'Risk Input'!" &amp; Database!$O$13 &amp;$A366&amp;""))</f>
        <v/>
      </c>
      <c r="N366" s="540" t="str">
        <f ca="1">IF(INDIRECT("'Risk Input'!" &amp; Database!$O$14 &amp;$A366&amp;"")="","",INDIRECT("'Risk Input'!" &amp; Database!$O$14 &amp;$A366&amp;""))</f>
        <v/>
      </c>
      <c r="O366" s="15" t="s">
        <v>26</v>
      </c>
      <c r="P366" s="549">
        <f ca="1">IF(INDIRECT("'Risk Input'!" &amp; Database!$O$19 &amp;$A366&amp;"")="","",INDIRECT("'Risk Input'!" &amp; Database!$O$19 &amp;$A366&amp;""))</f>
        <v>0</v>
      </c>
      <c r="Q366" s="543">
        <f ca="1">IF(INDIRECT("'Risk Input'!" &amp; Database!$O$20 &amp;$A366&amp;"")="","",INDIRECT("'Risk Input'!" &amp; Database!$O$20 &amp;$A366&amp;""))</f>
        <v>0</v>
      </c>
      <c r="R366" s="543">
        <f ca="1">IF(INDIRECT("'Risk Input'!" &amp; Database!$O$21 &amp;$A366&amp;"")="","",INDIRECT("'Risk Input'!" &amp; Database!$O$21 &amp;$A366&amp;""))</f>
        <v>0</v>
      </c>
      <c r="S366" s="540" t="str">
        <f ca="1">IF(INDIRECT("'Risk Input'!" &amp; Database!$O$22 &amp;$A366&amp;"")="","",INDIRECT("'Risk Input'!" &amp; Database!$O$22 &amp;$A366&amp;""))</f>
        <v/>
      </c>
      <c r="T366" s="540" t="str">
        <f ca="1">IF(INDIRECT("'Risk Input'!" &amp; Database!$O$25 &amp;$A366&amp;"")="","",INDIRECT("'Risk Input'!" &amp; Database!$O$25 &amp;$A366&amp;""))</f>
        <v/>
      </c>
      <c r="U366" s="540" t="str">
        <f ca="1">IF(INDIRECT("'Risk Input'!" &amp; Database!$O$26 &amp;$A366&amp;"")="","",INDIRECT("'Risk Input'!" &amp; Database!$O$26 &amp;$A366&amp;""))</f>
        <v/>
      </c>
      <c r="V366" s="540" t="str">
        <f ca="1">IF(INDIRECT("'Risk Input'!" &amp; Database!$O$27 &amp;$A366&amp;"")="","",INDIRECT("'Risk Input'!" &amp; Database!$O$27 &amp;$A366&amp;""))</f>
        <v/>
      </c>
      <c r="W366" s="543" t="str">
        <f ca="1">IF(INDIRECT("'Risk Input'!" &amp; Database!$O$28 &amp;$A366&amp;"")="","",INDIRECT("'Risk Input'!" &amp; Database!$O$28 &amp;$A366&amp;""))</f>
        <v/>
      </c>
      <c r="X366" s="540" t="str">
        <f ca="1">IF(INDIRECT("'Risk Input'!" &amp; Database!$O$29 &amp;$A366&amp;"")="","",INDIRECT("'Risk Input'!" &amp; Database!$O$29 &amp;$A366&amp;""))</f>
        <v/>
      </c>
      <c r="Y366" s="123" t="s">
        <v>26</v>
      </c>
    </row>
    <row r="367" spans="1:25" ht="24" customHeight="1" thickBot="1">
      <c r="A367">
        <f>A366</f>
        <v>47</v>
      </c>
      <c r="B367" s="541"/>
      <c r="C367" s="541"/>
      <c r="D367" s="541"/>
      <c r="E367" s="541"/>
      <c r="F367" s="541"/>
      <c r="G367" s="541"/>
      <c r="H367" s="541"/>
      <c r="I367" s="553"/>
      <c r="J367" s="541"/>
      <c r="K367" s="541"/>
      <c r="L367" s="541"/>
      <c r="M367" s="541"/>
      <c r="N367" s="541"/>
      <c r="O367" s="14" t="str">
        <f ca="1">IF(INDIRECT("'Risk Input'!" &amp; Database!$O$15 &amp;$A366&amp;"")="","",INDIRECT("'Risk Input'!" &amp; Database!$O$15 &amp;$A366&amp;""))</f>
        <v/>
      </c>
      <c r="P367" s="550"/>
      <c r="Q367" s="544"/>
      <c r="R367" s="544"/>
      <c r="S367" s="541"/>
      <c r="T367" s="541"/>
      <c r="U367" s="541"/>
      <c r="V367" s="541"/>
      <c r="W367" s="544"/>
      <c r="X367" s="541"/>
      <c r="Y367" s="14" t="str">
        <f ca="1">IF(INDIRECT("'Risk Input'!" &amp; Database!$O$30 &amp;$A366&amp;"")="","",INDIRECT("'Risk Input'!" &amp; Database!$O$30 &amp;$A366&amp;""))</f>
        <v/>
      </c>
    </row>
    <row r="368" spans="1:25" ht="24" customHeight="1">
      <c r="A368">
        <f t="shared" ref="A368:A373" si="39">A367</f>
        <v>47</v>
      </c>
      <c r="B368" s="541"/>
      <c r="C368" s="541"/>
      <c r="D368" s="541"/>
      <c r="E368" s="541"/>
      <c r="F368" s="541"/>
      <c r="G368" s="541"/>
      <c r="H368" s="541"/>
      <c r="I368" s="553"/>
      <c r="J368" s="541"/>
      <c r="K368" s="541"/>
      <c r="L368" s="541"/>
      <c r="M368" s="541"/>
      <c r="N368" s="541"/>
      <c r="O368" s="546" t="str">
        <f ca="1">IF(INDIRECT("'Risk Input'!" &amp; Database!$O$18 &amp;$A368&amp;"")="","",INDIRECT("'Risk Input'!" &amp; Database!$O$18 &amp;$A368&amp;""))</f>
        <v/>
      </c>
      <c r="P368" s="550"/>
      <c r="Q368" s="544"/>
      <c r="R368" s="544"/>
      <c r="S368" s="541"/>
      <c r="T368" s="541"/>
      <c r="U368" s="541"/>
      <c r="V368" s="541"/>
      <c r="W368" s="544"/>
      <c r="X368" s="541"/>
      <c r="Y368" s="546" t="str">
        <f ca="1">IF(INDIRECT("'Risk Input'!" &amp; Database!$O$33 &amp;$A368&amp;"")="","",INDIRECT("'Risk Input'!" &amp; Database!$O$33 &amp;$A368&amp;""))</f>
        <v/>
      </c>
    </row>
    <row r="369" spans="1:25" ht="24" customHeight="1">
      <c r="A369">
        <f t="shared" si="39"/>
        <v>47</v>
      </c>
      <c r="B369" s="541"/>
      <c r="C369" s="541"/>
      <c r="D369" s="541"/>
      <c r="E369" s="541"/>
      <c r="F369" s="541"/>
      <c r="G369" s="541"/>
      <c r="H369" s="541"/>
      <c r="I369" s="553"/>
      <c r="J369" s="541"/>
      <c r="K369" s="541"/>
      <c r="L369" s="541"/>
      <c r="M369" s="541"/>
      <c r="N369" s="541"/>
      <c r="O369" s="547" t="str">
        <f ca="1">IF(INDIRECT("'Risk Input'!L"&amp;$A368&amp;"")="","",INDIRECT("'Risk Input'!L"&amp;$A368&amp;""))</f>
        <v/>
      </c>
      <c r="P369" s="550"/>
      <c r="Q369" s="544"/>
      <c r="R369" s="544"/>
      <c r="S369" s="541"/>
      <c r="T369" s="541"/>
      <c r="U369" s="541"/>
      <c r="V369" s="541"/>
      <c r="W369" s="544"/>
      <c r="X369" s="541"/>
      <c r="Y369" s="547" t="str">
        <f ca="1">IF(INDIRECT("'Risk Input'!L"&amp;$A368&amp;"")="","",INDIRECT("'Risk Input'!L"&amp;$A368&amp;""))</f>
        <v/>
      </c>
    </row>
    <row r="370" spans="1:25" ht="24" customHeight="1">
      <c r="A370">
        <f t="shared" si="39"/>
        <v>47</v>
      </c>
      <c r="B370" s="541"/>
      <c r="C370" s="541"/>
      <c r="D370" s="541"/>
      <c r="E370" s="541"/>
      <c r="F370" s="541"/>
      <c r="G370" s="541"/>
      <c r="H370" s="541"/>
      <c r="I370" s="553"/>
      <c r="J370" s="541"/>
      <c r="K370" s="541"/>
      <c r="L370" s="541"/>
      <c r="M370" s="541"/>
      <c r="N370" s="541"/>
      <c r="O370" s="547" t="str">
        <f ca="1">IF(INDIRECT("'Risk Input'!L"&amp;$A369&amp;"")="","",INDIRECT("'Risk Input'!L"&amp;$A369&amp;""))</f>
        <v/>
      </c>
      <c r="P370" s="550"/>
      <c r="Q370" s="544"/>
      <c r="R370" s="544"/>
      <c r="S370" s="541"/>
      <c r="T370" s="541"/>
      <c r="U370" s="541"/>
      <c r="V370" s="541"/>
      <c r="W370" s="544"/>
      <c r="X370" s="541"/>
      <c r="Y370" s="547" t="str">
        <f ca="1">IF(INDIRECT("'Risk Input'!L"&amp;$A369&amp;"")="","",INDIRECT("'Risk Input'!L"&amp;$A369&amp;""))</f>
        <v/>
      </c>
    </row>
    <row r="371" spans="1:25" ht="24" customHeight="1" thickBot="1">
      <c r="A371">
        <f t="shared" si="39"/>
        <v>47</v>
      </c>
      <c r="B371" s="541"/>
      <c r="C371" s="541"/>
      <c r="D371" s="541"/>
      <c r="E371" s="541"/>
      <c r="F371" s="541"/>
      <c r="G371" s="541"/>
      <c r="H371" s="541"/>
      <c r="I371" s="553"/>
      <c r="J371" s="541"/>
      <c r="K371" s="541"/>
      <c r="L371" s="541"/>
      <c r="M371" s="541"/>
      <c r="N371" s="541"/>
      <c r="O371" s="548" t="str">
        <f ca="1">IF(INDIRECT("'Risk Input'!L"&amp;$A370&amp;"")="","",INDIRECT("'Risk Input'!L"&amp;$A370&amp;""))</f>
        <v/>
      </c>
      <c r="P371" s="550"/>
      <c r="Q371" s="544"/>
      <c r="R371" s="544"/>
      <c r="S371" s="541"/>
      <c r="T371" s="541"/>
      <c r="U371" s="541"/>
      <c r="V371" s="541"/>
      <c r="W371" s="544"/>
      <c r="X371" s="541"/>
      <c r="Y371" s="548" t="str">
        <f ca="1">IF(INDIRECT("'Risk Input'!L"&amp;$A370&amp;"")="","",INDIRECT("'Risk Input'!L"&amp;$A370&amp;""))</f>
        <v/>
      </c>
    </row>
    <row r="372" spans="1:25" ht="24" customHeight="1">
      <c r="A372">
        <f t="shared" si="39"/>
        <v>47</v>
      </c>
      <c r="B372" s="541"/>
      <c r="C372" s="541"/>
      <c r="D372" s="541"/>
      <c r="E372" s="541"/>
      <c r="F372" s="541"/>
      <c r="G372" s="541"/>
      <c r="H372" s="541"/>
      <c r="I372" s="553"/>
      <c r="J372" s="541"/>
      <c r="K372" s="541"/>
      <c r="L372" s="541"/>
      <c r="M372" s="541"/>
      <c r="N372" s="541"/>
      <c r="O372" s="13" t="s">
        <v>15</v>
      </c>
      <c r="P372" s="550"/>
      <c r="Q372" s="544"/>
      <c r="R372" s="544"/>
      <c r="S372" s="541"/>
      <c r="T372" s="541"/>
      <c r="U372" s="541"/>
      <c r="V372" s="541"/>
      <c r="W372" s="544"/>
      <c r="X372" s="541"/>
      <c r="Y372" s="13" t="s">
        <v>15</v>
      </c>
    </row>
    <row r="373" spans="1:25" ht="24" customHeight="1" thickBot="1">
      <c r="A373">
        <f t="shared" si="39"/>
        <v>47</v>
      </c>
      <c r="B373" s="542"/>
      <c r="C373" s="542"/>
      <c r="D373" s="542"/>
      <c r="E373" s="542"/>
      <c r="F373" s="542"/>
      <c r="G373" s="542"/>
      <c r="H373" s="542"/>
      <c r="I373" s="554"/>
      <c r="J373" s="542"/>
      <c r="K373" s="542"/>
      <c r="L373" s="542"/>
      <c r="M373" s="542"/>
      <c r="N373" s="542"/>
      <c r="O373" s="14" t="str">
        <f ca="1">IF(INDIRECT("'Risk Input'!" &amp; Database!$O$16 &amp;$A373&amp;"")="","",INDIRECT("'Risk Input'!" &amp; Database!$O$16 &amp;$A373&amp;""))</f>
        <v/>
      </c>
      <c r="P373" s="551"/>
      <c r="Q373" s="545"/>
      <c r="R373" s="545"/>
      <c r="S373" s="542"/>
      <c r="T373" s="542"/>
      <c r="U373" s="542"/>
      <c r="V373" s="542"/>
      <c r="W373" s="545"/>
      <c r="X373" s="542"/>
      <c r="Y373" s="14" t="str">
        <f ca="1">IF(INDIRECT("'Risk Input'!" &amp; Database!$O$31 &amp;$A373&amp;"")="","",INDIRECT("'Risk Input'!" &amp; Database!$O$31 &amp;$A373&amp;""))</f>
        <v/>
      </c>
    </row>
    <row r="374" spans="1:25" ht="6" customHeight="1" thickBot="1">
      <c r="B374" s="12"/>
      <c r="C374" s="125"/>
      <c r="D374" s="126"/>
      <c r="E374" s="126"/>
      <c r="F374" s="126"/>
      <c r="G374" s="126"/>
      <c r="H374" s="126"/>
      <c r="I374" s="243"/>
      <c r="J374" s="126"/>
      <c r="K374" s="126"/>
      <c r="L374" s="126"/>
      <c r="M374" s="126"/>
      <c r="N374" s="128"/>
      <c r="O374" s="128"/>
      <c r="P374" s="128"/>
      <c r="Q374" s="128"/>
      <c r="R374" s="128"/>
      <c r="S374" s="126"/>
      <c r="T374" s="126"/>
      <c r="U374" s="126"/>
      <c r="V374" s="126"/>
      <c r="W374" s="126"/>
      <c r="X374" s="126"/>
      <c r="Y374" s="122"/>
    </row>
    <row r="375" spans="1:25" ht="24" customHeight="1" thickTop="1">
      <c r="A375">
        <f>A366+1</f>
        <v>48</v>
      </c>
      <c r="B375" s="540" t="str">
        <f ca="1">IF(INDIRECT("'Risk Input'!" &amp; Database!$O$3 &amp;$A375&amp;"")="","",INDIRECT("'Risk Input'!" &amp; Database!$O$3 &amp;$A375&amp;""))</f>
        <v/>
      </c>
      <c r="C375" s="540" t="str">
        <f ca="1">IF(INDIRECT("'Risk Input'!" &amp; Database!$O$2 &amp;$A375&amp;"")="","",INDIRECT("'Risk Input'!" &amp; Database!$O$2 &amp;$A375&amp;""))</f>
        <v/>
      </c>
      <c r="D375" s="540" t="str">
        <f ca="1">IF(INDIRECT("'Risk Input'!" &amp; Database!$O$4 &amp;$A375&amp;"")="","",INDIRECT("'Risk Input'!" &amp; Database!$O$4 &amp;$A375&amp;""))</f>
        <v/>
      </c>
      <c r="E375" s="540" t="str">
        <f ca="1">IF(INDIRECT("'Risk Input'!" &amp; Database!$O$5 &amp;$A375&amp;"")="","",INDIRECT("'Risk Input'!" &amp; Database!$O$5 &amp;$A375&amp;""))</f>
        <v/>
      </c>
      <c r="F375" s="540" t="str">
        <f ca="1">IF(INDIRECT("'Risk Input'!" &amp; Database!$O$6 &amp;$A375&amp;"")="","",INDIRECT("'Risk Input'!" &amp; Database!$O$6 &amp;$A375&amp;""))</f>
        <v/>
      </c>
      <c r="G375" s="540" t="str">
        <f ca="1">IF(INDIRECT("'Risk Input'!" &amp; Database!$O$7 &amp;$A375&amp;"")="","",INDIRECT("'Risk Input'!" &amp; Database!$O$7 &amp;$A375&amp;""))</f>
        <v/>
      </c>
      <c r="H375" s="540" t="str">
        <f ca="1">IF(INDIRECT("'Risk Input'!" &amp; Database!$O$8 &amp;$A375&amp;"")="","",INDIRECT("'Risk Input'!" &amp; Database!$O$8 &amp;$A375&amp;""))</f>
        <v/>
      </c>
      <c r="I375" s="552" t="str">
        <f ca="1">IF(INDIRECT("'Risk Input'!" &amp; Database!$O$9 &amp;$A375&amp;"")="","",INDIRECT("'Risk Input'!" &amp; Database!$O$9 &amp;$A375&amp;""))</f>
        <v/>
      </c>
      <c r="J375" s="540" t="str">
        <f ca="1">IF(INDIRECT("'Risk Input'!" &amp; Database!$O$10 &amp;$A375&amp;"")="","",INDIRECT("'Risk Input'!" &amp; Database!$O$10 &amp;$A375&amp;""))</f>
        <v/>
      </c>
      <c r="K375" s="540" t="str">
        <f ca="1">IF(INDIRECT("'Risk Input'!" &amp; Database!$O$11 &amp;$A375&amp;"")="","",INDIRECT("'Risk Input'!" &amp; Database!$O$11 &amp;$A375&amp;""))</f>
        <v/>
      </c>
      <c r="L375" s="540" t="str">
        <f ca="1">IF(INDIRECT("'Risk Input'!" &amp; Database!$O$12 &amp;$A375&amp;"")="","",INDIRECT("'Risk Input'!" &amp; Database!$O$12 &amp;$A375&amp;""))</f>
        <v/>
      </c>
      <c r="M375" s="540" t="str">
        <f ca="1">IF(INDIRECT("'Risk Input'!" &amp; Database!$O$13 &amp;$A375&amp;"")="","",INDIRECT("'Risk Input'!" &amp; Database!$O$13 &amp;$A375&amp;""))</f>
        <v/>
      </c>
      <c r="N375" s="540" t="str">
        <f ca="1">IF(INDIRECT("'Risk Input'!" &amp; Database!$O$14 &amp;$A375&amp;"")="","",INDIRECT("'Risk Input'!" &amp; Database!$O$14 &amp;$A375&amp;""))</f>
        <v/>
      </c>
      <c r="O375" s="15" t="s">
        <v>26</v>
      </c>
      <c r="P375" s="549">
        <f ca="1">IF(INDIRECT("'Risk Input'!" &amp; Database!$O$19 &amp;$A375&amp;"")="","",INDIRECT("'Risk Input'!" &amp; Database!$O$19 &amp;$A375&amp;""))</f>
        <v>0</v>
      </c>
      <c r="Q375" s="543">
        <f ca="1">IF(INDIRECT("'Risk Input'!" &amp; Database!$O$20 &amp;$A375&amp;"")="","",INDIRECT("'Risk Input'!" &amp; Database!$O$20 &amp;$A375&amp;""))</f>
        <v>0</v>
      </c>
      <c r="R375" s="543">
        <f ca="1">IF(INDIRECT("'Risk Input'!" &amp; Database!$O$21 &amp;$A375&amp;"")="","",INDIRECT("'Risk Input'!" &amp; Database!$O$21 &amp;$A375&amp;""))</f>
        <v>0</v>
      </c>
      <c r="S375" s="540" t="str">
        <f ca="1">IF(INDIRECT("'Risk Input'!" &amp; Database!$O$22 &amp;$A375&amp;"")="","",INDIRECT("'Risk Input'!" &amp; Database!$O$22 &amp;$A375&amp;""))</f>
        <v/>
      </c>
      <c r="T375" s="540" t="str">
        <f ca="1">IF(INDIRECT("'Risk Input'!" &amp; Database!$O$25 &amp;$A375&amp;"")="","",INDIRECT("'Risk Input'!" &amp; Database!$O$25 &amp;$A375&amp;""))</f>
        <v/>
      </c>
      <c r="U375" s="540" t="str">
        <f ca="1">IF(INDIRECT("'Risk Input'!" &amp; Database!$O$26 &amp;$A375&amp;"")="","",INDIRECT("'Risk Input'!" &amp; Database!$O$26 &amp;$A375&amp;""))</f>
        <v/>
      </c>
      <c r="V375" s="540" t="str">
        <f ca="1">IF(INDIRECT("'Risk Input'!" &amp; Database!$O$27 &amp;$A375&amp;"")="","",INDIRECT("'Risk Input'!" &amp; Database!$O$27 &amp;$A375&amp;""))</f>
        <v/>
      </c>
      <c r="W375" s="543" t="str">
        <f ca="1">IF(INDIRECT("'Risk Input'!" &amp; Database!$O$28 &amp;$A375&amp;"")="","",INDIRECT("'Risk Input'!" &amp; Database!$O$28 &amp;$A375&amp;""))</f>
        <v/>
      </c>
      <c r="X375" s="540" t="str">
        <f ca="1">IF(INDIRECT("'Risk Input'!" &amp; Database!$O$29 &amp;$A375&amp;"")="","",INDIRECT("'Risk Input'!" &amp; Database!$O$29 &amp;$A375&amp;""))</f>
        <v/>
      </c>
      <c r="Y375" s="123" t="s">
        <v>26</v>
      </c>
    </row>
    <row r="376" spans="1:25" ht="24" customHeight="1" thickBot="1">
      <c r="A376">
        <f>A375</f>
        <v>48</v>
      </c>
      <c r="B376" s="541"/>
      <c r="C376" s="541"/>
      <c r="D376" s="541"/>
      <c r="E376" s="541"/>
      <c r="F376" s="541"/>
      <c r="G376" s="541"/>
      <c r="H376" s="541"/>
      <c r="I376" s="553"/>
      <c r="J376" s="541"/>
      <c r="K376" s="541"/>
      <c r="L376" s="541"/>
      <c r="M376" s="541"/>
      <c r="N376" s="541"/>
      <c r="O376" s="14" t="str">
        <f ca="1">IF(INDIRECT("'Risk Input'!" &amp; Database!$O$15 &amp;$A375&amp;"")="","",INDIRECT("'Risk Input'!" &amp; Database!$O$15 &amp;$A375&amp;""))</f>
        <v/>
      </c>
      <c r="P376" s="550"/>
      <c r="Q376" s="544"/>
      <c r="R376" s="544"/>
      <c r="S376" s="541"/>
      <c r="T376" s="541"/>
      <c r="U376" s="541"/>
      <c r="V376" s="541"/>
      <c r="W376" s="544"/>
      <c r="X376" s="541"/>
      <c r="Y376" s="14" t="str">
        <f ca="1">IF(INDIRECT("'Risk Input'!" &amp; Database!$O$30 &amp;$A375&amp;"")="","",INDIRECT("'Risk Input'!" &amp; Database!$O$30 &amp;$A375&amp;""))</f>
        <v/>
      </c>
    </row>
    <row r="377" spans="1:25" ht="24" customHeight="1">
      <c r="A377">
        <f t="shared" ref="A377:A382" si="40">A376</f>
        <v>48</v>
      </c>
      <c r="B377" s="541"/>
      <c r="C377" s="541"/>
      <c r="D377" s="541"/>
      <c r="E377" s="541"/>
      <c r="F377" s="541"/>
      <c r="G377" s="541"/>
      <c r="H377" s="541"/>
      <c r="I377" s="553"/>
      <c r="J377" s="541"/>
      <c r="K377" s="541"/>
      <c r="L377" s="541"/>
      <c r="M377" s="541"/>
      <c r="N377" s="541"/>
      <c r="O377" s="546" t="str">
        <f ca="1">IF(INDIRECT("'Risk Input'!" &amp; Database!$O$18 &amp;$A377&amp;"")="","",INDIRECT("'Risk Input'!" &amp; Database!$O$18 &amp;$A377&amp;""))</f>
        <v/>
      </c>
      <c r="P377" s="550"/>
      <c r="Q377" s="544"/>
      <c r="R377" s="544"/>
      <c r="S377" s="541"/>
      <c r="T377" s="541"/>
      <c r="U377" s="541"/>
      <c r="V377" s="541"/>
      <c r="W377" s="544"/>
      <c r="X377" s="541"/>
      <c r="Y377" s="546" t="str">
        <f ca="1">IF(INDIRECT("'Risk Input'!" &amp; Database!$O$33 &amp;$A377&amp;"")="","",INDIRECT("'Risk Input'!" &amp; Database!$O$33 &amp;$A377&amp;""))</f>
        <v/>
      </c>
    </row>
    <row r="378" spans="1:25" ht="24" customHeight="1">
      <c r="A378">
        <f t="shared" si="40"/>
        <v>48</v>
      </c>
      <c r="B378" s="541"/>
      <c r="C378" s="541"/>
      <c r="D378" s="541"/>
      <c r="E378" s="541"/>
      <c r="F378" s="541"/>
      <c r="G378" s="541"/>
      <c r="H378" s="541"/>
      <c r="I378" s="553"/>
      <c r="J378" s="541"/>
      <c r="K378" s="541"/>
      <c r="L378" s="541"/>
      <c r="M378" s="541"/>
      <c r="N378" s="541"/>
      <c r="O378" s="547" t="str">
        <f ca="1">IF(INDIRECT("'Risk Input'!L"&amp;$A377&amp;"")="","",INDIRECT("'Risk Input'!L"&amp;$A377&amp;""))</f>
        <v/>
      </c>
      <c r="P378" s="550"/>
      <c r="Q378" s="544"/>
      <c r="R378" s="544"/>
      <c r="S378" s="541"/>
      <c r="T378" s="541"/>
      <c r="U378" s="541"/>
      <c r="V378" s="541"/>
      <c r="W378" s="544"/>
      <c r="X378" s="541"/>
      <c r="Y378" s="547" t="str">
        <f ca="1">IF(INDIRECT("'Risk Input'!L"&amp;$A377&amp;"")="","",INDIRECT("'Risk Input'!L"&amp;$A377&amp;""))</f>
        <v/>
      </c>
    </row>
    <row r="379" spans="1:25" ht="24" customHeight="1">
      <c r="A379">
        <f t="shared" si="40"/>
        <v>48</v>
      </c>
      <c r="B379" s="541"/>
      <c r="C379" s="541"/>
      <c r="D379" s="541"/>
      <c r="E379" s="541"/>
      <c r="F379" s="541"/>
      <c r="G379" s="541"/>
      <c r="H379" s="541"/>
      <c r="I379" s="553"/>
      <c r="J379" s="541"/>
      <c r="K379" s="541"/>
      <c r="L379" s="541"/>
      <c r="M379" s="541"/>
      <c r="N379" s="541"/>
      <c r="O379" s="547" t="str">
        <f ca="1">IF(INDIRECT("'Risk Input'!L"&amp;$A378&amp;"")="","",INDIRECT("'Risk Input'!L"&amp;$A378&amp;""))</f>
        <v/>
      </c>
      <c r="P379" s="550"/>
      <c r="Q379" s="544"/>
      <c r="R379" s="544"/>
      <c r="S379" s="541"/>
      <c r="T379" s="541"/>
      <c r="U379" s="541"/>
      <c r="V379" s="541"/>
      <c r="W379" s="544"/>
      <c r="X379" s="541"/>
      <c r="Y379" s="547" t="str">
        <f ca="1">IF(INDIRECT("'Risk Input'!L"&amp;$A378&amp;"")="","",INDIRECT("'Risk Input'!L"&amp;$A378&amp;""))</f>
        <v/>
      </c>
    </row>
    <row r="380" spans="1:25" ht="24" customHeight="1" thickBot="1">
      <c r="A380">
        <f t="shared" si="40"/>
        <v>48</v>
      </c>
      <c r="B380" s="541"/>
      <c r="C380" s="541"/>
      <c r="D380" s="541"/>
      <c r="E380" s="541"/>
      <c r="F380" s="541"/>
      <c r="G380" s="541"/>
      <c r="H380" s="541"/>
      <c r="I380" s="553"/>
      <c r="J380" s="541"/>
      <c r="K380" s="541"/>
      <c r="L380" s="541"/>
      <c r="M380" s="541"/>
      <c r="N380" s="541"/>
      <c r="O380" s="548" t="str">
        <f ca="1">IF(INDIRECT("'Risk Input'!L"&amp;$A379&amp;"")="","",INDIRECT("'Risk Input'!L"&amp;$A379&amp;""))</f>
        <v/>
      </c>
      <c r="P380" s="550"/>
      <c r="Q380" s="544"/>
      <c r="R380" s="544"/>
      <c r="S380" s="541"/>
      <c r="T380" s="541"/>
      <c r="U380" s="541"/>
      <c r="V380" s="541"/>
      <c r="W380" s="544"/>
      <c r="X380" s="541"/>
      <c r="Y380" s="548" t="str">
        <f ca="1">IF(INDIRECT("'Risk Input'!L"&amp;$A379&amp;"")="","",INDIRECT("'Risk Input'!L"&amp;$A379&amp;""))</f>
        <v/>
      </c>
    </row>
    <row r="381" spans="1:25" ht="24" customHeight="1">
      <c r="A381">
        <f t="shared" si="40"/>
        <v>48</v>
      </c>
      <c r="B381" s="541"/>
      <c r="C381" s="541"/>
      <c r="D381" s="541"/>
      <c r="E381" s="541"/>
      <c r="F381" s="541"/>
      <c r="G381" s="541"/>
      <c r="H381" s="541"/>
      <c r="I381" s="553"/>
      <c r="J381" s="541"/>
      <c r="K381" s="541"/>
      <c r="L381" s="541"/>
      <c r="M381" s="541"/>
      <c r="N381" s="541"/>
      <c r="O381" s="13" t="s">
        <v>15</v>
      </c>
      <c r="P381" s="550"/>
      <c r="Q381" s="544"/>
      <c r="R381" s="544"/>
      <c r="S381" s="541"/>
      <c r="T381" s="541"/>
      <c r="U381" s="541"/>
      <c r="V381" s="541"/>
      <c r="W381" s="544"/>
      <c r="X381" s="541"/>
      <c r="Y381" s="13" t="s">
        <v>15</v>
      </c>
    </row>
    <row r="382" spans="1:25" ht="24" customHeight="1" thickBot="1">
      <c r="A382">
        <f t="shared" si="40"/>
        <v>48</v>
      </c>
      <c r="B382" s="542"/>
      <c r="C382" s="542"/>
      <c r="D382" s="542"/>
      <c r="E382" s="542"/>
      <c r="F382" s="542"/>
      <c r="G382" s="542"/>
      <c r="H382" s="542"/>
      <c r="I382" s="554"/>
      <c r="J382" s="542"/>
      <c r="K382" s="542"/>
      <c r="L382" s="542"/>
      <c r="M382" s="542"/>
      <c r="N382" s="542"/>
      <c r="O382" s="14" t="str">
        <f ca="1">IF(INDIRECT("'Risk Input'!" &amp; Database!$O$16 &amp;$A382&amp;"")="","",INDIRECT("'Risk Input'!" &amp; Database!$O$16 &amp;$A382&amp;""))</f>
        <v/>
      </c>
      <c r="P382" s="551"/>
      <c r="Q382" s="545"/>
      <c r="R382" s="545"/>
      <c r="S382" s="542"/>
      <c r="T382" s="542"/>
      <c r="U382" s="542"/>
      <c r="V382" s="542"/>
      <c r="W382" s="545"/>
      <c r="X382" s="542"/>
      <c r="Y382" s="14" t="str">
        <f ca="1">IF(INDIRECT("'Risk Input'!" &amp; Database!$O$31 &amp;$A382&amp;"")="","",INDIRECT("'Risk Input'!" &amp; Database!$O$31 &amp;$A382&amp;""))</f>
        <v/>
      </c>
    </row>
    <row r="383" spans="1:25" ht="6" customHeight="1" thickBot="1">
      <c r="B383" s="12"/>
      <c r="C383" s="125"/>
      <c r="D383" s="126"/>
      <c r="E383" s="126"/>
      <c r="F383" s="126"/>
      <c r="G383" s="126"/>
      <c r="H383" s="126"/>
      <c r="I383" s="243"/>
      <c r="J383" s="126"/>
      <c r="K383" s="126"/>
      <c r="L383" s="126"/>
      <c r="M383" s="126"/>
      <c r="N383" s="128"/>
      <c r="O383" s="128"/>
      <c r="P383" s="128"/>
      <c r="Q383" s="128"/>
      <c r="R383" s="128"/>
      <c r="S383" s="126"/>
      <c r="T383" s="126"/>
      <c r="U383" s="126"/>
      <c r="V383" s="126"/>
      <c r="W383" s="126"/>
      <c r="X383" s="126"/>
      <c r="Y383" s="122"/>
    </row>
    <row r="384" spans="1:25" ht="24" customHeight="1" thickTop="1">
      <c r="A384">
        <f>A375+1</f>
        <v>49</v>
      </c>
      <c r="B384" s="540" t="str">
        <f ca="1">IF(INDIRECT("'Risk Input'!" &amp; Database!$O$3 &amp;$A384&amp;"")="","",INDIRECT("'Risk Input'!" &amp; Database!$O$3 &amp;$A384&amp;""))</f>
        <v/>
      </c>
      <c r="C384" s="540" t="str">
        <f ca="1">IF(INDIRECT("'Risk Input'!" &amp; Database!$O$2 &amp;$A384&amp;"")="","",INDIRECT("'Risk Input'!" &amp; Database!$O$2 &amp;$A384&amp;""))</f>
        <v/>
      </c>
      <c r="D384" s="540" t="str">
        <f ca="1">IF(INDIRECT("'Risk Input'!" &amp; Database!$O$4 &amp;$A384&amp;"")="","",INDIRECT("'Risk Input'!" &amp; Database!$O$4 &amp;$A384&amp;""))</f>
        <v/>
      </c>
      <c r="E384" s="540" t="str">
        <f ca="1">IF(INDIRECT("'Risk Input'!" &amp; Database!$O$5 &amp;$A384&amp;"")="","",INDIRECT("'Risk Input'!" &amp; Database!$O$5 &amp;$A384&amp;""))</f>
        <v/>
      </c>
      <c r="F384" s="540" t="str">
        <f ca="1">IF(INDIRECT("'Risk Input'!" &amp; Database!$O$6 &amp;$A384&amp;"")="","",INDIRECT("'Risk Input'!" &amp; Database!$O$6 &amp;$A384&amp;""))</f>
        <v/>
      </c>
      <c r="G384" s="540" t="str">
        <f ca="1">IF(INDIRECT("'Risk Input'!" &amp; Database!$O$7 &amp;$A384&amp;"")="","",INDIRECT("'Risk Input'!" &amp; Database!$O$7 &amp;$A384&amp;""))</f>
        <v/>
      </c>
      <c r="H384" s="540" t="str">
        <f ca="1">IF(INDIRECT("'Risk Input'!" &amp; Database!$O$8 &amp;$A384&amp;"")="","",INDIRECT("'Risk Input'!" &amp; Database!$O$8 &amp;$A384&amp;""))</f>
        <v/>
      </c>
      <c r="I384" s="552" t="str">
        <f ca="1">IF(INDIRECT("'Risk Input'!" &amp; Database!$O$9 &amp;$A384&amp;"")="","",INDIRECT("'Risk Input'!" &amp; Database!$O$9 &amp;$A384&amp;""))</f>
        <v/>
      </c>
      <c r="J384" s="540" t="str">
        <f ca="1">IF(INDIRECT("'Risk Input'!" &amp; Database!$O$10 &amp;$A384&amp;"")="","",INDIRECT("'Risk Input'!" &amp; Database!$O$10 &amp;$A384&amp;""))</f>
        <v/>
      </c>
      <c r="K384" s="540" t="str">
        <f ca="1">IF(INDIRECT("'Risk Input'!" &amp; Database!$O$11 &amp;$A384&amp;"")="","",INDIRECT("'Risk Input'!" &amp; Database!$O$11 &amp;$A384&amp;""))</f>
        <v/>
      </c>
      <c r="L384" s="540" t="str">
        <f ca="1">IF(INDIRECT("'Risk Input'!" &amp; Database!$O$12 &amp;$A384&amp;"")="","",INDIRECT("'Risk Input'!" &amp; Database!$O$12 &amp;$A384&amp;""))</f>
        <v/>
      </c>
      <c r="M384" s="540" t="str">
        <f ca="1">IF(INDIRECT("'Risk Input'!" &amp; Database!$O$13 &amp;$A384&amp;"")="","",INDIRECT("'Risk Input'!" &amp; Database!$O$13 &amp;$A384&amp;""))</f>
        <v/>
      </c>
      <c r="N384" s="540" t="str">
        <f ca="1">IF(INDIRECT("'Risk Input'!" &amp; Database!$O$14 &amp;$A384&amp;"")="","",INDIRECT("'Risk Input'!" &amp; Database!$O$14 &amp;$A384&amp;""))</f>
        <v/>
      </c>
      <c r="O384" s="15" t="s">
        <v>26</v>
      </c>
      <c r="P384" s="549">
        <f ca="1">IF(INDIRECT("'Risk Input'!" &amp; Database!$O$19 &amp;$A384&amp;"")="","",INDIRECT("'Risk Input'!" &amp; Database!$O$19 &amp;$A384&amp;""))</f>
        <v>0</v>
      </c>
      <c r="Q384" s="543">
        <f ca="1">IF(INDIRECT("'Risk Input'!" &amp; Database!$O$20 &amp;$A384&amp;"")="","",INDIRECT("'Risk Input'!" &amp; Database!$O$20 &amp;$A384&amp;""))</f>
        <v>0</v>
      </c>
      <c r="R384" s="543">
        <f ca="1">IF(INDIRECT("'Risk Input'!" &amp; Database!$O$21 &amp;$A384&amp;"")="","",INDIRECT("'Risk Input'!" &amp; Database!$O$21 &amp;$A384&amp;""))</f>
        <v>0</v>
      </c>
      <c r="S384" s="540" t="str">
        <f ca="1">IF(INDIRECT("'Risk Input'!" &amp; Database!$O$22 &amp;$A384&amp;"")="","",INDIRECT("'Risk Input'!" &amp; Database!$O$22 &amp;$A384&amp;""))</f>
        <v/>
      </c>
      <c r="T384" s="540" t="str">
        <f ca="1">IF(INDIRECT("'Risk Input'!" &amp; Database!$O$25 &amp;$A384&amp;"")="","",INDIRECT("'Risk Input'!" &amp; Database!$O$25 &amp;$A384&amp;""))</f>
        <v/>
      </c>
      <c r="U384" s="540" t="str">
        <f ca="1">IF(INDIRECT("'Risk Input'!" &amp; Database!$O$26 &amp;$A384&amp;"")="","",INDIRECT("'Risk Input'!" &amp; Database!$O$26 &amp;$A384&amp;""))</f>
        <v/>
      </c>
      <c r="V384" s="540" t="str">
        <f ca="1">IF(INDIRECT("'Risk Input'!" &amp; Database!$O$27 &amp;$A384&amp;"")="","",INDIRECT("'Risk Input'!" &amp; Database!$O$27 &amp;$A384&amp;""))</f>
        <v/>
      </c>
      <c r="W384" s="543" t="str">
        <f ca="1">IF(INDIRECT("'Risk Input'!" &amp; Database!$O$28 &amp;$A384&amp;"")="","",INDIRECT("'Risk Input'!" &amp; Database!$O$28 &amp;$A384&amp;""))</f>
        <v/>
      </c>
      <c r="X384" s="540" t="str">
        <f ca="1">IF(INDIRECT("'Risk Input'!" &amp; Database!$O$29 &amp;$A384&amp;"")="","",INDIRECT("'Risk Input'!" &amp; Database!$O$29 &amp;$A384&amp;""))</f>
        <v/>
      </c>
      <c r="Y384" s="123" t="s">
        <v>26</v>
      </c>
    </row>
    <row r="385" spans="1:25" ht="24" customHeight="1" thickBot="1">
      <c r="A385">
        <f>A384</f>
        <v>49</v>
      </c>
      <c r="B385" s="541"/>
      <c r="C385" s="541"/>
      <c r="D385" s="541"/>
      <c r="E385" s="541"/>
      <c r="F385" s="541"/>
      <c r="G385" s="541"/>
      <c r="H385" s="541"/>
      <c r="I385" s="553"/>
      <c r="J385" s="541"/>
      <c r="K385" s="541"/>
      <c r="L385" s="541"/>
      <c r="M385" s="541"/>
      <c r="N385" s="541"/>
      <c r="O385" s="14" t="str">
        <f ca="1">IF(INDIRECT("'Risk Input'!" &amp; Database!$O$15 &amp;$A384&amp;"")="","",INDIRECT("'Risk Input'!" &amp; Database!$O$15 &amp;$A384&amp;""))</f>
        <v/>
      </c>
      <c r="P385" s="550"/>
      <c r="Q385" s="544"/>
      <c r="R385" s="544"/>
      <c r="S385" s="541"/>
      <c r="T385" s="541"/>
      <c r="U385" s="541"/>
      <c r="V385" s="541"/>
      <c r="W385" s="544"/>
      <c r="X385" s="541"/>
      <c r="Y385" s="14" t="str">
        <f ca="1">IF(INDIRECT("'Risk Input'!" &amp; Database!$O$30 &amp;$A384&amp;"")="","",INDIRECT("'Risk Input'!" &amp; Database!$O$30 &amp;$A384&amp;""))</f>
        <v/>
      </c>
    </row>
    <row r="386" spans="1:25" ht="24" customHeight="1">
      <c r="A386">
        <f t="shared" ref="A386:A391" si="41">A385</f>
        <v>49</v>
      </c>
      <c r="B386" s="541"/>
      <c r="C386" s="541"/>
      <c r="D386" s="541"/>
      <c r="E386" s="541"/>
      <c r="F386" s="541"/>
      <c r="G386" s="541"/>
      <c r="H386" s="541"/>
      <c r="I386" s="553"/>
      <c r="J386" s="541"/>
      <c r="K386" s="541"/>
      <c r="L386" s="541"/>
      <c r="M386" s="541"/>
      <c r="N386" s="541"/>
      <c r="O386" s="546" t="str">
        <f ca="1">IF(INDIRECT("'Risk Input'!" &amp; Database!$O$18 &amp;$A386&amp;"")="","",INDIRECT("'Risk Input'!" &amp; Database!$O$18 &amp;$A386&amp;""))</f>
        <v/>
      </c>
      <c r="P386" s="550"/>
      <c r="Q386" s="544"/>
      <c r="R386" s="544"/>
      <c r="S386" s="541"/>
      <c r="T386" s="541"/>
      <c r="U386" s="541"/>
      <c r="V386" s="541"/>
      <c r="W386" s="544"/>
      <c r="X386" s="541"/>
      <c r="Y386" s="546" t="str">
        <f ca="1">IF(INDIRECT("'Risk Input'!" &amp; Database!$O$33 &amp;$A386&amp;"")="","",INDIRECT("'Risk Input'!" &amp; Database!$O$33 &amp;$A386&amp;""))</f>
        <v/>
      </c>
    </row>
    <row r="387" spans="1:25" ht="24" customHeight="1">
      <c r="A387">
        <f t="shared" si="41"/>
        <v>49</v>
      </c>
      <c r="B387" s="541"/>
      <c r="C387" s="541"/>
      <c r="D387" s="541"/>
      <c r="E387" s="541"/>
      <c r="F387" s="541"/>
      <c r="G387" s="541"/>
      <c r="H387" s="541"/>
      <c r="I387" s="553"/>
      <c r="J387" s="541"/>
      <c r="K387" s="541"/>
      <c r="L387" s="541"/>
      <c r="M387" s="541"/>
      <c r="N387" s="541"/>
      <c r="O387" s="547" t="str">
        <f ca="1">IF(INDIRECT("'Risk Input'!L"&amp;$A386&amp;"")="","",INDIRECT("'Risk Input'!L"&amp;$A386&amp;""))</f>
        <v/>
      </c>
      <c r="P387" s="550"/>
      <c r="Q387" s="544"/>
      <c r="R387" s="544"/>
      <c r="S387" s="541"/>
      <c r="T387" s="541"/>
      <c r="U387" s="541"/>
      <c r="V387" s="541"/>
      <c r="W387" s="544"/>
      <c r="X387" s="541"/>
      <c r="Y387" s="547" t="str">
        <f ca="1">IF(INDIRECT("'Risk Input'!L"&amp;$A386&amp;"")="","",INDIRECT("'Risk Input'!L"&amp;$A386&amp;""))</f>
        <v/>
      </c>
    </row>
    <row r="388" spans="1:25" ht="24" customHeight="1">
      <c r="A388">
        <f t="shared" si="41"/>
        <v>49</v>
      </c>
      <c r="B388" s="541"/>
      <c r="C388" s="541"/>
      <c r="D388" s="541"/>
      <c r="E388" s="541"/>
      <c r="F388" s="541"/>
      <c r="G388" s="541"/>
      <c r="H388" s="541"/>
      <c r="I388" s="553"/>
      <c r="J388" s="541"/>
      <c r="K388" s="541"/>
      <c r="L388" s="541"/>
      <c r="M388" s="541"/>
      <c r="N388" s="541"/>
      <c r="O388" s="547" t="str">
        <f ca="1">IF(INDIRECT("'Risk Input'!L"&amp;$A387&amp;"")="","",INDIRECT("'Risk Input'!L"&amp;$A387&amp;""))</f>
        <v/>
      </c>
      <c r="P388" s="550"/>
      <c r="Q388" s="544"/>
      <c r="R388" s="544"/>
      <c r="S388" s="541"/>
      <c r="T388" s="541"/>
      <c r="U388" s="541"/>
      <c r="V388" s="541"/>
      <c r="W388" s="544"/>
      <c r="X388" s="541"/>
      <c r="Y388" s="547" t="str">
        <f ca="1">IF(INDIRECT("'Risk Input'!L"&amp;$A387&amp;"")="","",INDIRECT("'Risk Input'!L"&amp;$A387&amp;""))</f>
        <v/>
      </c>
    </row>
    <row r="389" spans="1:25" ht="24" customHeight="1" thickBot="1">
      <c r="A389">
        <f t="shared" si="41"/>
        <v>49</v>
      </c>
      <c r="B389" s="541"/>
      <c r="C389" s="541"/>
      <c r="D389" s="541"/>
      <c r="E389" s="541"/>
      <c r="F389" s="541"/>
      <c r="G389" s="541"/>
      <c r="H389" s="541"/>
      <c r="I389" s="553"/>
      <c r="J389" s="541"/>
      <c r="K389" s="541"/>
      <c r="L389" s="541"/>
      <c r="M389" s="541"/>
      <c r="N389" s="541"/>
      <c r="O389" s="548" t="str">
        <f ca="1">IF(INDIRECT("'Risk Input'!L"&amp;$A388&amp;"")="","",INDIRECT("'Risk Input'!L"&amp;$A388&amp;""))</f>
        <v/>
      </c>
      <c r="P389" s="550"/>
      <c r="Q389" s="544"/>
      <c r="R389" s="544"/>
      <c r="S389" s="541"/>
      <c r="T389" s="541"/>
      <c r="U389" s="541"/>
      <c r="V389" s="541"/>
      <c r="W389" s="544"/>
      <c r="X389" s="541"/>
      <c r="Y389" s="548" t="str">
        <f ca="1">IF(INDIRECT("'Risk Input'!L"&amp;$A388&amp;"")="","",INDIRECT("'Risk Input'!L"&amp;$A388&amp;""))</f>
        <v/>
      </c>
    </row>
    <row r="390" spans="1:25" ht="24" customHeight="1">
      <c r="A390">
        <f t="shared" si="41"/>
        <v>49</v>
      </c>
      <c r="B390" s="541"/>
      <c r="C390" s="541"/>
      <c r="D390" s="541"/>
      <c r="E390" s="541"/>
      <c r="F390" s="541"/>
      <c r="G390" s="541"/>
      <c r="H390" s="541"/>
      <c r="I390" s="553"/>
      <c r="J390" s="541"/>
      <c r="K390" s="541"/>
      <c r="L390" s="541"/>
      <c r="M390" s="541"/>
      <c r="N390" s="541"/>
      <c r="O390" s="13" t="s">
        <v>15</v>
      </c>
      <c r="P390" s="550"/>
      <c r="Q390" s="544"/>
      <c r="R390" s="544"/>
      <c r="S390" s="541"/>
      <c r="T390" s="541"/>
      <c r="U390" s="541"/>
      <c r="V390" s="541"/>
      <c r="W390" s="544"/>
      <c r="X390" s="541"/>
      <c r="Y390" s="13" t="s">
        <v>15</v>
      </c>
    </row>
    <row r="391" spans="1:25" ht="24" customHeight="1" thickBot="1">
      <c r="A391">
        <f t="shared" si="41"/>
        <v>49</v>
      </c>
      <c r="B391" s="542"/>
      <c r="C391" s="542"/>
      <c r="D391" s="542"/>
      <c r="E391" s="542"/>
      <c r="F391" s="542"/>
      <c r="G391" s="542"/>
      <c r="H391" s="542"/>
      <c r="I391" s="554"/>
      <c r="J391" s="542"/>
      <c r="K391" s="542"/>
      <c r="L391" s="542"/>
      <c r="M391" s="542"/>
      <c r="N391" s="542"/>
      <c r="O391" s="14" t="str">
        <f ca="1">IF(INDIRECT("'Risk Input'!" &amp; Database!$O$16 &amp;$A391&amp;"")="","",INDIRECT("'Risk Input'!" &amp; Database!$O$16 &amp;$A391&amp;""))</f>
        <v/>
      </c>
      <c r="P391" s="551"/>
      <c r="Q391" s="545"/>
      <c r="R391" s="545"/>
      <c r="S391" s="542"/>
      <c r="T391" s="542"/>
      <c r="U391" s="542"/>
      <c r="V391" s="542"/>
      <c r="W391" s="545"/>
      <c r="X391" s="542"/>
      <c r="Y391" s="14" t="str">
        <f ca="1">IF(INDIRECT("'Risk Input'!" &amp; Database!$O$31 &amp;$A391&amp;"")="","",INDIRECT("'Risk Input'!" &amp; Database!$O$31 &amp;$A391&amp;""))</f>
        <v/>
      </c>
    </row>
    <row r="392" spans="1:25" ht="6" customHeight="1" thickBot="1">
      <c r="B392" s="12"/>
      <c r="C392" s="125"/>
      <c r="D392" s="126"/>
      <c r="E392" s="126"/>
      <c r="F392" s="126"/>
      <c r="G392" s="126"/>
      <c r="H392" s="126"/>
      <c r="I392" s="243"/>
      <c r="J392" s="126"/>
      <c r="K392" s="126"/>
      <c r="L392" s="126"/>
      <c r="M392" s="126"/>
      <c r="N392" s="128"/>
      <c r="O392" s="128"/>
      <c r="P392" s="128"/>
      <c r="Q392" s="128"/>
      <c r="R392" s="128"/>
      <c r="S392" s="126"/>
      <c r="T392" s="126"/>
      <c r="U392" s="126"/>
      <c r="V392" s="126"/>
      <c r="W392" s="126"/>
      <c r="X392" s="126"/>
      <c r="Y392" s="122"/>
    </row>
    <row r="393" spans="1:25" ht="24" customHeight="1" thickTop="1">
      <c r="A393">
        <f>A384+1</f>
        <v>50</v>
      </c>
      <c r="B393" s="540" t="str">
        <f ca="1">IF(INDIRECT("'Risk Input'!" &amp; Database!$O$3 &amp;$A393&amp;"")="","",INDIRECT("'Risk Input'!" &amp; Database!$O$3 &amp;$A393&amp;""))</f>
        <v/>
      </c>
      <c r="C393" s="540" t="str">
        <f ca="1">IF(INDIRECT("'Risk Input'!" &amp; Database!$O$2 &amp;$A393&amp;"")="","",INDIRECT("'Risk Input'!" &amp; Database!$O$2 &amp;$A393&amp;""))</f>
        <v/>
      </c>
      <c r="D393" s="540" t="str">
        <f ca="1">IF(INDIRECT("'Risk Input'!" &amp; Database!$O$4 &amp;$A393&amp;"")="","",INDIRECT("'Risk Input'!" &amp; Database!$O$4 &amp;$A393&amp;""))</f>
        <v/>
      </c>
      <c r="E393" s="540" t="str">
        <f ca="1">IF(INDIRECT("'Risk Input'!" &amp; Database!$O$5 &amp;$A393&amp;"")="","",INDIRECT("'Risk Input'!" &amp; Database!$O$5 &amp;$A393&amp;""))</f>
        <v/>
      </c>
      <c r="F393" s="540" t="str">
        <f ca="1">IF(INDIRECT("'Risk Input'!" &amp; Database!$O$6 &amp;$A393&amp;"")="","",INDIRECT("'Risk Input'!" &amp; Database!$O$6 &amp;$A393&amp;""))</f>
        <v/>
      </c>
      <c r="G393" s="540" t="str">
        <f ca="1">IF(INDIRECT("'Risk Input'!" &amp; Database!$O$7 &amp;$A393&amp;"")="","",INDIRECT("'Risk Input'!" &amp; Database!$O$7 &amp;$A393&amp;""))</f>
        <v/>
      </c>
      <c r="H393" s="540" t="str">
        <f ca="1">IF(INDIRECT("'Risk Input'!" &amp; Database!$O$8 &amp;$A393&amp;"")="","",INDIRECT("'Risk Input'!" &amp; Database!$O$8 &amp;$A393&amp;""))</f>
        <v/>
      </c>
      <c r="I393" s="552" t="str">
        <f ca="1">IF(INDIRECT("'Risk Input'!" &amp; Database!$O$9 &amp;$A393&amp;"")="","",INDIRECT("'Risk Input'!" &amp; Database!$O$9 &amp;$A393&amp;""))</f>
        <v/>
      </c>
      <c r="J393" s="540" t="str">
        <f ca="1">IF(INDIRECT("'Risk Input'!" &amp; Database!$O$10 &amp;$A393&amp;"")="","",INDIRECT("'Risk Input'!" &amp; Database!$O$10 &amp;$A393&amp;""))</f>
        <v/>
      </c>
      <c r="K393" s="540" t="str">
        <f ca="1">IF(INDIRECT("'Risk Input'!" &amp; Database!$O$11 &amp;$A393&amp;"")="","",INDIRECT("'Risk Input'!" &amp; Database!$O$11 &amp;$A393&amp;""))</f>
        <v/>
      </c>
      <c r="L393" s="540" t="str">
        <f ca="1">IF(INDIRECT("'Risk Input'!" &amp; Database!$O$12 &amp;$A393&amp;"")="","",INDIRECT("'Risk Input'!" &amp; Database!$O$12 &amp;$A393&amp;""))</f>
        <v/>
      </c>
      <c r="M393" s="540" t="str">
        <f ca="1">IF(INDIRECT("'Risk Input'!" &amp; Database!$O$13 &amp;$A393&amp;"")="","",INDIRECT("'Risk Input'!" &amp; Database!$O$13 &amp;$A393&amp;""))</f>
        <v/>
      </c>
      <c r="N393" s="540" t="str">
        <f ca="1">IF(INDIRECT("'Risk Input'!" &amp; Database!$O$14 &amp;$A393&amp;"")="","",INDIRECT("'Risk Input'!" &amp; Database!$O$14 &amp;$A393&amp;""))</f>
        <v/>
      </c>
      <c r="O393" s="15" t="s">
        <v>26</v>
      </c>
      <c r="P393" s="549">
        <f ca="1">IF(INDIRECT("'Risk Input'!" &amp; Database!$O$19 &amp;$A393&amp;"")="","",INDIRECT("'Risk Input'!" &amp; Database!$O$19 &amp;$A393&amp;""))</f>
        <v>0</v>
      </c>
      <c r="Q393" s="543">
        <f ca="1">IF(INDIRECT("'Risk Input'!" &amp; Database!$O$20 &amp;$A393&amp;"")="","",INDIRECT("'Risk Input'!" &amp; Database!$O$20 &amp;$A393&amp;""))</f>
        <v>0</v>
      </c>
      <c r="R393" s="543">
        <f ca="1">IF(INDIRECT("'Risk Input'!" &amp; Database!$O$21 &amp;$A393&amp;"")="","",INDIRECT("'Risk Input'!" &amp; Database!$O$21 &amp;$A393&amp;""))</f>
        <v>0</v>
      </c>
      <c r="S393" s="540" t="str">
        <f ca="1">IF(INDIRECT("'Risk Input'!" &amp; Database!$O$22 &amp;$A393&amp;"")="","",INDIRECT("'Risk Input'!" &amp; Database!$O$22 &amp;$A393&amp;""))</f>
        <v/>
      </c>
      <c r="T393" s="540" t="str">
        <f ca="1">IF(INDIRECT("'Risk Input'!" &amp; Database!$O$25 &amp;$A393&amp;"")="","",INDIRECT("'Risk Input'!" &amp; Database!$O$25 &amp;$A393&amp;""))</f>
        <v/>
      </c>
      <c r="U393" s="540" t="str">
        <f ca="1">IF(INDIRECT("'Risk Input'!" &amp; Database!$O$26 &amp;$A393&amp;"")="","",INDIRECT("'Risk Input'!" &amp; Database!$O$26 &amp;$A393&amp;""))</f>
        <v/>
      </c>
      <c r="V393" s="540" t="str">
        <f ca="1">IF(INDIRECT("'Risk Input'!" &amp; Database!$O$27 &amp;$A393&amp;"")="","",INDIRECT("'Risk Input'!" &amp; Database!$O$27 &amp;$A393&amp;""))</f>
        <v/>
      </c>
      <c r="W393" s="543" t="str">
        <f ca="1">IF(INDIRECT("'Risk Input'!" &amp; Database!$O$28 &amp;$A393&amp;"")="","",INDIRECT("'Risk Input'!" &amp; Database!$O$28 &amp;$A393&amp;""))</f>
        <v/>
      </c>
      <c r="X393" s="540" t="str">
        <f ca="1">IF(INDIRECT("'Risk Input'!" &amp; Database!$O$29 &amp;$A393&amp;"")="","",INDIRECT("'Risk Input'!" &amp; Database!$O$29 &amp;$A393&amp;""))</f>
        <v/>
      </c>
      <c r="Y393" s="123" t="s">
        <v>26</v>
      </c>
    </row>
    <row r="394" spans="1:25" ht="24" customHeight="1" thickBot="1">
      <c r="A394">
        <f>A393</f>
        <v>50</v>
      </c>
      <c r="B394" s="541"/>
      <c r="C394" s="541"/>
      <c r="D394" s="541"/>
      <c r="E394" s="541"/>
      <c r="F394" s="541"/>
      <c r="G394" s="541"/>
      <c r="H394" s="541"/>
      <c r="I394" s="553"/>
      <c r="J394" s="541"/>
      <c r="K394" s="541"/>
      <c r="L394" s="541"/>
      <c r="M394" s="541"/>
      <c r="N394" s="541"/>
      <c r="O394" s="14" t="str">
        <f ca="1">IF(INDIRECT("'Risk Input'!" &amp; Database!$O$15 &amp;$A393&amp;"")="","",INDIRECT("'Risk Input'!" &amp; Database!$O$15 &amp;$A393&amp;""))</f>
        <v/>
      </c>
      <c r="P394" s="550"/>
      <c r="Q394" s="544"/>
      <c r="R394" s="544"/>
      <c r="S394" s="541"/>
      <c r="T394" s="541"/>
      <c r="U394" s="541"/>
      <c r="V394" s="541"/>
      <c r="W394" s="544"/>
      <c r="X394" s="541"/>
      <c r="Y394" s="14" t="str">
        <f ca="1">IF(INDIRECT("'Risk Input'!" &amp; Database!$O$30 &amp;$A393&amp;"")="","",INDIRECT("'Risk Input'!" &amp; Database!$O$30 &amp;$A393&amp;""))</f>
        <v/>
      </c>
    </row>
    <row r="395" spans="1:25" ht="24" customHeight="1">
      <c r="A395">
        <f t="shared" ref="A395:A400" si="42">A394</f>
        <v>50</v>
      </c>
      <c r="B395" s="541"/>
      <c r="C395" s="541"/>
      <c r="D395" s="541"/>
      <c r="E395" s="541"/>
      <c r="F395" s="541"/>
      <c r="G395" s="541"/>
      <c r="H395" s="541"/>
      <c r="I395" s="553"/>
      <c r="J395" s="541"/>
      <c r="K395" s="541"/>
      <c r="L395" s="541"/>
      <c r="M395" s="541"/>
      <c r="N395" s="541"/>
      <c r="O395" s="546" t="str">
        <f ca="1">IF(INDIRECT("'Risk Input'!" &amp; Database!$O$18 &amp;$A395&amp;"")="","",INDIRECT("'Risk Input'!" &amp; Database!$O$18 &amp;$A395&amp;""))</f>
        <v/>
      </c>
      <c r="P395" s="550"/>
      <c r="Q395" s="544"/>
      <c r="R395" s="544"/>
      <c r="S395" s="541"/>
      <c r="T395" s="541"/>
      <c r="U395" s="541"/>
      <c r="V395" s="541"/>
      <c r="W395" s="544"/>
      <c r="X395" s="541"/>
      <c r="Y395" s="546" t="str">
        <f ca="1">IF(INDIRECT("'Risk Input'!" &amp; Database!$O$33 &amp;$A395&amp;"")="","",INDIRECT("'Risk Input'!" &amp; Database!$O$33 &amp;$A395&amp;""))</f>
        <v/>
      </c>
    </row>
    <row r="396" spans="1:25" ht="24" customHeight="1">
      <c r="A396">
        <f t="shared" si="42"/>
        <v>50</v>
      </c>
      <c r="B396" s="541"/>
      <c r="C396" s="541"/>
      <c r="D396" s="541"/>
      <c r="E396" s="541"/>
      <c r="F396" s="541"/>
      <c r="G396" s="541"/>
      <c r="H396" s="541"/>
      <c r="I396" s="553"/>
      <c r="J396" s="541"/>
      <c r="K396" s="541"/>
      <c r="L396" s="541"/>
      <c r="M396" s="541"/>
      <c r="N396" s="541"/>
      <c r="O396" s="547" t="str">
        <f ca="1">IF(INDIRECT("'Risk Input'!L"&amp;$A395&amp;"")="","",INDIRECT("'Risk Input'!L"&amp;$A395&amp;""))</f>
        <v/>
      </c>
      <c r="P396" s="550"/>
      <c r="Q396" s="544"/>
      <c r="R396" s="544"/>
      <c r="S396" s="541"/>
      <c r="T396" s="541"/>
      <c r="U396" s="541"/>
      <c r="V396" s="541"/>
      <c r="W396" s="544"/>
      <c r="X396" s="541"/>
      <c r="Y396" s="547" t="str">
        <f ca="1">IF(INDIRECT("'Risk Input'!L"&amp;$A395&amp;"")="","",INDIRECT("'Risk Input'!L"&amp;$A395&amp;""))</f>
        <v/>
      </c>
    </row>
    <row r="397" spans="1:25" ht="24" customHeight="1">
      <c r="A397">
        <f t="shared" si="42"/>
        <v>50</v>
      </c>
      <c r="B397" s="541"/>
      <c r="C397" s="541"/>
      <c r="D397" s="541"/>
      <c r="E397" s="541"/>
      <c r="F397" s="541"/>
      <c r="G397" s="541"/>
      <c r="H397" s="541"/>
      <c r="I397" s="553"/>
      <c r="J397" s="541"/>
      <c r="K397" s="541"/>
      <c r="L397" s="541"/>
      <c r="M397" s="541"/>
      <c r="N397" s="541"/>
      <c r="O397" s="547" t="str">
        <f ca="1">IF(INDIRECT("'Risk Input'!L"&amp;$A396&amp;"")="","",INDIRECT("'Risk Input'!L"&amp;$A396&amp;""))</f>
        <v/>
      </c>
      <c r="P397" s="550"/>
      <c r="Q397" s="544"/>
      <c r="R397" s="544"/>
      <c r="S397" s="541"/>
      <c r="T397" s="541"/>
      <c r="U397" s="541"/>
      <c r="V397" s="541"/>
      <c r="W397" s="544"/>
      <c r="X397" s="541"/>
      <c r="Y397" s="547" t="str">
        <f ca="1">IF(INDIRECT("'Risk Input'!L"&amp;$A396&amp;"")="","",INDIRECT("'Risk Input'!L"&amp;$A396&amp;""))</f>
        <v/>
      </c>
    </row>
    <row r="398" spans="1:25" ht="24" customHeight="1" thickBot="1">
      <c r="A398">
        <f t="shared" si="42"/>
        <v>50</v>
      </c>
      <c r="B398" s="541"/>
      <c r="C398" s="541"/>
      <c r="D398" s="541"/>
      <c r="E398" s="541"/>
      <c r="F398" s="541"/>
      <c r="G398" s="541"/>
      <c r="H398" s="541"/>
      <c r="I398" s="553"/>
      <c r="J398" s="541"/>
      <c r="K398" s="541"/>
      <c r="L398" s="541"/>
      <c r="M398" s="541"/>
      <c r="N398" s="541"/>
      <c r="O398" s="548" t="str">
        <f ca="1">IF(INDIRECT("'Risk Input'!L"&amp;$A397&amp;"")="","",INDIRECT("'Risk Input'!L"&amp;$A397&amp;""))</f>
        <v/>
      </c>
      <c r="P398" s="550"/>
      <c r="Q398" s="544"/>
      <c r="R398" s="544"/>
      <c r="S398" s="541"/>
      <c r="T398" s="541"/>
      <c r="U398" s="541"/>
      <c r="V398" s="541"/>
      <c r="W398" s="544"/>
      <c r="X398" s="541"/>
      <c r="Y398" s="548" t="str">
        <f ca="1">IF(INDIRECT("'Risk Input'!L"&amp;$A397&amp;"")="","",INDIRECT("'Risk Input'!L"&amp;$A397&amp;""))</f>
        <v/>
      </c>
    </row>
    <row r="399" spans="1:25" ht="24" customHeight="1">
      <c r="A399">
        <f t="shared" si="42"/>
        <v>50</v>
      </c>
      <c r="B399" s="541"/>
      <c r="C399" s="541"/>
      <c r="D399" s="541"/>
      <c r="E399" s="541"/>
      <c r="F399" s="541"/>
      <c r="G399" s="541"/>
      <c r="H399" s="541"/>
      <c r="I399" s="553"/>
      <c r="J399" s="541"/>
      <c r="K399" s="541"/>
      <c r="L399" s="541"/>
      <c r="M399" s="541"/>
      <c r="N399" s="541"/>
      <c r="O399" s="13" t="s">
        <v>15</v>
      </c>
      <c r="P399" s="550"/>
      <c r="Q399" s="544"/>
      <c r="R399" s="544"/>
      <c r="S399" s="541"/>
      <c r="T399" s="541"/>
      <c r="U399" s="541"/>
      <c r="V399" s="541"/>
      <c r="W399" s="544"/>
      <c r="X399" s="541"/>
      <c r="Y399" s="13" t="s">
        <v>15</v>
      </c>
    </row>
    <row r="400" spans="1:25" ht="24" customHeight="1" thickBot="1">
      <c r="A400">
        <f t="shared" si="42"/>
        <v>50</v>
      </c>
      <c r="B400" s="542"/>
      <c r="C400" s="542"/>
      <c r="D400" s="542"/>
      <c r="E400" s="542"/>
      <c r="F400" s="542"/>
      <c r="G400" s="542"/>
      <c r="H400" s="542"/>
      <c r="I400" s="554"/>
      <c r="J400" s="542"/>
      <c r="K400" s="542"/>
      <c r="L400" s="542"/>
      <c r="M400" s="542"/>
      <c r="N400" s="542"/>
      <c r="O400" s="14" t="str">
        <f ca="1">IF(INDIRECT("'Risk Input'!" &amp; Database!$O$16 &amp;$A400&amp;"")="","",INDIRECT("'Risk Input'!" &amp; Database!$O$16 &amp;$A400&amp;""))</f>
        <v/>
      </c>
      <c r="P400" s="551"/>
      <c r="Q400" s="545"/>
      <c r="R400" s="545"/>
      <c r="S400" s="542"/>
      <c r="T400" s="542"/>
      <c r="U400" s="542"/>
      <c r="V400" s="542"/>
      <c r="W400" s="545"/>
      <c r="X400" s="542"/>
      <c r="Y400" s="14" t="str">
        <f ca="1">IF(INDIRECT("'Risk Input'!" &amp; Database!$O$31 &amp;$A400&amp;"")="","",INDIRECT("'Risk Input'!" &amp; Database!$O$31 &amp;$A400&amp;""))</f>
        <v/>
      </c>
    </row>
    <row r="401" spans="1:25" ht="6" customHeight="1" thickBot="1">
      <c r="B401" s="12"/>
      <c r="C401" s="125"/>
      <c r="D401" s="126"/>
      <c r="E401" s="126"/>
      <c r="F401" s="126"/>
      <c r="G401" s="126"/>
      <c r="H401" s="126"/>
      <c r="I401" s="243"/>
      <c r="J401" s="126"/>
      <c r="K401" s="126"/>
      <c r="L401" s="126"/>
      <c r="M401" s="126"/>
      <c r="N401" s="128"/>
      <c r="O401" s="128"/>
      <c r="P401" s="128"/>
      <c r="Q401" s="128"/>
      <c r="R401" s="128"/>
      <c r="S401" s="126"/>
      <c r="T401" s="126"/>
      <c r="U401" s="126"/>
      <c r="V401" s="126"/>
      <c r="W401" s="126"/>
      <c r="X401" s="126"/>
      <c r="Y401" s="122"/>
    </row>
    <row r="402" spans="1:25" ht="24" customHeight="1" thickTop="1">
      <c r="A402">
        <f>A393+1</f>
        <v>51</v>
      </c>
      <c r="B402" s="540" t="str">
        <f ca="1">IF(INDIRECT("'Risk Input'!" &amp; Database!$O$3 &amp;$A402&amp;"")="","",INDIRECT("'Risk Input'!" &amp; Database!$O$3 &amp;$A402&amp;""))</f>
        <v/>
      </c>
      <c r="C402" s="540" t="str">
        <f ca="1">IF(INDIRECT("'Risk Input'!" &amp; Database!$O$2 &amp;$A402&amp;"")="","",INDIRECT("'Risk Input'!" &amp; Database!$O$2 &amp;$A402&amp;""))</f>
        <v/>
      </c>
      <c r="D402" s="540" t="str">
        <f ca="1">IF(INDIRECT("'Risk Input'!" &amp; Database!$O$4 &amp;$A402&amp;"")="","",INDIRECT("'Risk Input'!" &amp; Database!$O$4 &amp;$A402&amp;""))</f>
        <v/>
      </c>
      <c r="E402" s="540" t="str">
        <f ca="1">IF(INDIRECT("'Risk Input'!" &amp; Database!$O$5 &amp;$A402&amp;"")="","",INDIRECT("'Risk Input'!" &amp; Database!$O$5 &amp;$A402&amp;""))</f>
        <v/>
      </c>
      <c r="F402" s="540" t="str">
        <f ca="1">IF(INDIRECT("'Risk Input'!" &amp; Database!$O$6 &amp;$A402&amp;"")="","",INDIRECT("'Risk Input'!" &amp; Database!$O$6 &amp;$A402&amp;""))</f>
        <v/>
      </c>
      <c r="G402" s="540" t="str">
        <f ca="1">IF(INDIRECT("'Risk Input'!" &amp; Database!$O$7 &amp;$A402&amp;"")="","",INDIRECT("'Risk Input'!" &amp; Database!$O$7 &amp;$A402&amp;""))</f>
        <v/>
      </c>
      <c r="H402" s="540" t="str">
        <f ca="1">IF(INDIRECT("'Risk Input'!" &amp; Database!$O$8 &amp;$A402&amp;"")="","",INDIRECT("'Risk Input'!" &amp; Database!$O$8 &amp;$A402&amp;""))</f>
        <v/>
      </c>
      <c r="I402" s="552" t="str">
        <f ca="1">IF(INDIRECT("'Risk Input'!" &amp; Database!$O$9 &amp;$A402&amp;"")="","",INDIRECT("'Risk Input'!" &amp; Database!$O$9 &amp;$A402&amp;""))</f>
        <v/>
      </c>
      <c r="J402" s="540" t="str">
        <f ca="1">IF(INDIRECT("'Risk Input'!" &amp; Database!$O$10 &amp;$A402&amp;"")="","",INDIRECT("'Risk Input'!" &amp; Database!$O$10 &amp;$A402&amp;""))</f>
        <v/>
      </c>
      <c r="K402" s="540" t="str">
        <f ca="1">IF(INDIRECT("'Risk Input'!" &amp; Database!$O$11 &amp;$A402&amp;"")="","",INDIRECT("'Risk Input'!" &amp; Database!$O$11 &amp;$A402&amp;""))</f>
        <v/>
      </c>
      <c r="L402" s="540" t="str">
        <f ca="1">IF(INDIRECT("'Risk Input'!" &amp; Database!$O$12 &amp;$A402&amp;"")="","",INDIRECT("'Risk Input'!" &amp; Database!$O$12 &amp;$A402&amp;""))</f>
        <v/>
      </c>
      <c r="M402" s="540" t="str">
        <f ca="1">IF(INDIRECT("'Risk Input'!" &amp; Database!$O$13 &amp;$A402&amp;"")="","",INDIRECT("'Risk Input'!" &amp; Database!$O$13 &amp;$A402&amp;""))</f>
        <v/>
      </c>
      <c r="N402" s="540" t="str">
        <f ca="1">IF(INDIRECT("'Risk Input'!" &amp; Database!$O$14 &amp;$A402&amp;"")="","",INDIRECT("'Risk Input'!" &amp; Database!$O$14 &amp;$A402&amp;""))</f>
        <v/>
      </c>
      <c r="O402" s="15" t="s">
        <v>26</v>
      </c>
      <c r="P402" s="549">
        <f ca="1">IF(INDIRECT("'Risk Input'!" &amp; Database!$O$19 &amp;$A402&amp;"")="","",INDIRECT("'Risk Input'!" &amp; Database!$O$19 &amp;$A402&amp;""))</f>
        <v>0</v>
      </c>
      <c r="Q402" s="543">
        <f ca="1">IF(INDIRECT("'Risk Input'!" &amp; Database!$O$20 &amp;$A402&amp;"")="","",INDIRECT("'Risk Input'!" &amp; Database!$O$20 &amp;$A402&amp;""))</f>
        <v>0</v>
      </c>
      <c r="R402" s="543">
        <f ca="1">IF(INDIRECT("'Risk Input'!" &amp; Database!$O$21 &amp;$A402&amp;"")="","",INDIRECT("'Risk Input'!" &amp; Database!$O$21 &amp;$A402&amp;""))</f>
        <v>0</v>
      </c>
      <c r="S402" s="540" t="str">
        <f ca="1">IF(INDIRECT("'Risk Input'!" &amp; Database!$O$22 &amp;$A402&amp;"")="","",INDIRECT("'Risk Input'!" &amp; Database!$O$22 &amp;$A402&amp;""))</f>
        <v/>
      </c>
      <c r="T402" s="540" t="str">
        <f ca="1">IF(INDIRECT("'Risk Input'!" &amp; Database!$O$25 &amp;$A402&amp;"")="","",INDIRECT("'Risk Input'!" &amp; Database!$O$25 &amp;$A402&amp;""))</f>
        <v/>
      </c>
      <c r="U402" s="540" t="str">
        <f ca="1">IF(INDIRECT("'Risk Input'!" &amp; Database!$O$26 &amp;$A402&amp;"")="","",INDIRECT("'Risk Input'!" &amp; Database!$O$26 &amp;$A402&amp;""))</f>
        <v/>
      </c>
      <c r="V402" s="540" t="str">
        <f ca="1">IF(INDIRECT("'Risk Input'!" &amp; Database!$O$27 &amp;$A402&amp;"")="","",INDIRECT("'Risk Input'!" &amp; Database!$O$27 &amp;$A402&amp;""))</f>
        <v/>
      </c>
      <c r="W402" s="543" t="str">
        <f ca="1">IF(INDIRECT("'Risk Input'!" &amp; Database!$O$28 &amp;$A402&amp;"")="","",INDIRECT("'Risk Input'!" &amp; Database!$O$28 &amp;$A402&amp;""))</f>
        <v/>
      </c>
      <c r="X402" s="540" t="str">
        <f ca="1">IF(INDIRECT("'Risk Input'!" &amp; Database!$O$29 &amp;$A402&amp;"")="","",INDIRECT("'Risk Input'!" &amp; Database!$O$29 &amp;$A402&amp;""))</f>
        <v/>
      </c>
      <c r="Y402" s="123" t="s">
        <v>26</v>
      </c>
    </row>
    <row r="403" spans="1:25" ht="24" customHeight="1" thickBot="1">
      <c r="A403">
        <f>A402</f>
        <v>51</v>
      </c>
      <c r="B403" s="541"/>
      <c r="C403" s="541"/>
      <c r="D403" s="541"/>
      <c r="E403" s="541"/>
      <c r="F403" s="541"/>
      <c r="G403" s="541"/>
      <c r="H403" s="541"/>
      <c r="I403" s="553"/>
      <c r="J403" s="541"/>
      <c r="K403" s="541"/>
      <c r="L403" s="541"/>
      <c r="M403" s="541"/>
      <c r="N403" s="541"/>
      <c r="O403" s="14" t="str">
        <f ca="1">IF(INDIRECT("'Risk Input'!" &amp; Database!$O$15 &amp;$A402&amp;"")="","",INDIRECT("'Risk Input'!" &amp; Database!$O$15 &amp;$A402&amp;""))</f>
        <v/>
      </c>
      <c r="P403" s="550"/>
      <c r="Q403" s="544"/>
      <c r="R403" s="544"/>
      <c r="S403" s="541"/>
      <c r="T403" s="541"/>
      <c r="U403" s="541"/>
      <c r="V403" s="541"/>
      <c r="W403" s="544"/>
      <c r="X403" s="541"/>
      <c r="Y403" s="14" t="str">
        <f ca="1">IF(INDIRECT("'Risk Input'!" &amp; Database!$O$30 &amp;$A402&amp;"")="","",INDIRECT("'Risk Input'!" &amp; Database!$O$30 &amp;$A402&amp;""))</f>
        <v/>
      </c>
    </row>
    <row r="404" spans="1:25" ht="24" customHeight="1">
      <c r="A404">
        <f t="shared" ref="A404:A409" si="43">A403</f>
        <v>51</v>
      </c>
      <c r="B404" s="541"/>
      <c r="C404" s="541"/>
      <c r="D404" s="541"/>
      <c r="E404" s="541"/>
      <c r="F404" s="541"/>
      <c r="G404" s="541"/>
      <c r="H404" s="541"/>
      <c r="I404" s="553"/>
      <c r="J404" s="541"/>
      <c r="K404" s="541"/>
      <c r="L404" s="541"/>
      <c r="M404" s="541"/>
      <c r="N404" s="541"/>
      <c r="O404" s="546" t="str">
        <f ca="1">IF(INDIRECT("'Risk Input'!" &amp; Database!$O$18 &amp;$A404&amp;"")="","",INDIRECT("'Risk Input'!" &amp; Database!$O$18 &amp;$A404&amp;""))</f>
        <v/>
      </c>
      <c r="P404" s="550"/>
      <c r="Q404" s="544"/>
      <c r="R404" s="544"/>
      <c r="S404" s="541"/>
      <c r="T404" s="541"/>
      <c r="U404" s="541"/>
      <c r="V404" s="541"/>
      <c r="W404" s="544"/>
      <c r="X404" s="541"/>
      <c r="Y404" s="546" t="str">
        <f ca="1">IF(INDIRECT("'Risk Input'!" &amp; Database!$O$33 &amp;$A404&amp;"")="","",INDIRECT("'Risk Input'!" &amp; Database!$O$33 &amp;$A404&amp;""))</f>
        <v/>
      </c>
    </row>
    <row r="405" spans="1:25" ht="24" customHeight="1">
      <c r="A405">
        <f t="shared" si="43"/>
        <v>51</v>
      </c>
      <c r="B405" s="541"/>
      <c r="C405" s="541"/>
      <c r="D405" s="541"/>
      <c r="E405" s="541"/>
      <c r="F405" s="541"/>
      <c r="G405" s="541"/>
      <c r="H405" s="541"/>
      <c r="I405" s="553"/>
      <c r="J405" s="541"/>
      <c r="K405" s="541"/>
      <c r="L405" s="541"/>
      <c r="M405" s="541"/>
      <c r="N405" s="541"/>
      <c r="O405" s="547" t="str">
        <f ca="1">IF(INDIRECT("'Risk Input'!L"&amp;$A404&amp;"")="","",INDIRECT("'Risk Input'!L"&amp;$A404&amp;""))</f>
        <v/>
      </c>
      <c r="P405" s="550"/>
      <c r="Q405" s="544"/>
      <c r="R405" s="544"/>
      <c r="S405" s="541"/>
      <c r="T405" s="541"/>
      <c r="U405" s="541"/>
      <c r="V405" s="541"/>
      <c r="W405" s="544"/>
      <c r="X405" s="541"/>
      <c r="Y405" s="547" t="str">
        <f ca="1">IF(INDIRECT("'Risk Input'!L"&amp;$A404&amp;"")="","",INDIRECT("'Risk Input'!L"&amp;$A404&amp;""))</f>
        <v/>
      </c>
    </row>
    <row r="406" spans="1:25" ht="24" customHeight="1">
      <c r="A406">
        <f t="shared" si="43"/>
        <v>51</v>
      </c>
      <c r="B406" s="541"/>
      <c r="C406" s="541"/>
      <c r="D406" s="541"/>
      <c r="E406" s="541"/>
      <c r="F406" s="541"/>
      <c r="G406" s="541"/>
      <c r="H406" s="541"/>
      <c r="I406" s="553"/>
      <c r="J406" s="541"/>
      <c r="K406" s="541"/>
      <c r="L406" s="541"/>
      <c r="M406" s="541"/>
      <c r="N406" s="541"/>
      <c r="O406" s="547" t="str">
        <f ca="1">IF(INDIRECT("'Risk Input'!L"&amp;$A405&amp;"")="","",INDIRECT("'Risk Input'!L"&amp;$A405&amp;""))</f>
        <v/>
      </c>
      <c r="P406" s="550"/>
      <c r="Q406" s="544"/>
      <c r="R406" s="544"/>
      <c r="S406" s="541"/>
      <c r="T406" s="541"/>
      <c r="U406" s="541"/>
      <c r="V406" s="541"/>
      <c r="W406" s="544"/>
      <c r="X406" s="541"/>
      <c r="Y406" s="547" t="str">
        <f ca="1">IF(INDIRECT("'Risk Input'!L"&amp;$A405&amp;"")="","",INDIRECT("'Risk Input'!L"&amp;$A405&amp;""))</f>
        <v/>
      </c>
    </row>
    <row r="407" spans="1:25" ht="24" customHeight="1" thickBot="1">
      <c r="A407">
        <f t="shared" si="43"/>
        <v>51</v>
      </c>
      <c r="B407" s="541"/>
      <c r="C407" s="541"/>
      <c r="D407" s="541"/>
      <c r="E407" s="541"/>
      <c r="F407" s="541"/>
      <c r="G407" s="541"/>
      <c r="H407" s="541"/>
      <c r="I407" s="553"/>
      <c r="J407" s="541"/>
      <c r="K407" s="541"/>
      <c r="L407" s="541"/>
      <c r="M407" s="541"/>
      <c r="N407" s="541"/>
      <c r="O407" s="548" t="str">
        <f ca="1">IF(INDIRECT("'Risk Input'!L"&amp;$A406&amp;"")="","",INDIRECT("'Risk Input'!L"&amp;$A406&amp;""))</f>
        <v/>
      </c>
      <c r="P407" s="550"/>
      <c r="Q407" s="544"/>
      <c r="R407" s="544"/>
      <c r="S407" s="541"/>
      <c r="T407" s="541"/>
      <c r="U407" s="541"/>
      <c r="V407" s="541"/>
      <c r="W407" s="544"/>
      <c r="X407" s="541"/>
      <c r="Y407" s="548" t="str">
        <f ca="1">IF(INDIRECT("'Risk Input'!L"&amp;$A406&amp;"")="","",INDIRECT("'Risk Input'!L"&amp;$A406&amp;""))</f>
        <v/>
      </c>
    </row>
    <row r="408" spans="1:25" ht="24" customHeight="1">
      <c r="A408">
        <f t="shared" si="43"/>
        <v>51</v>
      </c>
      <c r="B408" s="541"/>
      <c r="C408" s="541"/>
      <c r="D408" s="541"/>
      <c r="E408" s="541"/>
      <c r="F408" s="541"/>
      <c r="G408" s="541"/>
      <c r="H408" s="541"/>
      <c r="I408" s="553"/>
      <c r="J408" s="541"/>
      <c r="K408" s="541"/>
      <c r="L408" s="541"/>
      <c r="M408" s="541"/>
      <c r="N408" s="541"/>
      <c r="O408" s="13" t="s">
        <v>15</v>
      </c>
      <c r="P408" s="550"/>
      <c r="Q408" s="544"/>
      <c r="R408" s="544"/>
      <c r="S408" s="541"/>
      <c r="T408" s="541"/>
      <c r="U408" s="541"/>
      <c r="V408" s="541"/>
      <c r="W408" s="544"/>
      <c r="X408" s="541"/>
      <c r="Y408" s="13" t="s">
        <v>15</v>
      </c>
    </row>
    <row r="409" spans="1:25" ht="24" customHeight="1" thickBot="1">
      <c r="A409">
        <f t="shared" si="43"/>
        <v>51</v>
      </c>
      <c r="B409" s="542"/>
      <c r="C409" s="542"/>
      <c r="D409" s="542"/>
      <c r="E409" s="542"/>
      <c r="F409" s="542"/>
      <c r="G409" s="542"/>
      <c r="H409" s="542"/>
      <c r="I409" s="554"/>
      <c r="J409" s="542"/>
      <c r="K409" s="542"/>
      <c r="L409" s="542"/>
      <c r="M409" s="542"/>
      <c r="N409" s="542"/>
      <c r="O409" s="14" t="str">
        <f ca="1">IF(INDIRECT("'Risk Input'!" &amp; Database!$O$16 &amp;$A409&amp;"")="","",INDIRECT("'Risk Input'!" &amp; Database!$O$16 &amp;$A409&amp;""))</f>
        <v/>
      </c>
      <c r="P409" s="551"/>
      <c r="Q409" s="545"/>
      <c r="R409" s="545"/>
      <c r="S409" s="542"/>
      <c r="T409" s="542"/>
      <c r="U409" s="542"/>
      <c r="V409" s="542"/>
      <c r="W409" s="545"/>
      <c r="X409" s="542"/>
      <c r="Y409" s="14" t="str">
        <f ca="1">IF(INDIRECT("'Risk Input'!" &amp; Database!$O$31 &amp;$A409&amp;"")="","",INDIRECT("'Risk Input'!" &amp; Database!$O$31 &amp;$A409&amp;""))</f>
        <v/>
      </c>
    </row>
    <row r="410" spans="1:25" ht="6" customHeight="1" thickBot="1">
      <c r="B410" s="12"/>
      <c r="C410" s="125"/>
      <c r="D410" s="126"/>
      <c r="E410" s="126"/>
      <c r="F410" s="126"/>
      <c r="G410" s="126"/>
      <c r="H410" s="126"/>
      <c r="I410" s="243"/>
      <c r="J410" s="126"/>
      <c r="K410" s="126"/>
      <c r="L410" s="126"/>
      <c r="M410" s="126"/>
      <c r="N410" s="128"/>
      <c r="O410" s="128"/>
      <c r="P410" s="128"/>
      <c r="Q410" s="128"/>
      <c r="R410" s="128"/>
      <c r="S410" s="126"/>
      <c r="T410" s="126"/>
      <c r="U410" s="126"/>
      <c r="V410" s="126"/>
      <c r="W410" s="126"/>
      <c r="X410" s="126"/>
      <c r="Y410" s="122"/>
    </row>
    <row r="411" spans="1:25" ht="24" customHeight="1" thickTop="1">
      <c r="A411">
        <f>A402+1</f>
        <v>52</v>
      </c>
      <c r="B411" s="540" t="str">
        <f ca="1">IF(INDIRECT("'Risk Input'!" &amp; Database!$O$3 &amp;$A411&amp;"")="","",INDIRECT("'Risk Input'!" &amp; Database!$O$3 &amp;$A411&amp;""))</f>
        <v/>
      </c>
      <c r="C411" s="540" t="str">
        <f ca="1">IF(INDIRECT("'Risk Input'!" &amp; Database!$O$2 &amp;$A411&amp;"")="","",INDIRECT("'Risk Input'!" &amp; Database!$O$2 &amp;$A411&amp;""))</f>
        <v/>
      </c>
      <c r="D411" s="540" t="str">
        <f ca="1">IF(INDIRECT("'Risk Input'!" &amp; Database!$O$4 &amp;$A411&amp;"")="","",INDIRECT("'Risk Input'!" &amp; Database!$O$4 &amp;$A411&amp;""))</f>
        <v/>
      </c>
      <c r="E411" s="540" t="str">
        <f ca="1">IF(INDIRECT("'Risk Input'!" &amp; Database!$O$5 &amp;$A411&amp;"")="","",INDIRECT("'Risk Input'!" &amp; Database!$O$5 &amp;$A411&amp;""))</f>
        <v/>
      </c>
      <c r="F411" s="540" t="str">
        <f ca="1">IF(INDIRECT("'Risk Input'!" &amp; Database!$O$6 &amp;$A411&amp;"")="","",INDIRECT("'Risk Input'!" &amp; Database!$O$6 &amp;$A411&amp;""))</f>
        <v/>
      </c>
      <c r="G411" s="540" t="str">
        <f ca="1">IF(INDIRECT("'Risk Input'!" &amp; Database!$O$7 &amp;$A411&amp;"")="","",INDIRECT("'Risk Input'!" &amp; Database!$O$7 &amp;$A411&amp;""))</f>
        <v/>
      </c>
      <c r="H411" s="540" t="str">
        <f ca="1">IF(INDIRECT("'Risk Input'!" &amp; Database!$O$8 &amp;$A411&amp;"")="","",INDIRECT("'Risk Input'!" &amp; Database!$O$8 &amp;$A411&amp;""))</f>
        <v/>
      </c>
      <c r="I411" s="552" t="str">
        <f ca="1">IF(INDIRECT("'Risk Input'!" &amp; Database!$O$9 &amp;$A411&amp;"")="","",INDIRECT("'Risk Input'!" &amp; Database!$O$9 &amp;$A411&amp;""))</f>
        <v/>
      </c>
      <c r="J411" s="540" t="str">
        <f ca="1">IF(INDIRECT("'Risk Input'!" &amp; Database!$O$10 &amp;$A411&amp;"")="","",INDIRECT("'Risk Input'!" &amp; Database!$O$10 &amp;$A411&amp;""))</f>
        <v/>
      </c>
      <c r="K411" s="540" t="str">
        <f ca="1">IF(INDIRECT("'Risk Input'!" &amp; Database!$O$11 &amp;$A411&amp;"")="","",INDIRECT("'Risk Input'!" &amp; Database!$O$11 &amp;$A411&amp;""))</f>
        <v/>
      </c>
      <c r="L411" s="540" t="str">
        <f ca="1">IF(INDIRECT("'Risk Input'!" &amp; Database!$O$12 &amp;$A411&amp;"")="","",INDIRECT("'Risk Input'!" &amp; Database!$O$12 &amp;$A411&amp;""))</f>
        <v/>
      </c>
      <c r="M411" s="540" t="str">
        <f ca="1">IF(INDIRECT("'Risk Input'!" &amp; Database!$O$13 &amp;$A411&amp;"")="","",INDIRECT("'Risk Input'!" &amp; Database!$O$13 &amp;$A411&amp;""))</f>
        <v/>
      </c>
      <c r="N411" s="540" t="str">
        <f ca="1">IF(INDIRECT("'Risk Input'!" &amp; Database!$O$14 &amp;$A411&amp;"")="","",INDIRECT("'Risk Input'!" &amp; Database!$O$14 &amp;$A411&amp;""))</f>
        <v/>
      </c>
      <c r="O411" s="15" t="s">
        <v>26</v>
      </c>
      <c r="P411" s="549">
        <f ca="1">IF(INDIRECT("'Risk Input'!" &amp; Database!$O$19 &amp;$A411&amp;"")="","",INDIRECT("'Risk Input'!" &amp; Database!$O$19 &amp;$A411&amp;""))</f>
        <v>0</v>
      </c>
      <c r="Q411" s="543">
        <f ca="1">IF(INDIRECT("'Risk Input'!" &amp; Database!$O$20 &amp;$A411&amp;"")="","",INDIRECT("'Risk Input'!" &amp; Database!$O$20 &amp;$A411&amp;""))</f>
        <v>0</v>
      </c>
      <c r="R411" s="543">
        <f ca="1">IF(INDIRECT("'Risk Input'!" &amp; Database!$O$21 &amp;$A411&amp;"")="","",INDIRECT("'Risk Input'!" &amp; Database!$O$21 &amp;$A411&amp;""))</f>
        <v>0</v>
      </c>
      <c r="S411" s="540" t="str">
        <f ca="1">IF(INDIRECT("'Risk Input'!" &amp; Database!$O$22 &amp;$A411&amp;"")="","",INDIRECT("'Risk Input'!" &amp; Database!$O$22 &amp;$A411&amp;""))</f>
        <v/>
      </c>
      <c r="T411" s="540" t="str">
        <f ca="1">IF(INDIRECT("'Risk Input'!" &amp; Database!$O$25 &amp;$A411&amp;"")="","",INDIRECT("'Risk Input'!" &amp; Database!$O$25 &amp;$A411&amp;""))</f>
        <v/>
      </c>
      <c r="U411" s="540" t="str">
        <f ca="1">IF(INDIRECT("'Risk Input'!" &amp; Database!$O$26 &amp;$A411&amp;"")="","",INDIRECT("'Risk Input'!" &amp; Database!$O$26 &amp;$A411&amp;""))</f>
        <v/>
      </c>
      <c r="V411" s="540" t="str">
        <f ca="1">IF(INDIRECT("'Risk Input'!" &amp; Database!$O$27 &amp;$A411&amp;"")="","",INDIRECT("'Risk Input'!" &amp; Database!$O$27 &amp;$A411&amp;""))</f>
        <v/>
      </c>
      <c r="W411" s="543" t="str">
        <f ca="1">IF(INDIRECT("'Risk Input'!" &amp; Database!$O$28 &amp;$A411&amp;"")="","",INDIRECT("'Risk Input'!" &amp; Database!$O$28 &amp;$A411&amp;""))</f>
        <v/>
      </c>
      <c r="X411" s="540" t="str">
        <f ca="1">IF(INDIRECT("'Risk Input'!" &amp; Database!$O$29 &amp;$A411&amp;"")="","",INDIRECT("'Risk Input'!" &amp; Database!$O$29 &amp;$A411&amp;""))</f>
        <v/>
      </c>
      <c r="Y411" s="123" t="s">
        <v>26</v>
      </c>
    </row>
    <row r="412" spans="1:25" ht="24" customHeight="1" thickBot="1">
      <c r="A412">
        <f>A411</f>
        <v>52</v>
      </c>
      <c r="B412" s="541"/>
      <c r="C412" s="541"/>
      <c r="D412" s="541"/>
      <c r="E412" s="541"/>
      <c r="F412" s="541"/>
      <c r="G412" s="541"/>
      <c r="H412" s="541"/>
      <c r="I412" s="553"/>
      <c r="J412" s="541"/>
      <c r="K412" s="541"/>
      <c r="L412" s="541"/>
      <c r="M412" s="541"/>
      <c r="N412" s="541"/>
      <c r="O412" s="14" t="str">
        <f ca="1">IF(INDIRECT("'Risk Input'!" &amp; Database!$O$15 &amp;$A411&amp;"")="","",INDIRECT("'Risk Input'!" &amp; Database!$O$15 &amp;$A411&amp;""))</f>
        <v/>
      </c>
      <c r="P412" s="550"/>
      <c r="Q412" s="544"/>
      <c r="R412" s="544"/>
      <c r="S412" s="541"/>
      <c r="T412" s="541"/>
      <c r="U412" s="541"/>
      <c r="V412" s="541"/>
      <c r="W412" s="544"/>
      <c r="X412" s="541"/>
      <c r="Y412" s="14" t="str">
        <f ca="1">IF(INDIRECT("'Risk Input'!" &amp; Database!$O$30 &amp;$A411&amp;"")="","",INDIRECT("'Risk Input'!" &amp; Database!$O$30 &amp;$A411&amp;""))</f>
        <v/>
      </c>
    </row>
    <row r="413" spans="1:25" ht="24" customHeight="1">
      <c r="A413">
        <f t="shared" ref="A413:A418" si="44">A412</f>
        <v>52</v>
      </c>
      <c r="B413" s="541"/>
      <c r="C413" s="541"/>
      <c r="D413" s="541"/>
      <c r="E413" s="541"/>
      <c r="F413" s="541"/>
      <c r="G413" s="541"/>
      <c r="H413" s="541"/>
      <c r="I413" s="553"/>
      <c r="J413" s="541"/>
      <c r="K413" s="541"/>
      <c r="L413" s="541"/>
      <c r="M413" s="541"/>
      <c r="N413" s="541"/>
      <c r="O413" s="546" t="str">
        <f ca="1">IF(INDIRECT("'Risk Input'!" &amp; Database!$O$18 &amp;$A413&amp;"")="","",INDIRECT("'Risk Input'!" &amp; Database!$O$18 &amp;$A413&amp;""))</f>
        <v/>
      </c>
      <c r="P413" s="550"/>
      <c r="Q413" s="544"/>
      <c r="R413" s="544"/>
      <c r="S413" s="541"/>
      <c r="T413" s="541"/>
      <c r="U413" s="541"/>
      <c r="V413" s="541"/>
      <c r="W413" s="544"/>
      <c r="X413" s="541"/>
      <c r="Y413" s="546" t="str">
        <f ca="1">IF(INDIRECT("'Risk Input'!" &amp; Database!$O$33 &amp;$A413&amp;"")="","",INDIRECT("'Risk Input'!" &amp; Database!$O$33 &amp;$A413&amp;""))</f>
        <v/>
      </c>
    </row>
    <row r="414" spans="1:25" ht="24" customHeight="1">
      <c r="A414">
        <f t="shared" si="44"/>
        <v>52</v>
      </c>
      <c r="B414" s="541"/>
      <c r="C414" s="541"/>
      <c r="D414" s="541"/>
      <c r="E414" s="541"/>
      <c r="F414" s="541"/>
      <c r="G414" s="541"/>
      <c r="H414" s="541"/>
      <c r="I414" s="553"/>
      <c r="J414" s="541"/>
      <c r="K414" s="541"/>
      <c r="L414" s="541"/>
      <c r="M414" s="541"/>
      <c r="N414" s="541"/>
      <c r="O414" s="547" t="str">
        <f ca="1">IF(INDIRECT("'Risk Input'!L"&amp;$A413&amp;"")="","",INDIRECT("'Risk Input'!L"&amp;$A413&amp;""))</f>
        <v/>
      </c>
      <c r="P414" s="550"/>
      <c r="Q414" s="544"/>
      <c r="R414" s="544"/>
      <c r="S414" s="541"/>
      <c r="T414" s="541"/>
      <c r="U414" s="541"/>
      <c r="V414" s="541"/>
      <c r="W414" s="544"/>
      <c r="X414" s="541"/>
      <c r="Y414" s="547" t="str">
        <f ca="1">IF(INDIRECT("'Risk Input'!L"&amp;$A413&amp;"")="","",INDIRECT("'Risk Input'!L"&amp;$A413&amp;""))</f>
        <v/>
      </c>
    </row>
    <row r="415" spans="1:25" ht="24" customHeight="1">
      <c r="A415">
        <f t="shared" si="44"/>
        <v>52</v>
      </c>
      <c r="B415" s="541"/>
      <c r="C415" s="541"/>
      <c r="D415" s="541"/>
      <c r="E415" s="541"/>
      <c r="F415" s="541"/>
      <c r="G415" s="541"/>
      <c r="H415" s="541"/>
      <c r="I415" s="553"/>
      <c r="J415" s="541"/>
      <c r="K415" s="541"/>
      <c r="L415" s="541"/>
      <c r="M415" s="541"/>
      <c r="N415" s="541"/>
      <c r="O415" s="547" t="str">
        <f ca="1">IF(INDIRECT("'Risk Input'!L"&amp;$A414&amp;"")="","",INDIRECT("'Risk Input'!L"&amp;$A414&amp;""))</f>
        <v/>
      </c>
      <c r="P415" s="550"/>
      <c r="Q415" s="544"/>
      <c r="R415" s="544"/>
      <c r="S415" s="541"/>
      <c r="T415" s="541"/>
      <c r="U415" s="541"/>
      <c r="V415" s="541"/>
      <c r="W415" s="544"/>
      <c r="X415" s="541"/>
      <c r="Y415" s="547" t="str">
        <f ca="1">IF(INDIRECT("'Risk Input'!L"&amp;$A414&amp;"")="","",INDIRECT("'Risk Input'!L"&amp;$A414&amp;""))</f>
        <v/>
      </c>
    </row>
    <row r="416" spans="1:25" ht="24" customHeight="1" thickBot="1">
      <c r="A416">
        <f t="shared" si="44"/>
        <v>52</v>
      </c>
      <c r="B416" s="541"/>
      <c r="C416" s="541"/>
      <c r="D416" s="541"/>
      <c r="E416" s="541"/>
      <c r="F416" s="541"/>
      <c r="G416" s="541"/>
      <c r="H416" s="541"/>
      <c r="I416" s="553"/>
      <c r="J416" s="541"/>
      <c r="K416" s="541"/>
      <c r="L416" s="541"/>
      <c r="M416" s="541"/>
      <c r="N416" s="541"/>
      <c r="O416" s="548" t="str">
        <f ca="1">IF(INDIRECT("'Risk Input'!L"&amp;$A415&amp;"")="","",INDIRECT("'Risk Input'!L"&amp;$A415&amp;""))</f>
        <v/>
      </c>
      <c r="P416" s="550"/>
      <c r="Q416" s="544"/>
      <c r="R416" s="544"/>
      <c r="S416" s="541"/>
      <c r="T416" s="541"/>
      <c r="U416" s="541"/>
      <c r="V416" s="541"/>
      <c r="W416" s="544"/>
      <c r="X416" s="541"/>
      <c r="Y416" s="548" t="str">
        <f ca="1">IF(INDIRECT("'Risk Input'!L"&amp;$A415&amp;"")="","",INDIRECT("'Risk Input'!L"&amp;$A415&amp;""))</f>
        <v/>
      </c>
    </row>
    <row r="417" spans="1:25" ht="24" customHeight="1">
      <c r="A417">
        <f t="shared" si="44"/>
        <v>52</v>
      </c>
      <c r="B417" s="541"/>
      <c r="C417" s="541"/>
      <c r="D417" s="541"/>
      <c r="E417" s="541"/>
      <c r="F417" s="541"/>
      <c r="G417" s="541"/>
      <c r="H417" s="541"/>
      <c r="I417" s="553"/>
      <c r="J417" s="541"/>
      <c r="K417" s="541"/>
      <c r="L417" s="541"/>
      <c r="M417" s="541"/>
      <c r="N417" s="541"/>
      <c r="O417" s="13" t="s">
        <v>15</v>
      </c>
      <c r="P417" s="550"/>
      <c r="Q417" s="544"/>
      <c r="R417" s="544"/>
      <c r="S417" s="541"/>
      <c r="T417" s="541"/>
      <c r="U417" s="541"/>
      <c r="V417" s="541"/>
      <c r="W417" s="544"/>
      <c r="X417" s="541"/>
      <c r="Y417" s="13" t="s">
        <v>15</v>
      </c>
    </row>
    <row r="418" spans="1:25" ht="24" customHeight="1" thickBot="1">
      <c r="A418">
        <f t="shared" si="44"/>
        <v>52</v>
      </c>
      <c r="B418" s="542"/>
      <c r="C418" s="542"/>
      <c r="D418" s="542"/>
      <c r="E418" s="542"/>
      <c r="F418" s="542"/>
      <c r="G418" s="542"/>
      <c r="H418" s="542"/>
      <c r="I418" s="554"/>
      <c r="J418" s="542"/>
      <c r="K418" s="542"/>
      <c r="L418" s="542"/>
      <c r="M418" s="542"/>
      <c r="N418" s="542"/>
      <c r="O418" s="14" t="str">
        <f ca="1">IF(INDIRECT("'Risk Input'!" &amp; Database!$O$16 &amp;$A418&amp;"")="","",INDIRECT("'Risk Input'!" &amp; Database!$O$16 &amp;$A418&amp;""))</f>
        <v/>
      </c>
      <c r="P418" s="551"/>
      <c r="Q418" s="545"/>
      <c r="R418" s="545"/>
      <c r="S418" s="542"/>
      <c r="T418" s="542"/>
      <c r="U418" s="542"/>
      <c r="V418" s="542"/>
      <c r="W418" s="545"/>
      <c r="X418" s="542"/>
      <c r="Y418" s="14" t="str">
        <f ca="1">IF(INDIRECT("'Risk Input'!" &amp; Database!$O$31 &amp;$A418&amp;"")="","",INDIRECT("'Risk Input'!" &amp; Database!$O$31 &amp;$A418&amp;""))</f>
        <v/>
      </c>
    </row>
    <row r="419" spans="1:25" ht="6" customHeight="1" thickBot="1">
      <c r="B419" s="12"/>
      <c r="C419" s="125"/>
      <c r="D419" s="126"/>
      <c r="E419" s="126"/>
      <c r="F419" s="126"/>
      <c r="G419" s="126"/>
      <c r="H419" s="126"/>
      <c r="I419" s="243"/>
      <c r="J419" s="126"/>
      <c r="K419" s="126"/>
      <c r="L419" s="126"/>
      <c r="M419" s="126"/>
      <c r="N419" s="128"/>
      <c r="O419" s="128"/>
      <c r="P419" s="128"/>
      <c r="Q419" s="128"/>
      <c r="R419" s="128"/>
      <c r="S419" s="126"/>
      <c r="T419" s="126"/>
      <c r="U419" s="126"/>
      <c r="V419" s="126"/>
      <c r="W419" s="126"/>
      <c r="X419" s="126"/>
      <c r="Y419" s="122"/>
    </row>
    <row r="420" spans="1:25" ht="24" customHeight="1" thickTop="1">
      <c r="A420">
        <f>A411+1</f>
        <v>53</v>
      </c>
      <c r="B420" s="540" t="str">
        <f ca="1">IF(INDIRECT("'Risk Input'!" &amp; Database!$O$3 &amp;$A420&amp;"")="","",INDIRECT("'Risk Input'!" &amp; Database!$O$3 &amp;$A420&amp;""))</f>
        <v/>
      </c>
      <c r="C420" s="540" t="str">
        <f ca="1">IF(INDIRECT("'Risk Input'!" &amp; Database!$O$2 &amp;$A420&amp;"")="","",INDIRECT("'Risk Input'!" &amp; Database!$O$2 &amp;$A420&amp;""))</f>
        <v/>
      </c>
      <c r="D420" s="540" t="str">
        <f ca="1">IF(INDIRECT("'Risk Input'!" &amp; Database!$O$4 &amp;$A420&amp;"")="","",INDIRECT("'Risk Input'!" &amp; Database!$O$4 &amp;$A420&amp;""))</f>
        <v/>
      </c>
      <c r="E420" s="540" t="str">
        <f ca="1">IF(INDIRECT("'Risk Input'!" &amp; Database!$O$5 &amp;$A420&amp;"")="","",INDIRECT("'Risk Input'!" &amp; Database!$O$5 &amp;$A420&amp;""))</f>
        <v/>
      </c>
      <c r="F420" s="540" t="str">
        <f ca="1">IF(INDIRECT("'Risk Input'!" &amp; Database!$O$6 &amp;$A420&amp;"")="","",INDIRECT("'Risk Input'!" &amp; Database!$O$6 &amp;$A420&amp;""))</f>
        <v/>
      </c>
      <c r="G420" s="540" t="str">
        <f ca="1">IF(INDIRECT("'Risk Input'!" &amp; Database!$O$7 &amp;$A420&amp;"")="","",INDIRECT("'Risk Input'!" &amp; Database!$O$7 &amp;$A420&amp;""))</f>
        <v/>
      </c>
      <c r="H420" s="540" t="str">
        <f ca="1">IF(INDIRECT("'Risk Input'!" &amp; Database!$O$8 &amp;$A420&amp;"")="","",INDIRECT("'Risk Input'!" &amp; Database!$O$8 &amp;$A420&amp;""))</f>
        <v/>
      </c>
      <c r="I420" s="552" t="str">
        <f ca="1">IF(INDIRECT("'Risk Input'!" &amp; Database!$O$9 &amp;$A420&amp;"")="","",INDIRECT("'Risk Input'!" &amp; Database!$O$9 &amp;$A420&amp;""))</f>
        <v/>
      </c>
      <c r="J420" s="540" t="str">
        <f ca="1">IF(INDIRECT("'Risk Input'!" &amp; Database!$O$10 &amp;$A420&amp;"")="","",INDIRECT("'Risk Input'!" &amp; Database!$O$10 &amp;$A420&amp;""))</f>
        <v/>
      </c>
      <c r="K420" s="540" t="str">
        <f ca="1">IF(INDIRECT("'Risk Input'!" &amp; Database!$O$11 &amp;$A420&amp;"")="","",INDIRECT("'Risk Input'!" &amp; Database!$O$11 &amp;$A420&amp;""))</f>
        <v/>
      </c>
      <c r="L420" s="540" t="str">
        <f ca="1">IF(INDIRECT("'Risk Input'!" &amp; Database!$O$12 &amp;$A420&amp;"")="","",INDIRECT("'Risk Input'!" &amp; Database!$O$12 &amp;$A420&amp;""))</f>
        <v/>
      </c>
      <c r="M420" s="540" t="str">
        <f ca="1">IF(INDIRECT("'Risk Input'!" &amp; Database!$O$13 &amp;$A420&amp;"")="","",INDIRECT("'Risk Input'!" &amp; Database!$O$13 &amp;$A420&amp;""))</f>
        <v/>
      </c>
      <c r="N420" s="540" t="str">
        <f ca="1">IF(INDIRECT("'Risk Input'!" &amp; Database!$O$14 &amp;$A420&amp;"")="","",INDIRECT("'Risk Input'!" &amp; Database!$O$14 &amp;$A420&amp;""))</f>
        <v/>
      </c>
      <c r="O420" s="15" t="s">
        <v>26</v>
      </c>
      <c r="P420" s="549">
        <f ca="1">IF(INDIRECT("'Risk Input'!" &amp; Database!$O$19 &amp;$A420&amp;"")="","",INDIRECT("'Risk Input'!" &amp; Database!$O$19 &amp;$A420&amp;""))</f>
        <v>0</v>
      </c>
      <c r="Q420" s="543">
        <f ca="1">IF(INDIRECT("'Risk Input'!" &amp; Database!$O$20 &amp;$A420&amp;"")="","",INDIRECT("'Risk Input'!" &amp; Database!$O$20 &amp;$A420&amp;""))</f>
        <v>0</v>
      </c>
      <c r="R420" s="543">
        <f ca="1">IF(INDIRECT("'Risk Input'!" &amp; Database!$O$21 &amp;$A420&amp;"")="","",INDIRECT("'Risk Input'!" &amp; Database!$O$21 &amp;$A420&amp;""))</f>
        <v>0</v>
      </c>
      <c r="S420" s="540" t="str">
        <f ca="1">IF(INDIRECT("'Risk Input'!" &amp; Database!$O$22 &amp;$A420&amp;"")="","",INDIRECT("'Risk Input'!" &amp; Database!$O$22 &amp;$A420&amp;""))</f>
        <v/>
      </c>
      <c r="T420" s="540" t="str">
        <f ca="1">IF(INDIRECT("'Risk Input'!" &amp; Database!$O$25 &amp;$A420&amp;"")="","",INDIRECT("'Risk Input'!" &amp; Database!$O$25 &amp;$A420&amp;""))</f>
        <v/>
      </c>
      <c r="U420" s="540" t="str">
        <f ca="1">IF(INDIRECT("'Risk Input'!" &amp; Database!$O$26 &amp;$A420&amp;"")="","",INDIRECT("'Risk Input'!" &amp; Database!$O$26 &amp;$A420&amp;""))</f>
        <v/>
      </c>
      <c r="V420" s="540" t="str">
        <f ca="1">IF(INDIRECT("'Risk Input'!" &amp; Database!$O$27 &amp;$A420&amp;"")="","",INDIRECT("'Risk Input'!" &amp; Database!$O$27 &amp;$A420&amp;""))</f>
        <v/>
      </c>
      <c r="W420" s="543" t="str">
        <f ca="1">IF(INDIRECT("'Risk Input'!" &amp; Database!$O$28 &amp;$A420&amp;"")="","",INDIRECT("'Risk Input'!" &amp; Database!$O$28 &amp;$A420&amp;""))</f>
        <v/>
      </c>
      <c r="X420" s="540" t="str">
        <f ca="1">IF(INDIRECT("'Risk Input'!" &amp; Database!$O$29 &amp;$A420&amp;"")="","",INDIRECT("'Risk Input'!" &amp; Database!$O$29 &amp;$A420&amp;""))</f>
        <v/>
      </c>
      <c r="Y420" s="123" t="s">
        <v>26</v>
      </c>
    </row>
    <row r="421" spans="1:25" ht="24" customHeight="1" thickBot="1">
      <c r="A421">
        <f>A420</f>
        <v>53</v>
      </c>
      <c r="B421" s="541"/>
      <c r="C421" s="541"/>
      <c r="D421" s="541"/>
      <c r="E421" s="541"/>
      <c r="F421" s="541"/>
      <c r="G421" s="541"/>
      <c r="H421" s="541"/>
      <c r="I421" s="553"/>
      <c r="J421" s="541"/>
      <c r="K421" s="541"/>
      <c r="L421" s="541"/>
      <c r="M421" s="541"/>
      <c r="N421" s="541"/>
      <c r="O421" s="14" t="str">
        <f ca="1">IF(INDIRECT("'Risk Input'!" &amp; Database!$O$15 &amp;$A420&amp;"")="","",INDIRECT("'Risk Input'!" &amp; Database!$O$15 &amp;$A420&amp;""))</f>
        <v/>
      </c>
      <c r="P421" s="550"/>
      <c r="Q421" s="544"/>
      <c r="R421" s="544"/>
      <c r="S421" s="541"/>
      <c r="T421" s="541"/>
      <c r="U421" s="541"/>
      <c r="V421" s="541"/>
      <c r="W421" s="544"/>
      <c r="X421" s="541"/>
      <c r="Y421" s="14" t="str">
        <f ca="1">IF(INDIRECT("'Risk Input'!" &amp; Database!$O$30 &amp;$A420&amp;"")="","",INDIRECT("'Risk Input'!" &amp; Database!$O$30 &amp;$A420&amp;""))</f>
        <v/>
      </c>
    </row>
    <row r="422" spans="1:25" ht="24" customHeight="1">
      <c r="A422">
        <f t="shared" ref="A422:A427" si="45">A421</f>
        <v>53</v>
      </c>
      <c r="B422" s="541"/>
      <c r="C422" s="541"/>
      <c r="D422" s="541"/>
      <c r="E422" s="541"/>
      <c r="F422" s="541"/>
      <c r="G422" s="541"/>
      <c r="H422" s="541"/>
      <c r="I422" s="553"/>
      <c r="J422" s="541"/>
      <c r="K422" s="541"/>
      <c r="L422" s="541"/>
      <c r="M422" s="541"/>
      <c r="N422" s="541"/>
      <c r="O422" s="546" t="str">
        <f ca="1">IF(INDIRECT("'Risk Input'!" &amp; Database!$O$18 &amp;$A422&amp;"")="","",INDIRECT("'Risk Input'!" &amp; Database!$O$18 &amp;$A422&amp;""))</f>
        <v/>
      </c>
      <c r="P422" s="550"/>
      <c r="Q422" s="544"/>
      <c r="R422" s="544"/>
      <c r="S422" s="541"/>
      <c r="T422" s="541"/>
      <c r="U422" s="541"/>
      <c r="V422" s="541"/>
      <c r="W422" s="544"/>
      <c r="X422" s="541"/>
      <c r="Y422" s="546" t="str">
        <f ca="1">IF(INDIRECT("'Risk Input'!" &amp; Database!$O$33 &amp;$A422&amp;"")="","",INDIRECT("'Risk Input'!" &amp; Database!$O$33 &amp;$A422&amp;""))</f>
        <v/>
      </c>
    </row>
    <row r="423" spans="1:25" ht="24" customHeight="1">
      <c r="A423">
        <f t="shared" si="45"/>
        <v>53</v>
      </c>
      <c r="B423" s="541"/>
      <c r="C423" s="541"/>
      <c r="D423" s="541"/>
      <c r="E423" s="541"/>
      <c r="F423" s="541"/>
      <c r="G423" s="541"/>
      <c r="H423" s="541"/>
      <c r="I423" s="553"/>
      <c r="J423" s="541"/>
      <c r="K423" s="541"/>
      <c r="L423" s="541"/>
      <c r="M423" s="541"/>
      <c r="N423" s="541"/>
      <c r="O423" s="547" t="str">
        <f ca="1">IF(INDIRECT("'Risk Input'!L"&amp;$A422&amp;"")="","",INDIRECT("'Risk Input'!L"&amp;$A422&amp;""))</f>
        <v/>
      </c>
      <c r="P423" s="550"/>
      <c r="Q423" s="544"/>
      <c r="R423" s="544"/>
      <c r="S423" s="541"/>
      <c r="T423" s="541"/>
      <c r="U423" s="541"/>
      <c r="V423" s="541"/>
      <c r="W423" s="544"/>
      <c r="X423" s="541"/>
      <c r="Y423" s="547" t="str">
        <f ca="1">IF(INDIRECT("'Risk Input'!L"&amp;$A422&amp;"")="","",INDIRECT("'Risk Input'!L"&amp;$A422&amp;""))</f>
        <v/>
      </c>
    </row>
    <row r="424" spans="1:25" ht="24" customHeight="1">
      <c r="A424">
        <f t="shared" si="45"/>
        <v>53</v>
      </c>
      <c r="B424" s="541"/>
      <c r="C424" s="541"/>
      <c r="D424" s="541"/>
      <c r="E424" s="541"/>
      <c r="F424" s="541"/>
      <c r="G424" s="541"/>
      <c r="H424" s="541"/>
      <c r="I424" s="553"/>
      <c r="J424" s="541"/>
      <c r="K424" s="541"/>
      <c r="L424" s="541"/>
      <c r="M424" s="541"/>
      <c r="N424" s="541"/>
      <c r="O424" s="547" t="str">
        <f ca="1">IF(INDIRECT("'Risk Input'!L"&amp;$A423&amp;"")="","",INDIRECT("'Risk Input'!L"&amp;$A423&amp;""))</f>
        <v/>
      </c>
      <c r="P424" s="550"/>
      <c r="Q424" s="544"/>
      <c r="R424" s="544"/>
      <c r="S424" s="541"/>
      <c r="T424" s="541"/>
      <c r="U424" s="541"/>
      <c r="V424" s="541"/>
      <c r="W424" s="544"/>
      <c r="X424" s="541"/>
      <c r="Y424" s="547" t="str">
        <f ca="1">IF(INDIRECT("'Risk Input'!L"&amp;$A423&amp;"")="","",INDIRECT("'Risk Input'!L"&amp;$A423&amp;""))</f>
        <v/>
      </c>
    </row>
    <row r="425" spans="1:25" ht="24" customHeight="1" thickBot="1">
      <c r="A425">
        <f t="shared" si="45"/>
        <v>53</v>
      </c>
      <c r="B425" s="541"/>
      <c r="C425" s="541"/>
      <c r="D425" s="541"/>
      <c r="E425" s="541"/>
      <c r="F425" s="541"/>
      <c r="G425" s="541"/>
      <c r="H425" s="541"/>
      <c r="I425" s="553"/>
      <c r="J425" s="541"/>
      <c r="K425" s="541"/>
      <c r="L425" s="541"/>
      <c r="M425" s="541"/>
      <c r="N425" s="541"/>
      <c r="O425" s="548" t="str">
        <f ca="1">IF(INDIRECT("'Risk Input'!L"&amp;$A424&amp;"")="","",INDIRECT("'Risk Input'!L"&amp;$A424&amp;""))</f>
        <v/>
      </c>
      <c r="P425" s="550"/>
      <c r="Q425" s="544"/>
      <c r="R425" s="544"/>
      <c r="S425" s="541"/>
      <c r="T425" s="541"/>
      <c r="U425" s="541"/>
      <c r="V425" s="541"/>
      <c r="W425" s="544"/>
      <c r="X425" s="541"/>
      <c r="Y425" s="548" t="str">
        <f ca="1">IF(INDIRECT("'Risk Input'!L"&amp;$A424&amp;"")="","",INDIRECT("'Risk Input'!L"&amp;$A424&amp;""))</f>
        <v/>
      </c>
    </row>
    <row r="426" spans="1:25" ht="24" customHeight="1">
      <c r="A426">
        <f t="shared" si="45"/>
        <v>53</v>
      </c>
      <c r="B426" s="541"/>
      <c r="C426" s="541"/>
      <c r="D426" s="541"/>
      <c r="E426" s="541"/>
      <c r="F426" s="541"/>
      <c r="G426" s="541"/>
      <c r="H426" s="541"/>
      <c r="I426" s="553"/>
      <c r="J426" s="541"/>
      <c r="K426" s="541"/>
      <c r="L426" s="541"/>
      <c r="M426" s="541"/>
      <c r="N426" s="541"/>
      <c r="O426" s="13" t="s">
        <v>15</v>
      </c>
      <c r="P426" s="550"/>
      <c r="Q426" s="544"/>
      <c r="R426" s="544"/>
      <c r="S426" s="541"/>
      <c r="T426" s="541"/>
      <c r="U426" s="541"/>
      <c r="V426" s="541"/>
      <c r="W426" s="544"/>
      <c r="X426" s="541"/>
      <c r="Y426" s="13" t="s">
        <v>15</v>
      </c>
    </row>
    <row r="427" spans="1:25" ht="24" customHeight="1" thickBot="1">
      <c r="A427">
        <f t="shared" si="45"/>
        <v>53</v>
      </c>
      <c r="B427" s="542"/>
      <c r="C427" s="542"/>
      <c r="D427" s="542"/>
      <c r="E427" s="542"/>
      <c r="F427" s="542"/>
      <c r="G427" s="542"/>
      <c r="H427" s="542"/>
      <c r="I427" s="554"/>
      <c r="J427" s="542"/>
      <c r="K427" s="542"/>
      <c r="L427" s="542"/>
      <c r="M427" s="542"/>
      <c r="N427" s="542"/>
      <c r="O427" s="14" t="str">
        <f ca="1">IF(INDIRECT("'Risk Input'!" &amp; Database!$O$16 &amp;$A427&amp;"")="","",INDIRECT("'Risk Input'!" &amp; Database!$O$16 &amp;$A427&amp;""))</f>
        <v/>
      </c>
      <c r="P427" s="551"/>
      <c r="Q427" s="545"/>
      <c r="R427" s="545"/>
      <c r="S427" s="542"/>
      <c r="T427" s="542"/>
      <c r="U427" s="542"/>
      <c r="V427" s="542"/>
      <c r="W427" s="545"/>
      <c r="X427" s="542"/>
      <c r="Y427" s="14" t="str">
        <f ca="1">IF(INDIRECT("'Risk Input'!" &amp; Database!$O$31 &amp;$A427&amp;"")="","",INDIRECT("'Risk Input'!" &amp; Database!$O$31 &amp;$A427&amp;""))</f>
        <v/>
      </c>
    </row>
    <row r="428" spans="1:25" ht="6" customHeight="1" thickBot="1">
      <c r="B428" s="12"/>
      <c r="C428" s="125"/>
      <c r="D428" s="126"/>
      <c r="E428" s="126"/>
      <c r="F428" s="126"/>
      <c r="G428" s="126"/>
      <c r="H428" s="126"/>
      <c r="I428" s="243"/>
      <c r="J428" s="126"/>
      <c r="K428" s="126"/>
      <c r="L428" s="126"/>
      <c r="M428" s="126"/>
      <c r="N428" s="128"/>
      <c r="O428" s="128"/>
      <c r="P428" s="128"/>
      <c r="Q428" s="128"/>
      <c r="R428" s="128"/>
      <c r="S428" s="126"/>
      <c r="T428" s="126"/>
      <c r="U428" s="126"/>
      <c r="V428" s="126"/>
      <c r="W428" s="126"/>
      <c r="X428" s="126"/>
      <c r="Y428" s="122"/>
    </row>
    <row r="429" spans="1:25" ht="24" customHeight="1" thickTop="1">
      <c r="A429">
        <f>A420+1</f>
        <v>54</v>
      </c>
      <c r="B429" s="540" t="str">
        <f ca="1">IF(INDIRECT("'Risk Input'!" &amp; Database!$O$3 &amp;$A429&amp;"")="","",INDIRECT("'Risk Input'!" &amp; Database!$O$3 &amp;$A429&amp;""))</f>
        <v/>
      </c>
      <c r="C429" s="540" t="str">
        <f ca="1">IF(INDIRECT("'Risk Input'!" &amp; Database!$O$2 &amp;$A429&amp;"")="","",INDIRECT("'Risk Input'!" &amp; Database!$O$2 &amp;$A429&amp;""))</f>
        <v/>
      </c>
      <c r="D429" s="540" t="str">
        <f ca="1">IF(INDIRECT("'Risk Input'!" &amp; Database!$O$4 &amp;$A429&amp;"")="","",INDIRECT("'Risk Input'!" &amp; Database!$O$4 &amp;$A429&amp;""))</f>
        <v/>
      </c>
      <c r="E429" s="540" t="str">
        <f ca="1">IF(INDIRECT("'Risk Input'!" &amp; Database!$O$5 &amp;$A429&amp;"")="","",INDIRECT("'Risk Input'!" &amp; Database!$O$5 &amp;$A429&amp;""))</f>
        <v/>
      </c>
      <c r="F429" s="540" t="str">
        <f ca="1">IF(INDIRECT("'Risk Input'!" &amp; Database!$O$6 &amp;$A429&amp;"")="","",INDIRECT("'Risk Input'!" &amp; Database!$O$6 &amp;$A429&amp;""))</f>
        <v/>
      </c>
      <c r="G429" s="540" t="str">
        <f ca="1">IF(INDIRECT("'Risk Input'!" &amp; Database!$O$7 &amp;$A429&amp;"")="","",INDIRECT("'Risk Input'!" &amp; Database!$O$7 &amp;$A429&amp;""))</f>
        <v/>
      </c>
      <c r="H429" s="540" t="str">
        <f ca="1">IF(INDIRECT("'Risk Input'!" &amp; Database!$O$8 &amp;$A429&amp;"")="","",INDIRECT("'Risk Input'!" &amp; Database!$O$8 &amp;$A429&amp;""))</f>
        <v/>
      </c>
      <c r="I429" s="552" t="str">
        <f ca="1">IF(INDIRECT("'Risk Input'!" &amp; Database!$O$9 &amp;$A429&amp;"")="","",INDIRECT("'Risk Input'!" &amp; Database!$O$9 &amp;$A429&amp;""))</f>
        <v/>
      </c>
      <c r="J429" s="540" t="str">
        <f ca="1">IF(INDIRECT("'Risk Input'!" &amp; Database!$O$10 &amp;$A429&amp;"")="","",INDIRECT("'Risk Input'!" &amp; Database!$O$10 &amp;$A429&amp;""))</f>
        <v/>
      </c>
      <c r="K429" s="540" t="str">
        <f ca="1">IF(INDIRECT("'Risk Input'!" &amp; Database!$O$11 &amp;$A429&amp;"")="","",INDIRECT("'Risk Input'!" &amp; Database!$O$11 &amp;$A429&amp;""))</f>
        <v/>
      </c>
      <c r="L429" s="540" t="str">
        <f ca="1">IF(INDIRECT("'Risk Input'!" &amp; Database!$O$12 &amp;$A429&amp;"")="","",INDIRECT("'Risk Input'!" &amp; Database!$O$12 &amp;$A429&amp;""))</f>
        <v/>
      </c>
      <c r="M429" s="540" t="str">
        <f ca="1">IF(INDIRECT("'Risk Input'!" &amp; Database!$O$13 &amp;$A429&amp;"")="","",INDIRECT("'Risk Input'!" &amp; Database!$O$13 &amp;$A429&amp;""))</f>
        <v/>
      </c>
      <c r="N429" s="540" t="str">
        <f ca="1">IF(INDIRECT("'Risk Input'!" &amp; Database!$O$14 &amp;$A429&amp;"")="","",INDIRECT("'Risk Input'!" &amp; Database!$O$14 &amp;$A429&amp;""))</f>
        <v/>
      </c>
      <c r="O429" s="15" t="s">
        <v>26</v>
      </c>
      <c r="P429" s="549">
        <f ca="1">IF(INDIRECT("'Risk Input'!" &amp; Database!$O$19 &amp;$A429&amp;"")="","",INDIRECT("'Risk Input'!" &amp; Database!$O$19 &amp;$A429&amp;""))</f>
        <v>0</v>
      </c>
      <c r="Q429" s="543">
        <f ca="1">IF(INDIRECT("'Risk Input'!" &amp; Database!$O$20 &amp;$A429&amp;"")="","",INDIRECT("'Risk Input'!" &amp; Database!$O$20 &amp;$A429&amp;""))</f>
        <v>0</v>
      </c>
      <c r="R429" s="543">
        <f ca="1">IF(INDIRECT("'Risk Input'!" &amp; Database!$O$21 &amp;$A429&amp;"")="","",INDIRECT("'Risk Input'!" &amp; Database!$O$21 &amp;$A429&amp;""))</f>
        <v>0</v>
      </c>
      <c r="S429" s="540" t="str">
        <f ca="1">IF(INDIRECT("'Risk Input'!" &amp; Database!$O$22 &amp;$A429&amp;"")="","",INDIRECT("'Risk Input'!" &amp; Database!$O$22 &amp;$A429&amp;""))</f>
        <v/>
      </c>
      <c r="T429" s="540" t="str">
        <f ca="1">IF(INDIRECT("'Risk Input'!" &amp; Database!$O$25 &amp;$A429&amp;"")="","",INDIRECT("'Risk Input'!" &amp; Database!$O$25 &amp;$A429&amp;""))</f>
        <v/>
      </c>
      <c r="U429" s="540" t="str">
        <f ca="1">IF(INDIRECT("'Risk Input'!" &amp; Database!$O$26 &amp;$A429&amp;"")="","",INDIRECT("'Risk Input'!" &amp; Database!$O$26 &amp;$A429&amp;""))</f>
        <v/>
      </c>
      <c r="V429" s="540" t="str">
        <f ca="1">IF(INDIRECT("'Risk Input'!" &amp; Database!$O$27 &amp;$A429&amp;"")="","",INDIRECT("'Risk Input'!" &amp; Database!$O$27 &amp;$A429&amp;""))</f>
        <v/>
      </c>
      <c r="W429" s="543" t="str">
        <f ca="1">IF(INDIRECT("'Risk Input'!" &amp; Database!$O$28 &amp;$A429&amp;"")="","",INDIRECT("'Risk Input'!" &amp; Database!$O$28 &amp;$A429&amp;""))</f>
        <v/>
      </c>
      <c r="X429" s="540" t="str">
        <f ca="1">IF(INDIRECT("'Risk Input'!" &amp; Database!$O$29 &amp;$A429&amp;"")="","",INDIRECT("'Risk Input'!" &amp; Database!$O$29 &amp;$A429&amp;""))</f>
        <v/>
      </c>
      <c r="Y429" s="123" t="s">
        <v>26</v>
      </c>
    </row>
    <row r="430" spans="1:25" ht="24" customHeight="1" thickBot="1">
      <c r="A430">
        <f>A429</f>
        <v>54</v>
      </c>
      <c r="B430" s="541"/>
      <c r="C430" s="541"/>
      <c r="D430" s="541"/>
      <c r="E430" s="541"/>
      <c r="F430" s="541"/>
      <c r="G430" s="541"/>
      <c r="H430" s="541"/>
      <c r="I430" s="553"/>
      <c r="J430" s="541"/>
      <c r="K430" s="541"/>
      <c r="L430" s="541"/>
      <c r="M430" s="541"/>
      <c r="N430" s="541"/>
      <c r="O430" s="14" t="str">
        <f ca="1">IF(INDIRECT("'Risk Input'!" &amp; Database!$O$15 &amp;$A429&amp;"")="","",INDIRECT("'Risk Input'!" &amp; Database!$O$15 &amp;$A429&amp;""))</f>
        <v/>
      </c>
      <c r="P430" s="550"/>
      <c r="Q430" s="544"/>
      <c r="R430" s="544"/>
      <c r="S430" s="541"/>
      <c r="T430" s="541"/>
      <c r="U430" s="541"/>
      <c r="V430" s="541"/>
      <c r="W430" s="544"/>
      <c r="X430" s="541"/>
      <c r="Y430" s="14" t="str">
        <f ca="1">IF(INDIRECT("'Risk Input'!" &amp; Database!$O$30 &amp;$A429&amp;"")="","",INDIRECT("'Risk Input'!" &amp; Database!$O$30 &amp;$A429&amp;""))</f>
        <v/>
      </c>
    </row>
    <row r="431" spans="1:25" ht="24" customHeight="1">
      <c r="A431">
        <f t="shared" ref="A431:A436" si="46">A430</f>
        <v>54</v>
      </c>
      <c r="B431" s="541"/>
      <c r="C431" s="541"/>
      <c r="D431" s="541"/>
      <c r="E431" s="541"/>
      <c r="F431" s="541"/>
      <c r="G431" s="541"/>
      <c r="H431" s="541"/>
      <c r="I431" s="553"/>
      <c r="J431" s="541"/>
      <c r="K431" s="541"/>
      <c r="L431" s="541"/>
      <c r="M431" s="541"/>
      <c r="N431" s="541"/>
      <c r="O431" s="546" t="str">
        <f ca="1">IF(INDIRECT("'Risk Input'!" &amp; Database!$O$18 &amp;$A431&amp;"")="","",INDIRECT("'Risk Input'!" &amp; Database!$O$18 &amp;$A431&amp;""))</f>
        <v/>
      </c>
      <c r="P431" s="550"/>
      <c r="Q431" s="544"/>
      <c r="R431" s="544"/>
      <c r="S431" s="541"/>
      <c r="T431" s="541"/>
      <c r="U431" s="541"/>
      <c r="V431" s="541"/>
      <c r="W431" s="544"/>
      <c r="X431" s="541"/>
      <c r="Y431" s="546" t="str">
        <f ca="1">IF(INDIRECT("'Risk Input'!" &amp; Database!$O$33 &amp;$A431&amp;"")="","",INDIRECT("'Risk Input'!" &amp; Database!$O$33 &amp;$A431&amp;""))</f>
        <v/>
      </c>
    </row>
    <row r="432" spans="1:25" ht="24" customHeight="1">
      <c r="A432">
        <f t="shared" si="46"/>
        <v>54</v>
      </c>
      <c r="B432" s="541"/>
      <c r="C432" s="541"/>
      <c r="D432" s="541"/>
      <c r="E432" s="541"/>
      <c r="F432" s="541"/>
      <c r="G432" s="541"/>
      <c r="H432" s="541"/>
      <c r="I432" s="553"/>
      <c r="J432" s="541"/>
      <c r="K432" s="541"/>
      <c r="L432" s="541"/>
      <c r="M432" s="541"/>
      <c r="N432" s="541"/>
      <c r="O432" s="547" t="str">
        <f ca="1">IF(INDIRECT("'Risk Input'!L"&amp;$A431&amp;"")="","",INDIRECT("'Risk Input'!L"&amp;$A431&amp;""))</f>
        <v/>
      </c>
      <c r="P432" s="550"/>
      <c r="Q432" s="544"/>
      <c r="R432" s="544"/>
      <c r="S432" s="541"/>
      <c r="T432" s="541"/>
      <c r="U432" s="541"/>
      <c r="V432" s="541"/>
      <c r="W432" s="544"/>
      <c r="X432" s="541"/>
      <c r="Y432" s="547" t="str">
        <f ca="1">IF(INDIRECT("'Risk Input'!L"&amp;$A431&amp;"")="","",INDIRECT("'Risk Input'!L"&amp;$A431&amp;""))</f>
        <v/>
      </c>
    </row>
    <row r="433" spans="1:25" ht="24" customHeight="1">
      <c r="A433">
        <f t="shared" si="46"/>
        <v>54</v>
      </c>
      <c r="B433" s="541"/>
      <c r="C433" s="541"/>
      <c r="D433" s="541"/>
      <c r="E433" s="541"/>
      <c r="F433" s="541"/>
      <c r="G433" s="541"/>
      <c r="H433" s="541"/>
      <c r="I433" s="553"/>
      <c r="J433" s="541"/>
      <c r="K433" s="541"/>
      <c r="L433" s="541"/>
      <c r="M433" s="541"/>
      <c r="N433" s="541"/>
      <c r="O433" s="547" t="str">
        <f ca="1">IF(INDIRECT("'Risk Input'!L"&amp;$A432&amp;"")="","",INDIRECT("'Risk Input'!L"&amp;$A432&amp;""))</f>
        <v/>
      </c>
      <c r="P433" s="550"/>
      <c r="Q433" s="544"/>
      <c r="R433" s="544"/>
      <c r="S433" s="541"/>
      <c r="T433" s="541"/>
      <c r="U433" s="541"/>
      <c r="V433" s="541"/>
      <c r="W433" s="544"/>
      <c r="X433" s="541"/>
      <c r="Y433" s="547" t="str">
        <f ca="1">IF(INDIRECT("'Risk Input'!L"&amp;$A432&amp;"")="","",INDIRECT("'Risk Input'!L"&amp;$A432&amp;""))</f>
        <v/>
      </c>
    </row>
    <row r="434" spans="1:25" ht="24" customHeight="1" thickBot="1">
      <c r="A434">
        <f t="shared" si="46"/>
        <v>54</v>
      </c>
      <c r="B434" s="541"/>
      <c r="C434" s="541"/>
      <c r="D434" s="541"/>
      <c r="E434" s="541"/>
      <c r="F434" s="541"/>
      <c r="G434" s="541"/>
      <c r="H434" s="541"/>
      <c r="I434" s="553"/>
      <c r="J434" s="541"/>
      <c r="K434" s="541"/>
      <c r="L434" s="541"/>
      <c r="M434" s="541"/>
      <c r="N434" s="541"/>
      <c r="O434" s="548" t="str">
        <f ca="1">IF(INDIRECT("'Risk Input'!L"&amp;$A433&amp;"")="","",INDIRECT("'Risk Input'!L"&amp;$A433&amp;""))</f>
        <v/>
      </c>
      <c r="P434" s="550"/>
      <c r="Q434" s="544"/>
      <c r="R434" s="544"/>
      <c r="S434" s="541"/>
      <c r="T434" s="541"/>
      <c r="U434" s="541"/>
      <c r="V434" s="541"/>
      <c r="W434" s="544"/>
      <c r="X434" s="541"/>
      <c r="Y434" s="548" t="str">
        <f ca="1">IF(INDIRECT("'Risk Input'!L"&amp;$A433&amp;"")="","",INDIRECT("'Risk Input'!L"&amp;$A433&amp;""))</f>
        <v/>
      </c>
    </row>
    <row r="435" spans="1:25" ht="24" customHeight="1">
      <c r="A435">
        <f t="shared" si="46"/>
        <v>54</v>
      </c>
      <c r="B435" s="541"/>
      <c r="C435" s="541"/>
      <c r="D435" s="541"/>
      <c r="E435" s="541"/>
      <c r="F435" s="541"/>
      <c r="G435" s="541"/>
      <c r="H435" s="541"/>
      <c r="I435" s="553"/>
      <c r="J435" s="541"/>
      <c r="K435" s="541"/>
      <c r="L435" s="541"/>
      <c r="M435" s="541"/>
      <c r="N435" s="541"/>
      <c r="O435" s="13" t="s">
        <v>15</v>
      </c>
      <c r="P435" s="550"/>
      <c r="Q435" s="544"/>
      <c r="R435" s="544"/>
      <c r="S435" s="541"/>
      <c r="T435" s="541"/>
      <c r="U435" s="541"/>
      <c r="V435" s="541"/>
      <c r="W435" s="544"/>
      <c r="X435" s="541"/>
      <c r="Y435" s="13" t="s">
        <v>15</v>
      </c>
    </row>
    <row r="436" spans="1:25" ht="24" customHeight="1" thickBot="1">
      <c r="A436">
        <f t="shared" si="46"/>
        <v>54</v>
      </c>
      <c r="B436" s="542"/>
      <c r="C436" s="542"/>
      <c r="D436" s="542"/>
      <c r="E436" s="542"/>
      <c r="F436" s="542"/>
      <c r="G436" s="542"/>
      <c r="H436" s="542"/>
      <c r="I436" s="554"/>
      <c r="J436" s="542"/>
      <c r="K436" s="542"/>
      <c r="L436" s="542"/>
      <c r="M436" s="542"/>
      <c r="N436" s="542"/>
      <c r="O436" s="14" t="str">
        <f ca="1">IF(INDIRECT("'Risk Input'!" &amp; Database!$O$16 &amp;$A436&amp;"")="","",INDIRECT("'Risk Input'!" &amp; Database!$O$16 &amp;$A436&amp;""))</f>
        <v/>
      </c>
      <c r="P436" s="551"/>
      <c r="Q436" s="545"/>
      <c r="R436" s="545"/>
      <c r="S436" s="542"/>
      <c r="T436" s="542"/>
      <c r="U436" s="542"/>
      <c r="V436" s="542"/>
      <c r="W436" s="545"/>
      <c r="X436" s="542"/>
      <c r="Y436" s="14" t="str">
        <f ca="1">IF(INDIRECT("'Risk Input'!" &amp; Database!$O$31 &amp;$A436&amp;"")="","",INDIRECT("'Risk Input'!" &amp; Database!$O$31 &amp;$A436&amp;""))</f>
        <v/>
      </c>
    </row>
    <row r="437" spans="1:25" ht="6" customHeight="1" thickBot="1">
      <c r="B437" s="12"/>
      <c r="C437" s="125"/>
      <c r="D437" s="126"/>
      <c r="E437" s="126"/>
      <c r="F437" s="126"/>
      <c r="G437" s="126"/>
      <c r="H437" s="126"/>
      <c r="I437" s="243"/>
      <c r="J437" s="126"/>
      <c r="K437" s="126"/>
      <c r="L437" s="126"/>
      <c r="M437" s="126"/>
      <c r="N437" s="128"/>
      <c r="O437" s="128"/>
      <c r="P437" s="128"/>
      <c r="Q437" s="128"/>
      <c r="R437" s="128"/>
      <c r="S437" s="126"/>
      <c r="T437" s="126"/>
      <c r="U437" s="126"/>
      <c r="V437" s="126"/>
      <c r="W437" s="126"/>
      <c r="X437" s="126"/>
      <c r="Y437" s="122"/>
    </row>
    <row r="438" spans="1:25" ht="24" customHeight="1" thickTop="1">
      <c r="A438">
        <f>A429+1</f>
        <v>55</v>
      </c>
      <c r="B438" s="540" t="str">
        <f ca="1">IF(INDIRECT("'Risk Input'!" &amp; Database!$O$3 &amp;$A438&amp;"")="","",INDIRECT("'Risk Input'!" &amp; Database!$O$3 &amp;$A438&amp;""))</f>
        <v/>
      </c>
      <c r="C438" s="540" t="str">
        <f ca="1">IF(INDIRECT("'Risk Input'!" &amp; Database!$O$2 &amp;$A438&amp;"")="","",INDIRECT("'Risk Input'!" &amp; Database!$O$2 &amp;$A438&amp;""))</f>
        <v/>
      </c>
      <c r="D438" s="540" t="str">
        <f ca="1">IF(INDIRECT("'Risk Input'!" &amp; Database!$O$4 &amp;$A438&amp;"")="","",INDIRECT("'Risk Input'!" &amp; Database!$O$4 &amp;$A438&amp;""))</f>
        <v/>
      </c>
      <c r="E438" s="540" t="str">
        <f ca="1">IF(INDIRECT("'Risk Input'!" &amp; Database!$O$5 &amp;$A438&amp;"")="","",INDIRECT("'Risk Input'!" &amp; Database!$O$5 &amp;$A438&amp;""))</f>
        <v/>
      </c>
      <c r="F438" s="540" t="str">
        <f ca="1">IF(INDIRECT("'Risk Input'!" &amp; Database!$O$6 &amp;$A438&amp;"")="","",INDIRECT("'Risk Input'!" &amp; Database!$O$6 &amp;$A438&amp;""))</f>
        <v/>
      </c>
      <c r="G438" s="540" t="str">
        <f ca="1">IF(INDIRECT("'Risk Input'!" &amp; Database!$O$7 &amp;$A438&amp;"")="","",INDIRECT("'Risk Input'!" &amp; Database!$O$7 &amp;$A438&amp;""))</f>
        <v/>
      </c>
      <c r="H438" s="540" t="str">
        <f ca="1">IF(INDIRECT("'Risk Input'!" &amp; Database!$O$8 &amp;$A438&amp;"")="","",INDIRECT("'Risk Input'!" &amp; Database!$O$8 &amp;$A438&amp;""))</f>
        <v/>
      </c>
      <c r="I438" s="552" t="str">
        <f ca="1">IF(INDIRECT("'Risk Input'!" &amp; Database!$O$9 &amp;$A438&amp;"")="","",INDIRECT("'Risk Input'!" &amp; Database!$O$9 &amp;$A438&amp;""))</f>
        <v/>
      </c>
      <c r="J438" s="540" t="str">
        <f ca="1">IF(INDIRECT("'Risk Input'!" &amp; Database!$O$10 &amp;$A438&amp;"")="","",INDIRECT("'Risk Input'!" &amp; Database!$O$10 &amp;$A438&amp;""))</f>
        <v/>
      </c>
      <c r="K438" s="540" t="str">
        <f ca="1">IF(INDIRECT("'Risk Input'!" &amp; Database!$O$11 &amp;$A438&amp;"")="","",INDIRECT("'Risk Input'!" &amp; Database!$O$11 &amp;$A438&amp;""))</f>
        <v/>
      </c>
      <c r="L438" s="540" t="str">
        <f ca="1">IF(INDIRECT("'Risk Input'!" &amp; Database!$O$12 &amp;$A438&amp;"")="","",INDIRECT("'Risk Input'!" &amp; Database!$O$12 &amp;$A438&amp;""))</f>
        <v/>
      </c>
      <c r="M438" s="540" t="str">
        <f ca="1">IF(INDIRECT("'Risk Input'!" &amp; Database!$O$13 &amp;$A438&amp;"")="","",INDIRECT("'Risk Input'!" &amp; Database!$O$13 &amp;$A438&amp;""))</f>
        <v/>
      </c>
      <c r="N438" s="540" t="str">
        <f ca="1">IF(INDIRECT("'Risk Input'!" &amp; Database!$O$14 &amp;$A438&amp;"")="","",INDIRECT("'Risk Input'!" &amp; Database!$O$14 &amp;$A438&amp;""))</f>
        <v/>
      </c>
      <c r="O438" s="15" t="s">
        <v>26</v>
      </c>
      <c r="P438" s="549">
        <f ca="1">IF(INDIRECT("'Risk Input'!" &amp; Database!$O$19 &amp;$A438&amp;"")="","",INDIRECT("'Risk Input'!" &amp; Database!$O$19 &amp;$A438&amp;""))</f>
        <v>0</v>
      </c>
      <c r="Q438" s="543">
        <f ca="1">IF(INDIRECT("'Risk Input'!" &amp; Database!$O$20 &amp;$A438&amp;"")="","",INDIRECT("'Risk Input'!" &amp; Database!$O$20 &amp;$A438&amp;""))</f>
        <v>0</v>
      </c>
      <c r="R438" s="543">
        <f ca="1">IF(INDIRECT("'Risk Input'!" &amp; Database!$O$21 &amp;$A438&amp;"")="","",INDIRECT("'Risk Input'!" &amp; Database!$O$21 &amp;$A438&amp;""))</f>
        <v>0</v>
      </c>
      <c r="S438" s="540" t="str">
        <f ca="1">IF(INDIRECT("'Risk Input'!" &amp; Database!$O$22 &amp;$A438&amp;"")="","",INDIRECT("'Risk Input'!" &amp; Database!$O$22 &amp;$A438&amp;""))</f>
        <v/>
      </c>
      <c r="T438" s="540" t="str">
        <f ca="1">IF(INDIRECT("'Risk Input'!" &amp; Database!$O$25 &amp;$A438&amp;"")="","",INDIRECT("'Risk Input'!" &amp; Database!$O$25 &amp;$A438&amp;""))</f>
        <v/>
      </c>
      <c r="U438" s="540" t="str">
        <f ca="1">IF(INDIRECT("'Risk Input'!" &amp; Database!$O$26 &amp;$A438&amp;"")="","",INDIRECT("'Risk Input'!" &amp; Database!$O$26 &amp;$A438&amp;""))</f>
        <v/>
      </c>
      <c r="V438" s="540" t="str">
        <f ca="1">IF(INDIRECT("'Risk Input'!" &amp; Database!$O$27 &amp;$A438&amp;"")="","",INDIRECT("'Risk Input'!" &amp; Database!$O$27 &amp;$A438&amp;""))</f>
        <v/>
      </c>
      <c r="W438" s="543" t="str">
        <f ca="1">IF(INDIRECT("'Risk Input'!" &amp; Database!$O$28 &amp;$A438&amp;"")="","",INDIRECT("'Risk Input'!" &amp; Database!$O$28 &amp;$A438&amp;""))</f>
        <v/>
      </c>
      <c r="X438" s="540" t="str">
        <f ca="1">IF(INDIRECT("'Risk Input'!" &amp; Database!$O$29 &amp;$A438&amp;"")="","",INDIRECT("'Risk Input'!" &amp; Database!$O$29 &amp;$A438&amp;""))</f>
        <v/>
      </c>
      <c r="Y438" s="123" t="s">
        <v>26</v>
      </c>
    </row>
    <row r="439" spans="1:25" ht="24" customHeight="1" thickBot="1">
      <c r="A439">
        <f>A438</f>
        <v>55</v>
      </c>
      <c r="B439" s="541"/>
      <c r="C439" s="541"/>
      <c r="D439" s="541"/>
      <c r="E439" s="541"/>
      <c r="F439" s="541"/>
      <c r="G439" s="541"/>
      <c r="H439" s="541"/>
      <c r="I439" s="553"/>
      <c r="J439" s="541"/>
      <c r="K439" s="541"/>
      <c r="L439" s="541"/>
      <c r="M439" s="541"/>
      <c r="N439" s="541"/>
      <c r="O439" s="14" t="str">
        <f ca="1">IF(INDIRECT("'Risk Input'!" &amp; Database!$O$15 &amp;$A438&amp;"")="","",INDIRECT("'Risk Input'!" &amp; Database!$O$15 &amp;$A438&amp;""))</f>
        <v/>
      </c>
      <c r="P439" s="550"/>
      <c r="Q439" s="544"/>
      <c r="R439" s="544"/>
      <c r="S439" s="541"/>
      <c r="T439" s="541"/>
      <c r="U439" s="541"/>
      <c r="V439" s="541"/>
      <c r="W439" s="544"/>
      <c r="X439" s="541"/>
      <c r="Y439" s="14" t="str">
        <f ca="1">IF(INDIRECT("'Risk Input'!" &amp; Database!$O$30 &amp;$A438&amp;"")="","",INDIRECT("'Risk Input'!" &amp; Database!$O$30 &amp;$A438&amp;""))</f>
        <v/>
      </c>
    </row>
    <row r="440" spans="1:25" ht="24" customHeight="1">
      <c r="A440">
        <f t="shared" ref="A440:A445" si="47">A439</f>
        <v>55</v>
      </c>
      <c r="B440" s="541"/>
      <c r="C440" s="541"/>
      <c r="D440" s="541"/>
      <c r="E440" s="541"/>
      <c r="F440" s="541"/>
      <c r="G440" s="541"/>
      <c r="H440" s="541"/>
      <c r="I440" s="553"/>
      <c r="J440" s="541"/>
      <c r="K440" s="541"/>
      <c r="L440" s="541"/>
      <c r="M440" s="541"/>
      <c r="N440" s="541"/>
      <c r="O440" s="546" t="str">
        <f ca="1">IF(INDIRECT("'Risk Input'!" &amp; Database!$O$18 &amp;$A440&amp;"")="","",INDIRECT("'Risk Input'!" &amp; Database!$O$18 &amp;$A440&amp;""))</f>
        <v/>
      </c>
      <c r="P440" s="550"/>
      <c r="Q440" s="544"/>
      <c r="R440" s="544"/>
      <c r="S440" s="541"/>
      <c r="T440" s="541"/>
      <c r="U440" s="541"/>
      <c r="V440" s="541"/>
      <c r="W440" s="544"/>
      <c r="X440" s="541"/>
      <c r="Y440" s="546" t="str">
        <f ca="1">IF(INDIRECT("'Risk Input'!" &amp; Database!$O$33 &amp;$A440&amp;"")="","",INDIRECT("'Risk Input'!" &amp; Database!$O$33 &amp;$A440&amp;""))</f>
        <v/>
      </c>
    </row>
    <row r="441" spans="1:25" ht="24" customHeight="1">
      <c r="A441">
        <f t="shared" si="47"/>
        <v>55</v>
      </c>
      <c r="B441" s="541"/>
      <c r="C441" s="541"/>
      <c r="D441" s="541"/>
      <c r="E441" s="541"/>
      <c r="F441" s="541"/>
      <c r="G441" s="541"/>
      <c r="H441" s="541"/>
      <c r="I441" s="553"/>
      <c r="J441" s="541"/>
      <c r="K441" s="541"/>
      <c r="L441" s="541"/>
      <c r="M441" s="541"/>
      <c r="N441" s="541"/>
      <c r="O441" s="547" t="str">
        <f ca="1">IF(INDIRECT("'Risk Input'!L"&amp;$A440&amp;"")="","",INDIRECT("'Risk Input'!L"&amp;$A440&amp;""))</f>
        <v/>
      </c>
      <c r="P441" s="550"/>
      <c r="Q441" s="544"/>
      <c r="R441" s="544"/>
      <c r="S441" s="541"/>
      <c r="T441" s="541"/>
      <c r="U441" s="541"/>
      <c r="V441" s="541"/>
      <c r="W441" s="544"/>
      <c r="X441" s="541"/>
      <c r="Y441" s="547" t="str">
        <f ca="1">IF(INDIRECT("'Risk Input'!L"&amp;$A440&amp;"")="","",INDIRECT("'Risk Input'!L"&amp;$A440&amp;""))</f>
        <v/>
      </c>
    </row>
    <row r="442" spans="1:25" ht="24" customHeight="1">
      <c r="A442">
        <f t="shared" si="47"/>
        <v>55</v>
      </c>
      <c r="B442" s="541"/>
      <c r="C442" s="541"/>
      <c r="D442" s="541"/>
      <c r="E442" s="541"/>
      <c r="F442" s="541"/>
      <c r="G442" s="541"/>
      <c r="H442" s="541"/>
      <c r="I442" s="553"/>
      <c r="J442" s="541"/>
      <c r="K442" s="541"/>
      <c r="L442" s="541"/>
      <c r="M442" s="541"/>
      <c r="N442" s="541"/>
      <c r="O442" s="547" t="str">
        <f ca="1">IF(INDIRECT("'Risk Input'!L"&amp;$A441&amp;"")="","",INDIRECT("'Risk Input'!L"&amp;$A441&amp;""))</f>
        <v/>
      </c>
      <c r="P442" s="550"/>
      <c r="Q442" s="544"/>
      <c r="R442" s="544"/>
      <c r="S442" s="541"/>
      <c r="T442" s="541"/>
      <c r="U442" s="541"/>
      <c r="V442" s="541"/>
      <c r="W442" s="544"/>
      <c r="X442" s="541"/>
      <c r="Y442" s="547" t="str">
        <f ca="1">IF(INDIRECT("'Risk Input'!L"&amp;$A441&amp;"")="","",INDIRECT("'Risk Input'!L"&amp;$A441&amp;""))</f>
        <v/>
      </c>
    </row>
    <row r="443" spans="1:25" ht="24" customHeight="1" thickBot="1">
      <c r="A443">
        <f t="shared" si="47"/>
        <v>55</v>
      </c>
      <c r="B443" s="541"/>
      <c r="C443" s="541"/>
      <c r="D443" s="541"/>
      <c r="E443" s="541"/>
      <c r="F443" s="541"/>
      <c r="G443" s="541"/>
      <c r="H443" s="541"/>
      <c r="I443" s="553"/>
      <c r="J443" s="541"/>
      <c r="K443" s="541"/>
      <c r="L443" s="541"/>
      <c r="M443" s="541"/>
      <c r="N443" s="541"/>
      <c r="O443" s="548" t="str">
        <f ca="1">IF(INDIRECT("'Risk Input'!L"&amp;$A442&amp;"")="","",INDIRECT("'Risk Input'!L"&amp;$A442&amp;""))</f>
        <v/>
      </c>
      <c r="P443" s="550"/>
      <c r="Q443" s="544"/>
      <c r="R443" s="544"/>
      <c r="S443" s="541"/>
      <c r="T443" s="541"/>
      <c r="U443" s="541"/>
      <c r="V443" s="541"/>
      <c r="W443" s="544"/>
      <c r="X443" s="541"/>
      <c r="Y443" s="548" t="str">
        <f ca="1">IF(INDIRECT("'Risk Input'!L"&amp;$A442&amp;"")="","",INDIRECT("'Risk Input'!L"&amp;$A442&amp;""))</f>
        <v/>
      </c>
    </row>
    <row r="444" spans="1:25" ht="24" customHeight="1">
      <c r="A444">
        <f t="shared" si="47"/>
        <v>55</v>
      </c>
      <c r="B444" s="541"/>
      <c r="C444" s="541"/>
      <c r="D444" s="541"/>
      <c r="E444" s="541"/>
      <c r="F444" s="541"/>
      <c r="G444" s="541"/>
      <c r="H444" s="541"/>
      <c r="I444" s="553"/>
      <c r="J444" s="541"/>
      <c r="K444" s="541"/>
      <c r="L444" s="541"/>
      <c r="M444" s="541"/>
      <c r="N444" s="541"/>
      <c r="O444" s="13" t="s">
        <v>15</v>
      </c>
      <c r="P444" s="550"/>
      <c r="Q444" s="544"/>
      <c r="R444" s="544"/>
      <c r="S444" s="541"/>
      <c r="T444" s="541"/>
      <c r="U444" s="541"/>
      <c r="V444" s="541"/>
      <c r="W444" s="544"/>
      <c r="X444" s="541"/>
      <c r="Y444" s="13" t="s">
        <v>15</v>
      </c>
    </row>
    <row r="445" spans="1:25" ht="24" customHeight="1" thickBot="1">
      <c r="A445">
        <f t="shared" si="47"/>
        <v>55</v>
      </c>
      <c r="B445" s="542"/>
      <c r="C445" s="542"/>
      <c r="D445" s="542"/>
      <c r="E445" s="542"/>
      <c r="F445" s="542"/>
      <c r="G445" s="542"/>
      <c r="H445" s="542"/>
      <c r="I445" s="554"/>
      <c r="J445" s="542"/>
      <c r="K445" s="542"/>
      <c r="L445" s="542"/>
      <c r="M445" s="542"/>
      <c r="N445" s="542"/>
      <c r="O445" s="14" t="str">
        <f ca="1">IF(INDIRECT("'Risk Input'!" &amp; Database!$O$16 &amp;$A445&amp;"")="","",INDIRECT("'Risk Input'!" &amp; Database!$O$16 &amp;$A445&amp;""))</f>
        <v/>
      </c>
      <c r="P445" s="551"/>
      <c r="Q445" s="545"/>
      <c r="R445" s="545"/>
      <c r="S445" s="542"/>
      <c r="T445" s="542"/>
      <c r="U445" s="542"/>
      <c r="V445" s="542"/>
      <c r="W445" s="545"/>
      <c r="X445" s="542"/>
      <c r="Y445" s="14" t="str">
        <f ca="1">IF(INDIRECT("'Risk Input'!" &amp; Database!$O$31 &amp;$A445&amp;"")="","",INDIRECT("'Risk Input'!" &amp; Database!$O$31 &amp;$A445&amp;""))</f>
        <v/>
      </c>
    </row>
    <row r="446" spans="1:25" ht="6" customHeight="1" thickBot="1">
      <c r="B446" s="12"/>
      <c r="C446" s="125"/>
      <c r="D446" s="126"/>
      <c r="E446" s="126"/>
      <c r="F446" s="126"/>
      <c r="G446" s="126"/>
      <c r="H446" s="126"/>
      <c r="I446" s="243"/>
      <c r="J446" s="126"/>
      <c r="K446" s="126"/>
      <c r="L446" s="126"/>
      <c r="M446" s="126"/>
      <c r="N446" s="128"/>
      <c r="O446" s="128"/>
      <c r="P446" s="128"/>
      <c r="Q446" s="128"/>
      <c r="R446" s="128"/>
      <c r="S446" s="126"/>
      <c r="T446" s="126"/>
      <c r="U446" s="126"/>
      <c r="V446" s="126"/>
      <c r="W446" s="126"/>
      <c r="X446" s="126"/>
      <c r="Y446" s="122"/>
    </row>
    <row r="447" spans="1:25" ht="24" customHeight="1" thickTop="1">
      <c r="A447">
        <f>A438+1</f>
        <v>56</v>
      </c>
      <c r="B447" s="540" t="str">
        <f ca="1">IF(INDIRECT("'Risk Input'!" &amp; Database!$O$3 &amp;$A447&amp;"")="","",INDIRECT("'Risk Input'!" &amp; Database!$O$3 &amp;$A447&amp;""))</f>
        <v/>
      </c>
      <c r="C447" s="540" t="str">
        <f ca="1">IF(INDIRECT("'Risk Input'!" &amp; Database!$O$2 &amp;$A447&amp;"")="","",INDIRECT("'Risk Input'!" &amp; Database!$O$2 &amp;$A447&amp;""))</f>
        <v/>
      </c>
      <c r="D447" s="540" t="str">
        <f ca="1">IF(INDIRECT("'Risk Input'!" &amp; Database!$O$4 &amp;$A447&amp;"")="","",INDIRECT("'Risk Input'!" &amp; Database!$O$4 &amp;$A447&amp;""))</f>
        <v/>
      </c>
      <c r="E447" s="540" t="str">
        <f ca="1">IF(INDIRECT("'Risk Input'!" &amp; Database!$O$5 &amp;$A447&amp;"")="","",INDIRECT("'Risk Input'!" &amp; Database!$O$5 &amp;$A447&amp;""))</f>
        <v/>
      </c>
      <c r="F447" s="540" t="str">
        <f ca="1">IF(INDIRECT("'Risk Input'!" &amp; Database!$O$6 &amp;$A447&amp;"")="","",INDIRECT("'Risk Input'!" &amp; Database!$O$6 &amp;$A447&amp;""))</f>
        <v/>
      </c>
      <c r="G447" s="540" t="str">
        <f ca="1">IF(INDIRECT("'Risk Input'!" &amp; Database!$O$7 &amp;$A447&amp;"")="","",INDIRECT("'Risk Input'!" &amp; Database!$O$7 &amp;$A447&amp;""))</f>
        <v/>
      </c>
      <c r="H447" s="540" t="str">
        <f ca="1">IF(INDIRECT("'Risk Input'!" &amp; Database!$O$8 &amp;$A447&amp;"")="","",INDIRECT("'Risk Input'!" &amp; Database!$O$8 &amp;$A447&amp;""))</f>
        <v/>
      </c>
      <c r="I447" s="552" t="str">
        <f ca="1">IF(INDIRECT("'Risk Input'!" &amp; Database!$O$9 &amp;$A447&amp;"")="","",INDIRECT("'Risk Input'!" &amp; Database!$O$9 &amp;$A447&amp;""))</f>
        <v/>
      </c>
      <c r="J447" s="540" t="str">
        <f ca="1">IF(INDIRECT("'Risk Input'!" &amp; Database!$O$10 &amp;$A447&amp;"")="","",INDIRECT("'Risk Input'!" &amp; Database!$O$10 &amp;$A447&amp;""))</f>
        <v/>
      </c>
      <c r="K447" s="540" t="str">
        <f ca="1">IF(INDIRECT("'Risk Input'!" &amp; Database!$O$11 &amp;$A447&amp;"")="","",INDIRECT("'Risk Input'!" &amp; Database!$O$11 &amp;$A447&amp;""))</f>
        <v/>
      </c>
      <c r="L447" s="540" t="str">
        <f ca="1">IF(INDIRECT("'Risk Input'!" &amp; Database!$O$12 &amp;$A447&amp;"")="","",INDIRECT("'Risk Input'!" &amp; Database!$O$12 &amp;$A447&amp;""))</f>
        <v/>
      </c>
      <c r="M447" s="540" t="str">
        <f ca="1">IF(INDIRECT("'Risk Input'!" &amp; Database!$O$13 &amp;$A447&amp;"")="","",INDIRECT("'Risk Input'!" &amp; Database!$O$13 &amp;$A447&amp;""))</f>
        <v/>
      </c>
      <c r="N447" s="540" t="str">
        <f ca="1">IF(INDIRECT("'Risk Input'!" &amp; Database!$O$14 &amp;$A447&amp;"")="","",INDIRECT("'Risk Input'!" &amp; Database!$O$14 &amp;$A447&amp;""))</f>
        <v/>
      </c>
      <c r="O447" s="15" t="s">
        <v>26</v>
      </c>
      <c r="P447" s="549">
        <f ca="1">IF(INDIRECT("'Risk Input'!" &amp; Database!$O$19 &amp;$A447&amp;"")="","",INDIRECT("'Risk Input'!" &amp; Database!$O$19 &amp;$A447&amp;""))</f>
        <v>0</v>
      </c>
      <c r="Q447" s="543">
        <f ca="1">IF(INDIRECT("'Risk Input'!" &amp; Database!$O$20 &amp;$A447&amp;"")="","",INDIRECT("'Risk Input'!" &amp; Database!$O$20 &amp;$A447&amp;""))</f>
        <v>0</v>
      </c>
      <c r="R447" s="543">
        <f ca="1">IF(INDIRECT("'Risk Input'!" &amp; Database!$O$21 &amp;$A447&amp;"")="","",INDIRECT("'Risk Input'!" &amp; Database!$O$21 &amp;$A447&amp;""))</f>
        <v>0</v>
      </c>
      <c r="S447" s="540" t="str">
        <f ca="1">IF(INDIRECT("'Risk Input'!" &amp; Database!$O$22 &amp;$A447&amp;"")="","",INDIRECT("'Risk Input'!" &amp; Database!$O$22 &amp;$A447&amp;""))</f>
        <v/>
      </c>
      <c r="T447" s="540" t="str">
        <f ca="1">IF(INDIRECT("'Risk Input'!" &amp; Database!$O$25 &amp;$A447&amp;"")="","",INDIRECT("'Risk Input'!" &amp; Database!$O$25 &amp;$A447&amp;""))</f>
        <v/>
      </c>
      <c r="U447" s="540" t="str">
        <f ca="1">IF(INDIRECT("'Risk Input'!" &amp; Database!$O$26 &amp;$A447&amp;"")="","",INDIRECT("'Risk Input'!" &amp; Database!$O$26 &amp;$A447&amp;""))</f>
        <v/>
      </c>
      <c r="V447" s="540" t="str">
        <f ca="1">IF(INDIRECT("'Risk Input'!" &amp; Database!$O$27 &amp;$A447&amp;"")="","",INDIRECT("'Risk Input'!" &amp; Database!$O$27 &amp;$A447&amp;""))</f>
        <v/>
      </c>
      <c r="W447" s="543" t="str">
        <f ca="1">IF(INDIRECT("'Risk Input'!" &amp; Database!$O$28 &amp;$A447&amp;"")="","",INDIRECT("'Risk Input'!" &amp; Database!$O$28 &amp;$A447&amp;""))</f>
        <v/>
      </c>
      <c r="X447" s="540" t="str">
        <f ca="1">IF(INDIRECT("'Risk Input'!" &amp; Database!$O$29 &amp;$A447&amp;"")="","",INDIRECT("'Risk Input'!" &amp; Database!$O$29 &amp;$A447&amp;""))</f>
        <v/>
      </c>
      <c r="Y447" s="123" t="s">
        <v>26</v>
      </c>
    </row>
    <row r="448" spans="1:25" ht="24" customHeight="1" thickBot="1">
      <c r="A448">
        <f>A447</f>
        <v>56</v>
      </c>
      <c r="B448" s="541"/>
      <c r="C448" s="541"/>
      <c r="D448" s="541"/>
      <c r="E448" s="541"/>
      <c r="F448" s="541"/>
      <c r="G448" s="541"/>
      <c r="H448" s="541"/>
      <c r="I448" s="553"/>
      <c r="J448" s="541"/>
      <c r="K448" s="541"/>
      <c r="L448" s="541"/>
      <c r="M448" s="541"/>
      <c r="N448" s="541"/>
      <c r="O448" s="14" t="str">
        <f ca="1">IF(INDIRECT("'Risk Input'!" &amp; Database!$O$15 &amp;$A447&amp;"")="","",INDIRECT("'Risk Input'!" &amp; Database!$O$15 &amp;$A447&amp;""))</f>
        <v/>
      </c>
      <c r="P448" s="550"/>
      <c r="Q448" s="544"/>
      <c r="R448" s="544"/>
      <c r="S448" s="541"/>
      <c r="T448" s="541"/>
      <c r="U448" s="541"/>
      <c r="V448" s="541"/>
      <c r="W448" s="544"/>
      <c r="X448" s="541"/>
      <c r="Y448" s="14" t="str">
        <f ca="1">IF(INDIRECT("'Risk Input'!" &amp; Database!$O$30 &amp;$A447&amp;"")="","",INDIRECT("'Risk Input'!" &amp; Database!$O$30 &amp;$A447&amp;""))</f>
        <v/>
      </c>
    </row>
    <row r="449" spans="1:25" ht="24" customHeight="1">
      <c r="A449">
        <f t="shared" ref="A449:A454" si="48">A448</f>
        <v>56</v>
      </c>
      <c r="B449" s="541"/>
      <c r="C449" s="541"/>
      <c r="D449" s="541"/>
      <c r="E449" s="541"/>
      <c r="F449" s="541"/>
      <c r="G449" s="541"/>
      <c r="H449" s="541"/>
      <c r="I449" s="553"/>
      <c r="J449" s="541"/>
      <c r="K449" s="541"/>
      <c r="L449" s="541"/>
      <c r="M449" s="541"/>
      <c r="N449" s="541"/>
      <c r="O449" s="546" t="str">
        <f ca="1">IF(INDIRECT("'Risk Input'!" &amp; Database!$O$18 &amp;$A449&amp;"")="","",INDIRECT("'Risk Input'!" &amp; Database!$O$18 &amp;$A449&amp;""))</f>
        <v/>
      </c>
      <c r="P449" s="550"/>
      <c r="Q449" s="544"/>
      <c r="R449" s="544"/>
      <c r="S449" s="541"/>
      <c r="T449" s="541"/>
      <c r="U449" s="541"/>
      <c r="V449" s="541"/>
      <c r="W449" s="544"/>
      <c r="X449" s="541"/>
      <c r="Y449" s="546" t="str">
        <f ca="1">IF(INDIRECT("'Risk Input'!" &amp; Database!$O$33 &amp;$A449&amp;"")="","",INDIRECT("'Risk Input'!" &amp; Database!$O$33 &amp;$A449&amp;""))</f>
        <v/>
      </c>
    </row>
    <row r="450" spans="1:25" ht="24" customHeight="1">
      <c r="A450">
        <f t="shared" si="48"/>
        <v>56</v>
      </c>
      <c r="B450" s="541"/>
      <c r="C450" s="541"/>
      <c r="D450" s="541"/>
      <c r="E450" s="541"/>
      <c r="F450" s="541"/>
      <c r="G450" s="541"/>
      <c r="H450" s="541"/>
      <c r="I450" s="553"/>
      <c r="J450" s="541"/>
      <c r="K450" s="541"/>
      <c r="L450" s="541"/>
      <c r="M450" s="541"/>
      <c r="N450" s="541"/>
      <c r="O450" s="547" t="str">
        <f ca="1">IF(INDIRECT("'Risk Input'!L"&amp;$A449&amp;"")="","",INDIRECT("'Risk Input'!L"&amp;$A449&amp;""))</f>
        <v/>
      </c>
      <c r="P450" s="550"/>
      <c r="Q450" s="544"/>
      <c r="R450" s="544"/>
      <c r="S450" s="541"/>
      <c r="T450" s="541"/>
      <c r="U450" s="541"/>
      <c r="V450" s="541"/>
      <c r="W450" s="544"/>
      <c r="X450" s="541"/>
      <c r="Y450" s="547" t="str">
        <f ca="1">IF(INDIRECT("'Risk Input'!L"&amp;$A449&amp;"")="","",INDIRECT("'Risk Input'!L"&amp;$A449&amp;""))</f>
        <v/>
      </c>
    </row>
    <row r="451" spans="1:25" ht="24" customHeight="1">
      <c r="A451">
        <f t="shared" si="48"/>
        <v>56</v>
      </c>
      <c r="B451" s="541"/>
      <c r="C451" s="541"/>
      <c r="D451" s="541"/>
      <c r="E451" s="541"/>
      <c r="F451" s="541"/>
      <c r="G451" s="541"/>
      <c r="H451" s="541"/>
      <c r="I451" s="553"/>
      <c r="J451" s="541"/>
      <c r="K451" s="541"/>
      <c r="L451" s="541"/>
      <c r="M451" s="541"/>
      <c r="N451" s="541"/>
      <c r="O451" s="547" t="str">
        <f ca="1">IF(INDIRECT("'Risk Input'!L"&amp;$A450&amp;"")="","",INDIRECT("'Risk Input'!L"&amp;$A450&amp;""))</f>
        <v/>
      </c>
      <c r="P451" s="550"/>
      <c r="Q451" s="544"/>
      <c r="R451" s="544"/>
      <c r="S451" s="541"/>
      <c r="T451" s="541"/>
      <c r="U451" s="541"/>
      <c r="V451" s="541"/>
      <c r="W451" s="544"/>
      <c r="X451" s="541"/>
      <c r="Y451" s="547" t="str">
        <f ca="1">IF(INDIRECT("'Risk Input'!L"&amp;$A450&amp;"")="","",INDIRECT("'Risk Input'!L"&amp;$A450&amp;""))</f>
        <v/>
      </c>
    </row>
    <row r="452" spans="1:25" ht="24" customHeight="1" thickBot="1">
      <c r="A452">
        <f t="shared" si="48"/>
        <v>56</v>
      </c>
      <c r="B452" s="541"/>
      <c r="C452" s="541"/>
      <c r="D452" s="541"/>
      <c r="E452" s="541"/>
      <c r="F452" s="541"/>
      <c r="G452" s="541"/>
      <c r="H452" s="541"/>
      <c r="I452" s="553"/>
      <c r="J452" s="541"/>
      <c r="K452" s="541"/>
      <c r="L452" s="541"/>
      <c r="M452" s="541"/>
      <c r="N452" s="541"/>
      <c r="O452" s="548" t="str">
        <f ca="1">IF(INDIRECT("'Risk Input'!L"&amp;$A451&amp;"")="","",INDIRECT("'Risk Input'!L"&amp;$A451&amp;""))</f>
        <v/>
      </c>
      <c r="P452" s="550"/>
      <c r="Q452" s="544"/>
      <c r="R452" s="544"/>
      <c r="S452" s="541"/>
      <c r="T452" s="541"/>
      <c r="U452" s="541"/>
      <c r="V452" s="541"/>
      <c r="W452" s="544"/>
      <c r="X452" s="541"/>
      <c r="Y452" s="548" t="str">
        <f ca="1">IF(INDIRECT("'Risk Input'!L"&amp;$A451&amp;"")="","",INDIRECT("'Risk Input'!L"&amp;$A451&amp;""))</f>
        <v/>
      </c>
    </row>
    <row r="453" spans="1:25" ht="24" customHeight="1">
      <c r="A453">
        <f t="shared" si="48"/>
        <v>56</v>
      </c>
      <c r="B453" s="541"/>
      <c r="C453" s="541"/>
      <c r="D453" s="541"/>
      <c r="E453" s="541"/>
      <c r="F453" s="541"/>
      <c r="G453" s="541"/>
      <c r="H453" s="541"/>
      <c r="I453" s="553"/>
      <c r="J453" s="541"/>
      <c r="K453" s="541"/>
      <c r="L453" s="541"/>
      <c r="M453" s="541"/>
      <c r="N453" s="541"/>
      <c r="O453" s="13" t="s">
        <v>15</v>
      </c>
      <c r="P453" s="550"/>
      <c r="Q453" s="544"/>
      <c r="R453" s="544"/>
      <c r="S453" s="541"/>
      <c r="T453" s="541"/>
      <c r="U453" s="541"/>
      <c r="V453" s="541"/>
      <c r="W453" s="544"/>
      <c r="X453" s="541"/>
      <c r="Y453" s="13" t="s">
        <v>15</v>
      </c>
    </row>
    <row r="454" spans="1:25" ht="24" customHeight="1" thickBot="1">
      <c r="A454">
        <f t="shared" si="48"/>
        <v>56</v>
      </c>
      <c r="B454" s="542"/>
      <c r="C454" s="542"/>
      <c r="D454" s="542"/>
      <c r="E454" s="542"/>
      <c r="F454" s="542"/>
      <c r="G454" s="542"/>
      <c r="H454" s="542"/>
      <c r="I454" s="554"/>
      <c r="J454" s="542"/>
      <c r="K454" s="542"/>
      <c r="L454" s="542"/>
      <c r="M454" s="542"/>
      <c r="N454" s="542"/>
      <c r="O454" s="14" t="str">
        <f ca="1">IF(INDIRECT("'Risk Input'!" &amp; Database!$O$16 &amp;$A454&amp;"")="","",INDIRECT("'Risk Input'!" &amp; Database!$O$16 &amp;$A454&amp;""))</f>
        <v/>
      </c>
      <c r="P454" s="551"/>
      <c r="Q454" s="545"/>
      <c r="R454" s="545"/>
      <c r="S454" s="542"/>
      <c r="T454" s="542"/>
      <c r="U454" s="542"/>
      <c r="V454" s="542"/>
      <c r="W454" s="545"/>
      <c r="X454" s="542"/>
      <c r="Y454" s="14" t="str">
        <f ca="1">IF(INDIRECT("'Risk Input'!" &amp; Database!$O$31 &amp;$A454&amp;"")="","",INDIRECT("'Risk Input'!" &amp; Database!$O$31 &amp;$A454&amp;""))</f>
        <v/>
      </c>
    </row>
    <row r="455" spans="1:25" ht="6" customHeight="1" thickBot="1">
      <c r="B455" s="12"/>
      <c r="C455" s="125"/>
      <c r="D455" s="126"/>
      <c r="E455" s="126"/>
      <c r="F455" s="126"/>
      <c r="G455" s="126"/>
      <c r="H455" s="126"/>
      <c r="I455" s="243"/>
      <c r="J455" s="126"/>
      <c r="K455" s="126"/>
      <c r="L455" s="126"/>
      <c r="M455" s="126"/>
      <c r="N455" s="128"/>
      <c r="O455" s="128"/>
      <c r="P455" s="128"/>
      <c r="Q455" s="128"/>
      <c r="R455" s="128"/>
      <c r="S455" s="126"/>
      <c r="T455" s="126"/>
      <c r="U455" s="126"/>
      <c r="V455" s="126"/>
      <c r="W455" s="126"/>
      <c r="X455" s="126"/>
      <c r="Y455" s="122"/>
    </row>
    <row r="456" spans="1:25" ht="24" customHeight="1" thickTop="1">
      <c r="A456">
        <f>A447+1</f>
        <v>57</v>
      </c>
      <c r="B456" s="540" t="str">
        <f ca="1">IF(INDIRECT("'Risk Input'!" &amp; Database!$O$3 &amp;$A456&amp;"")="","",INDIRECT("'Risk Input'!" &amp; Database!$O$3 &amp;$A456&amp;""))</f>
        <v/>
      </c>
      <c r="C456" s="540" t="str">
        <f ca="1">IF(INDIRECT("'Risk Input'!" &amp; Database!$O$2 &amp;$A456&amp;"")="","",INDIRECT("'Risk Input'!" &amp; Database!$O$2 &amp;$A456&amp;""))</f>
        <v/>
      </c>
      <c r="D456" s="540" t="str">
        <f ca="1">IF(INDIRECT("'Risk Input'!" &amp; Database!$O$4 &amp;$A456&amp;"")="","",INDIRECT("'Risk Input'!" &amp; Database!$O$4 &amp;$A456&amp;""))</f>
        <v/>
      </c>
      <c r="E456" s="540" t="str">
        <f ca="1">IF(INDIRECT("'Risk Input'!" &amp; Database!$O$5 &amp;$A456&amp;"")="","",INDIRECT("'Risk Input'!" &amp; Database!$O$5 &amp;$A456&amp;""))</f>
        <v/>
      </c>
      <c r="F456" s="540" t="str">
        <f ca="1">IF(INDIRECT("'Risk Input'!" &amp; Database!$O$6 &amp;$A456&amp;"")="","",INDIRECT("'Risk Input'!" &amp; Database!$O$6 &amp;$A456&amp;""))</f>
        <v/>
      </c>
      <c r="G456" s="540" t="str">
        <f ca="1">IF(INDIRECT("'Risk Input'!" &amp; Database!$O$7 &amp;$A456&amp;"")="","",INDIRECT("'Risk Input'!" &amp; Database!$O$7 &amp;$A456&amp;""))</f>
        <v/>
      </c>
      <c r="H456" s="540" t="str">
        <f ca="1">IF(INDIRECT("'Risk Input'!" &amp; Database!$O$8 &amp;$A456&amp;"")="","",INDIRECT("'Risk Input'!" &amp; Database!$O$8 &amp;$A456&amp;""))</f>
        <v/>
      </c>
      <c r="I456" s="552" t="str">
        <f ca="1">IF(INDIRECT("'Risk Input'!" &amp; Database!$O$9 &amp;$A456&amp;"")="","",INDIRECT("'Risk Input'!" &amp; Database!$O$9 &amp;$A456&amp;""))</f>
        <v/>
      </c>
      <c r="J456" s="540" t="str">
        <f ca="1">IF(INDIRECT("'Risk Input'!" &amp; Database!$O$10 &amp;$A456&amp;"")="","",INDIRECT("'Risk Input'!" &amp; Database!$O$10 &amp;$A456&amp;""))</f>
        <v/>
      </c>
      <c r="K456" s="540" t="str">
        <f ca="1">IF(INDIRECT("'Risk Input'!" &amp; Database!$O$11 &amp;$A456&amp;"")="","",INDIRECT("'Risk Input'!" &amp; Database!$O$11 &amp;$A456&amp;""))</f>
        <v/>
      </c>
      <c r="L456" s="540" t="str">
        <f ca="1">IF(INDIRECT("'Risk Input'!" &amp; Database!$O$12 &amp;$A456&amp;"")="","",INDIRECT("'Risk Input'!" &amp; Database!$O$12 &amp;$A456&amp;""))</f>
        <v/>
      </c>
      <c r="M456" s="540" t="str">
        <f ca="1">IF(INDIRECT("'Risk Input'!" &amp; Database!$O$13 &amp;$A456&amp;"")="","",INDIRECT("'Risk Input'!" &amp; Database!$O$13 &amp;$A456&amp;""))</f>
        <v/>
      </c>
      <c r="N456" s="540" t="str">
        <f ca="1">IF(INDIRECT("'Risk Input'!" &amp; Database!$O$14 &amp;$A456&amp;"")="","",INDIRECT("'Risk Input'!" &amp; Database!$O$14 &amp;$A456&amp;""))</f>
        <v/>
      </c>
      <c r="O456" s="15" t="s">
        <v>26</v>
      </c>
      <c r="P456" s="549">
        <f ca="1">IF(INDIRECT("'Risk Input'!" &amp; Database!$O$19 &amp;$A456&amp;"")="","",INDIRECT("'Risk Input'!" &amp; Database!$O$19 &amp;$A456&amp;""))</f>
        <v>0</v>
      </c>
      <c r="Q456" s="543">
        <f ca="1">IF(INDIRECT("'Risk Input'!" &amp; Database!$O$20 &amp;$A456&amp;"")="","",INDIRECT("'Risk Input'!" &amp; Database!$O$20 &amp;$A456&amp;""))</f>
        <v>0</v>
      </c>
      <c r="R456" s="543">
        <f ca="1">IF(INDIRECT("'Risk Input'!" &amp; Database!$O$21 &amp;$A456&amp;"")="","",INDIRECT("'Risk Input'!" &amp; Database!$O$21 &amp;$A456&amp;""))</f>
        <v>0</v>
      </c>
      <c r="S456" s="540" t="str">
        <f ca="1">IF(INDIRECT("'Risk Input'!" &amp; Database!$O$22 &amp;$A456&amp;"")="","",INDIRECT("'Risk Input'!" &amp; Database!$O$22 &amp;$A456&amp;""))</f>
        <v/>
      </c>
      <c r="T456" s="540" t="str">
        <f ca="1">IF(INDIRECT("'Risk Input'!" &amp; Database!$O$25 &amp;$A456&amp;"")="","",INDIRECT("'Risk Input'!" &amp; Database!$O$25 &amp;$A456&amp;""))</f>
        <v/>
      </c>
      <c r="U456" s="540" t="str">
        <f ca="1">IF(INDIRECT("'Risk Input'!" &amp; Database!$O$26 &amp;$A456&amp;"")="","",INDIRECT("'Risk Input'!" &amp; Database!$O$26 &amp;$A456&amp;""))</f>
        <v/>
      </c>
      <c r="V456" s="540" t="str">
        <f ca="1">IF(INDIRECT("'Risk Input'!" &amp; Database!$O$27 &amp;$A456&amp;"")="","",INDIRECT("'Risk Input'!" &amp; Database!$O$27 &amp;$A456&amp;""))</f>
        <v/>
      </c>
      <c r="W456" s="543" t="str">
        <f ca="1">IF(INDIRECT("'Risk Input'!" &amp; Database!$O$28 &amp;$A456&amp;"")="","",INDIRECT("'Risk Input'!" &amp; Database!$O$28 &amp;$A456&amp;""))</f>
        <v/>
      </c>
      <c r="X456" s="540" t="str">
        <f ca="1">IF(INDIRECT("'Risk Input'!" &amp; Database!$O$29 &amp;$A456&amp;"")="","",INDIRECT("'Risk Input'!" &amp; Database!$O$29 &amp;$A456&amp;""))</f>
        <v/>
      </c>
      <c r="Y456" s="123" t="s">
        <v>26</v>
      </c>
    </row>
    <row r="457" spans="1:25" ht="24" customHeight="1" thickBot="1">
      <c r="A457">
        <f>A456</f>
        <v>57</v>
      </c>
      <c r="B457" s="541"/>
      <c r="C457" s="541"/>
      <c r="D457" s="541"/>
      <c r="E457" s="541"/>
      <c r="F457" s="541"/>
      <c r="G457" s="541"/>
      <c r="H457" s="541"/>
      <c r="I457" s="553"/>
      <c r="J457" s="541"/>
      <c r="K457" s="541"/>
      <c r="L457" s="541"/>
      <c r="M457" s="541"/>
      <c r="N457" s="541"/>
      <c r="O457" s="14" t="str">
        <f ca="1">IF(INDIRECT("'Risk Input'!" &amp; Database!$O$15 &amp;$A456&amp;"")="","",INDIRECT("'Risk Input'!" &amp; Database!$O$15 &amp;$A456&amp;""))</f>
        <v/>
      </c>
      <c r="P457" s="550"/>
      <c r="Q457" s="544"/>
      <c r="R457" s="544"/>
      <c r="S457" s="541"/>
      <c r="T457" s="541"/>
      <c r="U457" s="541"/>
      <c r="V457" s="541"/>
      <c r="W457" s="544"/>
      <c r="X457" s="541"/>
      <c r="Y457" s="14" t="str">
        <f ca="1">IF(INDIRECT("'Risk Input'!" &amp; Database!$O$30 &amp;$A456&amp;"")="","",INDIRECT("'Risk Input'!" &amp; Database!$O$30 &amp;$A456&amp;""))</f>
        <v/>
      </c>
    </row>
    <row r="458" spans="1:25" ht="24" customHeight="1">
      <c r="A458">
        <f t="shared" ref="A458:A463" si="49">A457</f>
        <v>57</v>
      </c>
      <c r="B458" s="541"/>
      <c r="C458" s="541"/>
      <c r="D458" s="541"/>
      <c r="E458" s="541"/>
      <c r="F458" s="541"/>
      <c r="G458" s="541"/>
      <c r="H458" s="541"/>
      <c r="I458" s="553"/>
      <c r="J458" s="541"/>
      <c r="K458" s="541"/>
      <c r="L458" s="541"/>
      <c r="M458" s="541"/>
      <c r="N458" s="541"/>
      <c r="O458" s="546" t="str">
        <f ca="1">IF(INDIRECT("'Risk Input'!" &amp; Database!$O$18 &amp;$A458&amp;"")="","",INDIRECT("'Risk Input'!" &amp; Database!$O$18 &amp;$A458&amp;""))</f>
        <v/>
      </c>
      <c r="P458" s="550"/>
      <c r="Q458" s="544"/>
      <c r="R458" s="544"/>
      <c r="S458" s="541"/>
      <c r="T458" s="541"/>
      <c r="U458" s="541"/>
      <c r="V458" s="541"/>
      <c r="W458" s="544"/>
      <c r="X458" s="541"/>
      <c r="Y458" s="546" t="str">
        <f ca="1">IF(INDIRECT("'Risk Input'!" &amp; Database!$O$33 &amp;$A458&amp;"")="","",INDIRECT("'Risk Input'!" &amp; Database!$O$33 &amp;$A458&amp;""))</f>
        <v/>
      </c>
    </row>
    <row r="459" spans="1:25" ht="24" customHeight="1">
      <c r="A459">
        <f t="shared" si="49"/>
        <v>57</v>
      </c>
      <c r="B459" s="541"/>
      <c r="C459" s="541"/>
      <c r="D459" s="541"/>
      <c r="E459" s="541"/>
      <c r="F459" s="541"/>
      <c r="G459" s="541"/>
      <c r="H459" s="541"/>
      <c r="I459" s="553"/>
      <c r="J459" s="541"/>
      <c r="K459" s="541"/>
      <c r="L459" s="541"/>
      <c r="M459" s="541"/>
      <c r="N459" s="541"/>
      <c r="O459" s="547" t="str">
        <f ca="1">IF(INDIRECT("'Risk Input'!L"&amp;$A458&amp;"")="","",INDIRECT("'Risk Input'!L"&amp;$A458&amp;""))</f>
        <v/>
      </c>
      <c r="P459" s="550"/>
      <c r="Q459" s="544"/>
      <c r="R459" s="544"/>
      <c r="S459" s="541"/>
      <c r="T459" s="541"/>
      <c r="U459" s="541"/>
      <c r="V459" s="541"/>
      <c r="W459" s="544"/>
      <c r="X459" s="541"/>
      <c r="Y459" s="547" t="str">
        <f ca="1">IF(INDIRECT("'Risk Input'!L"&amp;$A458&amp;"")="","",INDIRECT("'Risk Input'!L"&amp;$A458&amp;""))</f>
        <v/>
      </c>
    </row>
    <row r="460" spans="1:25" ht="24" customHeight="1">
      <c r="A460">
        <f t="shared" si="49"/>
        <v>57</v>
      </c>
      <c r="B460" s="541"/>
      <c r="C460" s="541"/>
      <c r="D460" s="541"/>
      <c r="E460" s="541"/>
      <c r="F460" s="541"/>
      <c r="G460" s="541"/>
      <c r="H460" s="541"/>
      <c r="I460" s="553"/>
      <c r="J460" s="541"/>
      <c r="K460" s="541"/>
      <c r="L460" s="541"/>
      <c r="M460" s="541"/>
      <c r="N460" s="541"/>
      <c r="O460" s="547" t="str">
        <f ca="1">IF(INDIRECT("'Risk Input'!L"&amp;$A459&amp;"")="","",INDIRECT("'Risk Input'!L"&amp;$A459&amp;""))</f>
        <v/>
      </c>
      <c r="P460" s="550"/>
      <c r="Q460" s="544"/>
      <c r="R460" s="544"/>
      <c r="S460" s="541"/>
      <c r="T460" s="541"/>
      <c r="U460" s="541"/>
      <c r="V460" s="541"/>
      <c r="W460" s="544"/>
      <c r="X460" s="541"/>
      <c r="Y460" s="547" t="str">
        <f ca="1">IF(INDIRECT("'Risk Input'!L"&amp;$A459&amp;"")="","",INDIRECT("'Risk Input'!L"&amp;$A459&amp;""))</f>
        <v/>
      </c>
    </row>
    <row r="461" spans="1:25" ht="24" customHeight="1" thickBot="1">
      <c r="A461">
        <f t="shared" si="49"/>
        <v>57</v>
      </c>
      <c r="B461" s="541"/>
      <c r="C461" s="541"/>
      <c r="D461" s="541"/>
      <c r="E461" s="541"/>
      <c r="F461" s="541"/>
      <c r="G461" s="541"/>
      <c r="H461" s="541"/>
      <c r="I461" s="553"/>
      <c r="J461" s="541"/>
      <c r="K461" s="541"/>
      <c r="L461" s="541"/>
      <c r="M461" s="541"/>
      <c r="N461" s="541"/>
      <c r="O461" s="548" t="str">
        <f ca="1">IF(INDIRECT("'Risk Input'!L"&amp;$A460&amp;"")="","",INDIRECT("'Risk Input'!L"&amp;$A460&amp;""))</f>
        <v/>
      </c>
      <c r="P461" s="550"/>
      <c r="Q461" s="544"/>
      <c r="R461" s="544"/>
      <c r="S461" s="541"/>
      <c r="T461" s="541"/>
      <c r="U461" s="541"/>
      <c r="V461" s="541"/>
      <c r="W461" s="544"/>
      <c r="X461" s="541"/>
      <c r="Y461" s="548" t="str">
        <f ca="1">IF(INDIRECT("'Risk Input'!L"&amp;$A460&amp;"")="","",INDIRECT("'Risk Input'!L"&amp;$A460&amp;""))</f>
        <v/>
      </c>
    </row>
    <row r="462" spans="1:25" ht="24" customHeight="1">
      <c r="A462">
        <f t="shared" si="49"/>
        <v>57</v>
      </c>
      <c r="B462" s="541"/>
      <c r="C462" s="541"/>
      <c r="D462" s="541"/>
      <c r="E462" s="541"/>
      <c r="F462" s="541"/>
      <c r="G462" s="541"/>
      <c r="H462" s="541"/>
      <c r="I462" s="553"/>
      <c r="J462" s="541"/>
      <c r="K462" s="541"/>
      <c r="L462" s="541"/>
      <c r="M462" s="541"/>
      <c r="N462" s="541"/>
      <c r="O462" s="13" t="s">
        <v>15</v>
      </c>
      <c r="P462" s="550"/>
      <c r="Q462" s="544"/>
      <c r="R462" s="544"/>
      <c r="S462" s="541"/>
      <c r="T462" s="541"/>
      <c r="U462" s="541"/>
      <c r="V462" s="541"/>
      <c r="W462" s="544"/>
      <c r="X462" s="541"/>
      <c r="Y462" s="13" t="s">
        <v>15</v>
      </c>
    </row>
    <row r="463" spans="1:25" ht="24" customHeight="1" thickBot="1">
      <c r="A463">
        <f t="shared" si="49"/>
        <v>57</v>
      </c>
      <c r="B463" s="542"/>
      <c r="C463" s="542"/>
      <c r="D463" s="542"/>
      <c r="E463" s="542"/>
      <c r="F463" s="542"/>
      <c r="G463" s="542"/>
      <c r="H463" s="542"/>
      <c r="I463" s="554"/>
      <c r="J463" s="542"/>
      <c r="K463" s="542"/>
      <c r="L463" s="542"/>
      <c r="M463" s="542"/>
      <c r="N463" s="542"/>
      <c r="O463" s="14" t="str">
        <f ca="1">IF(INDIRECT("'Risk Input'!" &amp; Database!$O$16 &amp;$A463&amp;"")="","",INDIRECT("'Risk Input'!" &amp; Database!$O$16 &amp;$A463&amp;""))</f>
        <v/>
      </c>
      <c r="P463" s="551"/>
      <c r="Q463" s="545"/>
      <c r="R463" s="545"/>
      <c r="S463" s="542"/>
      <c r="T463" s="542"/>
      <c r="U463" s="542"/>
      <c r="V463" s="542"/>
      <c r="W463" s="545"/>
      <c r="X463" s="542"/>
      <c r="Y463" s="14" t="str">
        <f ca="1">IF(INDIRECT("'Risk Input'!" &amp; Database!$O$31 &amp;$A463&amp;"")="","",INDIRECT("'Risk Input'!" &amp; Database!$O$31 &amp;$A463&amp;""))</f>
        <v/>
      </c>
    </row>
    <row r="464" spans="1:25" ht="6" customHeight="1" thickBot="1">
      <c r="B464" s="12"/>
      <c r="C464" s="125"/>
      <c r="D464" s="126"/>
      <c r="E464" s="126"/>
      <c r="F464" s="126"/>
      <c r="G464" s="126"/>
      <c r="H464" s="126"/>
      <c r="I464" s="243"/>
      <c r="J464" s="126"/>
      <c r="K464" s="126"/>
      <c r="L464" s="126"/>
      <c r="M464" s="126"/>
      <c r="N464" s="128"/>
      <c r="O464" s="128"/>
      <c r="P464" s="128"/>
      <c r="Q464" s="128"/>
      <c r="R464" s="128"/>
      <c r="S464" s="126"/>
      <c r="T464" s="126"/>
      <c r="U464" s="126"/>
      <c r="V464" s="126"/>
      <c r="W464" s="126"/>
      <c r="X464" s="126"/>
      <c r="Y464" s="122"/>
    </row>
    <row r="465" spans="1:25" ht="24" customHeight="1" thickTop="1">
      <c r="A465">
        <f>A456+1</f>
        <v>58</v>
      </c>
      <c r="B465" s="540" t="str">
        <f ca="1">IF(INDIRECT("'Risk Input'!" &amp; Database!$O$3 &amp;$A465&amp;"")="","",INDIRECT("'Risk Input'!" &amp; Database!$O$3 &amp;$A465&amp;""))</f>
        <v/>
      </c>
      <c r="C465" s="540" t="str">
        <f ca="1">IF(INDIRECT("'Risk Input'!" &amp; Database!$O$2 &amp;$A465&amp;"")="","",INDIRECT("'Risk Input'!" &amp; Database!$O$2 &amp;$A465&amp;""))</f>
        <v/>
      </c>
      <c r="D465" s="540" t="str">
        <f ca="1">IF(INDIRECT("'Risk Input'!" &amp; Database!$O$4 &amp;$A465&amp;"")="","",INDIRECT("'Risk Input'!" &amp; Database!$O$4 &amp;$A465&amp;""))</f>
        <v/>
      </c>
      <c r="E465" s="540" t="str">
        <f ca="1">IF(INDIRECT("'Risk Input'!" &amp; Database!$O$5 &amp;$A465&amp;"")="","",INDIRECT("'Risk Input'!" &amp; Database!$O$5 &amp;$A465&amp;""))</f>
        <v/>
      </c>
      <c r="F465" s="540" t="str">
        <f ca="1">IF(INDIRECT("'Risk Input'!" &amp; Database!$O$6 &amp;$A465&amp;"")="","",INDIRECT("'Risk Input'!" &amp; Database!$O$6 &amp;$A465&amp;""))</f>
        <v/>
      </c>
      <c r="G465" s="540" t="str">
        <f ca="1">IF(INDIRECT("'Risk Input'!" &amp; Database!$O$7 &amp;$A465&amp;"")="","",INDIRECT("'Risk Input'!" &amp; Database!$O$7 &amp;$A465&amp;""))</f>
        <v/>
      </c>
      <c r="H465" s="540" t="str">
        <f ca="1">IF(INDIRECT("'Risk Input'!" &amp; Database!$O$8 &amp;$A465&amp;"")="","",INDIRECT("'Risk Input'!" &amp; Database!$O$8 &amp;$A465&amp;""))</f>
        <v/>
      </c>
      <c r="I465" s="552" t="str">
        <f ca="1">IF(INDIRECT("'Risk Input'!" &amp; Database!$O$9 &amp;$A465&amp;"")="","",INDIRECT("'Risk Input'!" &amp; Database!$O$9 &amp;$A465&amp;""))</f>
        <v/>
      </c>
      <c r="J465" s="540" t="str">
        <f ca="1">IF(INDIRECT("'Risk Input'!" &amp; Database!$O$10 &amp;$A465&amp;"")="","",INDIRECT("'Risk Input'!" &amp; Database!$O$10 &amp;$A465&amp;""))</f>
        <v/>
      </c>
      <c r="K465" s="540" t="str">
        <f ca="1">IF(INDIRECT("'Risk Input'!" &amp; Database!$O$11 &amp;$A465&amp;"")="","",INDIRECT("'Risk Input'!" &amp; Database!$O$11 &amp;$A465&amp;""))</f>
        <v/>
      </c>
      <c r="L465" s="540" t="str">
        <f ca="1">IF(INDIRECT("'Risk Input'!" &amp; Database!$O$12 &amp;$A465&amp;"")="","",INDIRECT("'Risk Input'!" &amp; Database!$O$12 &amp;$A465&amp;""))</f>
        <v/>
      </c>
      <c r="M465" s="540" t="str">
        <f ca="1">IF(INDIRECT("'Risk Input'!" &amp; Database!$O$13 &amp;$A465&amp;"")="","",INDIRECT("'Risk Input'!" &amp; Database!$O$13 &amp;$A465&amp;""))</f>
        <v/>
      </c>
      <c r="N465" s="540" t="str">
        <f ca="1">IF(INDIRECT("'Risk Input'!" &amp; Database!$O$14 &amp;$A465&amp;"")="","",INDIRECT("'Risk Input'!" &amp; Database!$O$14 &amp;$A465&amp;""))</f>
        <v/>
      </c>
      <c r="O465" s="15" t="s">
        <v>26</v>
      </c>
      <c r="P465" s="549">
        <f ca="1">IF(INDIRECT("'Risk Input'!" &amp; Database!$O$19 &amp;$A465&amp;"")="","",INDIRECT("'Risk Input'!" &amp; Database!$O$19 &amp;$A465&amp;""))</f>
        <v>0</v>
      </c>
      <c r="Q465" s="543">
        <f ca="1">IF(INDIRECT("'Risk Input'!" &amp; Database!$O$20 &amp;$A465&amp;"")="","",INDIRECT("'Risk Input'!" &amp; Database!$O$20 &amp;$A465&amp;""))</f>
        <v>0</v>
      </c>
      <c r="R465" s="543">
        <f ca="1">IF(INDIRECT("'Risk Input'!" &amp; Database!$O$21 &amp;$A465&amp;"")="","",INDIRECT("'Risk Input'!" &amp; Database!$O$21 &amp;$A465&amp;""))</f>
        <v>0</v>
      </c>
      <c r="S465" s="540" t="str">
        <f ca="1">IF(INDIRECT("'Risk Input'!" &amp; Database!$O$22 &amp;$A465&amp;"")="","",INDIRECT("'Risk Input'!" &amp; Database!$O$22 &amp;$A465&amp;""))</f>
        <v/>
      </c>
      <c r="T465" s="540" t="str">
        <f ca="1">IF(INDIRECT("'Risk Input'!" &amp; Database!$O$25 &amp;$A465&amp;"")="","",INDIRECT("'Risk Input'!" &amp; Database!$O$25 &amp;$A465&amp;""))</f>
        <v/>
      </c>
      <c r="U465" s="540" t="str">
        <f ca="1">IF(INDIRECT("'Risk Input'!" &amp; Database!$O$26 &amp;$A465&amp;"")="","",INDIRECT("'Risk Input'!" &amp; Database!$O$26 &amp;$A465&amp;""))</f>
        <v/>
      </c>
      <c r="V465" s="540" t="str">
        <f ca="1">IF(INDIRECT("'Risk Input'!" &amp; Database!$O$27 &amp;$A465&amp;"")="","",INDIRECT("'Risk Input'!" &amp; Database!$O$27 &amp;$A465&amp;""))</f>
        <v/>
      </c>
      <c r="W465" s="543" t="str">
        <f ca="1">IF(INDIRECT("'Risk Input'!" &amp; Database!$O$28 &amp;$A465&amp;"")="","",INDIRECT("'Risk Input'!" &amp; Database!$O$28 &amp;$A465&amp;""))</f>
        <v/>
      </c>
      <c r="X465" s="540" t="str">
        <f ca="1">IF(INDIRECT("'Risk Input'!" &amp; Database!$O$29 &amp;$A465&amp;"")="","",INDIRECT("'Risk Input'!" &amp; Database!$O$29 &amp;$A465&amp;""))</f>
        <v/>
      </c>
      <c r="Y465" s="123" t="s">
        <v>26</v>
      </c>
    </row>
    <row r="466" spans="1:25" ht="24" customHeight="1" thickBot="1">
      <c r="A466">
        <f>A465</f>
        <v>58</v>
      </c>
      <c r="B466" s="541"/>
      <c r="C466" s="541"/>
      <c r="D466" s="541"/>
      <c r="E466" s="541"/>
      <c r="F466" s="541"/>
      <c r="G466" s="541"/>
      <c r="H466" s="541"/>
      <c r="I466" s="553"/>
      <c r="J466" s="541"/>
      <c r="K466" s="541"/>
      <c r="L466" s="541"/>
      <c r="M466" s="541"/>
      <c r="N466" s="541"/>
      <c r="O466" s="14" t="str">
        <f ca="1">IF(INDIRECT("'Risk Input'!" &amp; Database!$O$15 &amp;$A465&amp;"")="","",INDIRECT("'Risk Input'!" &amp; Database!$O$15 &amp;$A465&amp;""))</f>
        <v/>
      </c>
      <c r="P466" s="550"/>
      <c r="Q466" s="544"/>
      <c r="R466" s="544"/>
      <c r="S466" s="541"/>
      <c r="T466" s="541"/>
      <c r="U466" s="541"/>
      <c r="V466" s="541"/>
      <c r="W466" s="544"/>
      <c r="X466" s="541"/>
      <c r="Y466" s="14" t="str">
        <f ca="1">IF(INDIRECT("'Risk Input'!" &amp; Database!$O$30 &amp;$A465&amp;"")="","",INDIRECT("'Risk Input'!" &amp; Database!$O$30 &amp;$A465&amp;""))</f>
        <v/>
      </c>
    </row>
    <row r="467" spans="1:25" ht="24" customHeight="1">
      <c r="A467">
        <f t="shared" ref="A467:A472" si="50">A466</f>
        <v>58</v>
      </c>
      <c r="B467" s="541"/>
      <c r="C467" s="541"/>
      <c r="D467" s="541"/>
      <c r="E467" s="541"/>
      <c r="F467" s="541"/>
      <c r="G467" s="541"/>
      <c r="H467" s="541"/>
      <c r="I467" s="553"/>
      <c r="J467" s="541"/>
      <c r="K467" s="541"/>
      <c r="L467" s="541"/>
      <c r="M467" s="541"/>
      <c r="N467" s="541"/>
      <c r="O467" s="546" t="str">
        <f ca="1">IF(INDIRECT("'Risk Input'!" &amp; Database!$O$18 &amp;$A467&amp;"")="","",INDIRECT("'Risk Input'!" &amp; Database!$O$18 &amp;$A467&amp;""))</f>
        <v/>
      </c>
      <c r="P467" s="550"/>
      <c r="Q467" s="544"/>
      <c r="R467" s="544"/>
      <c r="S467" s="541"/>
      <c r="T467" s="541"/>
      <c r="U467" s="541"/>
      <c r="V467" s="541"/>
      <c r="W467" s="544"/>
      <c r="X467" s="541"/>
      <c r="Y467" s="546" t="str">
        <f ca="1">IF(INDIRECT("'Risk Input'!" &amp; Database!$O$33 &amp;$A467&amp;"")="","",INDIRECT("'Risk Input'!" &amp; Database!$O$33 &amp;$A467&amp;""))</f>
        <v/>
      </c>
    </row>
    <row r="468" spans="1:25" ht="24" customHeight="1">
      <c r="A468">
        <f t="shared" si="50"/>
        <v>58</v>
      </c>
      <c r="B468" s="541"/>
      <c r="C468" s="541"/>
      <c r="D468" s="541"/>
      <c r="E468" s="541"/>
      <c r="F468" s="541"/>
      <c r="G468" s="541"/>
      <c r="H468" s="541"/>
      <c r="I468" s="553"/>
      <c r="J468" s="541"/>
      <c r="K468" s="541"/>
      <c r="L468" s="541"/>
      <c r="M468" s="541"/>
      <c r="N468" s="541"/>
      <c r="O468" s="547" t="str">
        <f ca="1">IF(INDIRECT("'Risk Input'!L"&amp;$A467&amp;"")="","",INDIRECT("'Risk Input'!L"&amp;$A467&amp;""))</f>
        <v/>
      </c>
      <c r="P468" s="550"/>
      <c r="Q468" s="544"/>
      <c r="R468" s="544"/>
      <c r="S468" s="541"/>
      <c r="T468" s="541"/>
      <c r="U468" s="541"/>
      <c r="V468" s="541"/>
      <c r="W468" s="544"/>
      <c r="X468" s="541"/>
      <c r="Y468" s="547" t="str">
        <f ca="1">IF(INDIRECT("'Risk Input'!L"&amp;$A467&amp;"")="","",INDIRECT("'Risk Input'!L"&amp;$A467&amp;""))</f>
        <v/>
      </c>
    </row>
    <row r="469" spans="1:25" ht="24" customHeight="1">
      <c r="A469">
        <f t="shared" si="50"/>
        <v>58</v>
      </c>
      <c r="B469" s="541"/>
      <c r="C469" s="541"/>
      <c r="D469" s="541"/>
      <c r="E469" s="541"/>
      <c r="F469" s="541"/>
      <c r="G469" s="541"/>
      <c r="H469" s="541"/>
      <c r="I469" s="553"/>
      <c r="J469" s="541"/>
      <c r="K469" s="541"/>
      <c r="L469" s="541"/>
      <c r="M469" s="541"/>
      <c r="N469" s="541"/>
      <c r="O469" s="547" t="str">
        <f ca="1">IF(INDIRECT("'Risk Input'!L"&amp;$A468&amp;"")="","",INDIRECT("'Risk Input'!L"&amp;$A468&amp;""))</f>
        <v/>
      </c>
      <c r="P469" s="550"/>
      <c r="Q469" s="544"/>
      <c r="R469" s="544"/>
      <c r="S469" s="541"/>
      <c r="T469" s="541"/>
      <c r="U469" s="541"/>
      <c r="V469" s="541"/>
      <c r="W469" s="544"/>
      <c r="X469" s="541"/>
      <c r="Y469" s="547" t="str">
        <f ca="1">IF(INDIRECT("'Risk Input'!L"&amp;$A468&amp;"")="","",INDIRECT("'Risk Input'!L"&amp;$A468&amp;""))</f>
        <v/>
      </c>
    </row>
    <row r="470" spans="1:25" ht="24" customHeight="1" thickBot="1">
      <c r="A470">
        <f t="shared" si="50"/>
        <v>58</v>
      </c>
      <c r="B470" s="541"/>
      <c r="C470" s="541"/>
      <c r="D470" s="541"/>
      <c r="E470" s="541"/>
      <c r="F470" s="541"/>
      <c r="G470" s="541"/>
      <c r="H470" s="541"/>
      <c r="I470" s="553"/>
      <c r="J470" s="541"/>
      <c r="K470" s="541"/>
      <c r="L470" s="541"/>
      <c r="M470" s="541"/>
      <c r="N470" s="541"/>
      <c r="O470" s="548" t="str">
        <f ca="1">IF(INDIRECT("'Risk Input'!L"&amp;$A469&amp;"")="","",INDIRECT("'Risk Input'!L"&amp;$A469&amp;""))</f>
        <v/>
      </c>
      <c r="P470" s="550"/>
      <c r="Q470" s="544"/>
      <c r="R470" s="544"/>
      <c r="S470" s="541"/>
      <c r="T470" s="541"/>
      <c r="U470" s="541"/>
      <c r="V470" s="541"/>
      <c r="W470" s="544"/>
      <c r="X470" s="541"/>
      <c r="Y470" s="548" t="str">
        <f ca="1">IF(INDIRECT("'Risk Input'!L"&amp;$A469&amp;"")="","",INDIRECT("'Risk Input'!L"&amp;$A469&amp;""))</f>
        <v/>
      </c>
    </row>
    <row r="471" spans="1:25" ht="24" customHeight="1">
      <c r="A471">
        <f t="shared" si="50"/>
        <v>58</v>
      </c>
      <c r="B471" s="541"/>
      <c r="C471" s="541"/>
      <c r="D471" s="541"/>
      <c r="E471" s="541"/>
      <c r="F471" s="541"/>
      <c r="G471" s="541"/>
      <c r="H471" s="541"/>
      <c r="I471" s="553"/>
      <c r="J471" s="541"/>
      <c r="K471" s="541"/>
      <c r="L471" s="541"/>
      <c r="M471" s="541"/>
      <c r="N471" s="541"/>
      <c r="O471" s="13" t="s">
        <v>15</v>
      </c>
      <c r="P471" s="550"/>
      <c r="Q471" s="544"/>
      <c r="R471" s="544"/>
      <c r="S471" s="541"/>
      <c r="T471" s="541"/>
      <c r="U471" s="541"/>
      <c r="V471" s="541"/>
      <c r="W471" s="544"/>
      <c r="X471" s="541"/>
      <c r="Y471" s="13" t="s">
        <v>15</v>
      </c>
    </row>
    <row r="472" spans="1:25" ht="24" customHeight="1" thickBot="1">
      <c r="A472">
        <f t="shared" si="50"/>
        <v>58</v>
      </c>
      <c r="B472" s="542"/>
      <c r="C472" s="542"/>
      <c r="D472" s="542"/>
      <c r="E472" s="542"/>
      <c r="F472" s="542"/>
      <c r="G472" s="542"/>
      <c r="H472" s="542"/>
      <c r="I472" s="554"/>
      <c r="J472" s="542"/>
      <c r="K472" s="542"/>
      <c r="L472" s="542"/>
      <c r="M472" s="542"/>
      <c r="N472" s="542"/>
      <c r="O472" s="14" t="str">
        <f ca="1">IF(INDIRECT("'Risk Input'!" &amp; Database!$O$16 &amp;$A472&amp;"")="","",INDIRECT("'Risk Input'!" &amp; Database!$O$16 &amp;$A472&amp;""))</f>
        <v/>
      </c>
      <c r="P472" s="551"/>
      <c r="Q472" s="545"/>
      <c r="R472" s="545"/>
      <c r="S472" s="542"/>
      <c r="T472" s="542"/>
      <c r="U472" s="542"/>
      <c r="V472" s="542"/>
      <c r="W472" s="545"/>
      <c r="X472" s="542"/>
      <c r="Y472" s="14" t="str">
        <f ca="1">IF(INDIRECT("'Risk Input'!" &amp; Database!$O$31 &amp;$A472&amp;"")="","",INDIRECT("'Risk Input'!" &amp; Database!$O$31 &amp;$A472&amp;""))</f>
        <v/>
      </c>
    </row>
    <row r="473" spans="1:25" ht="6" customHeight="1" thickBot="1">
      <c r="B473" s="12"/>
      <c r="C473" s="125"/>
      <c r="D473" s="126"/>
      <c r="E473" s="126"/>
      <c r="F473" s="126"/>
      <c r="G473" s="126"/>
      <c r="H473" s="126"/>
      <c r="I473" s="243"/>
      <c r="J473" s="126"/>
      <c r="K473" s="126"/>
      <c r="L473" s="126"/>
      <c r="M473" s="126"/>
      <c r="N473" s="128"/>
      <c r="O473" s="128"/>
      <c r="P473" s="128"/>
      <c r="Q473" s="128"/>
      <c r="R473" s="128"/>
      <c r="S473" s="126"/>
      <c r="T473" s="126"/>
      <c r="U473" s="126"/>
      <c r="V473" s="126"/>
      <c r="W473" s="126"/>
      <c r="X473" s="126"/>
      <c r="Y473" s="122"/>
    </row>
    <row r="474" spans="1:25" ht="24" customHeight="1" thickTop="1">
      <c r="A474">
        <f>A465+1</f>
        <v>59</v>
      </c>
      <c r="B474" s="540" t="str">
        <f ca="1">IF(INDIRECT("'Risk Input'!" &amp; Database!$O$3 &amp;$A474&amp;"")="","",INDIRECT("'Risk Input'!" &amp; Database!$O$3 &amp;$A474&amp;""))</f>
        <v/>
      </c>
      <c r="C474" s="540" t="str">
        <f ca="1">IF(INDIRECT("'Risk Input'!" &amp; Database!$O$2 &amp;$A474&amp;"")="","",INDIRECT("'Risk Input'!" &amp; Database!$O$2 &amp;$A474&amp;""))</f>
        <v/>
      </c>
      <c r="D474" s="540" t="str">
        <f ca="1">IF(INDIRECT("'Risk Input'!" &amp; Database!$O$4 &amp;$A474&amp;"")="","",INDIRECT("'Risk Input'!" &amp; Database!$O$4 &amp;$A474&amp;""))</f>
        <v/>
      </c>
      <c r="E474" s="540" t="str">
        <f ca="1">IF(INDIRECT("'Risk Input'!" &amp; Database!$O$5 &amp;$A474&amp;"")="","",INDIRECT("'Risk Input'!" &amp; Database!$O$5 &amp;$A474&amp;""))</f>
        <v/>
      </c>
      <c r="F474" s="540" t="str">
        <f ca="1">IF(INDIRECT("'Risk Input'!" &amp; Database!$O$6 &amp;$A474&amp;"")="","",INDIRECT("'Risk Input'!" &amp; Database!$O$6 &amp;$A474&amp;""))</f>
        <v/>
      </c>
      <c r="G474" s="540" t="str">
        <f ca="1">IF(INDIRECT("'Risk Input'!" &amp; Database!$O$7 &amp;$A474&amp;"")="","",INDIRECT("'Risk Input'!" &amp; Database!$O$7 &amp;$A474&amp;""))</f>
        <v/>
      </c>
      <c r="H474" s="540" t="str">
        <f ca="1">IF(INDIRECT("'Risk Input'!" &amp; Database!$O$8 &amp;$A474&amp;"")="","",INDIRECT("'Risk Input'!" &amp; Database!$O$8 &amp;$A474&amp;""))</f>
        <v/>
      </c>
      <c r="I474" s="552" t="str">
        <f ca="1">IF(INDIRECT("'Risk Input'!" &amp; Database!$O$9 &amp;$A474&amp;"")="","",INDIRECT("'Risk Input'!" &amp; Database!$O$9 &amp;$A474&amp;""))</f>
        <v/>
      </c>
      <c r="J474" s="540" t="str">
        <f ca="1">IF(INDIRECT("'Risk Input'!" &amp; Database!$O$10 &amp;$A474&amp;"")="","",INDIRECT("'Risk Input'!" &amp; Database!$O$10 &amp;$A474&amp;""))</f>
        <v/>
      </c>
      <c r="K474" s="540" t="str">
        <f ca="1">IF(INDIRECT("'Risk Input'!" &amp; Database!$O$11 &amp;$A474&amp;"")="","",INDIRECT("'Risk Input'!" &amp; Database!$O$11 &amp;$A474&amp;""))</f>
        <v/>
      </c>
      <c r="L474" s="540" t="str">
        <f ca="1">IF(INDIRECT("'Risk Input'!" &amp; Database!$O$12 &amp;$A474&amp;"")="","",INDIRECT("'Risk Input'!" &amp; Database!$O$12 &amp;$A474&amp;""))</f>
        <v/>
      </c>
      <c r="M474" s="540" t="str">
        <f ca="1">IF(INDIRECT("'Risk Input'!" &amp; Database!$O$13 &amp;$A474&amp;"")="","",INDIRECT("'Risk Input'!" &amp; Database!$O$13 &amp;$A474&amp;""))</f>
        <v/>
      </c>
      <c r="N474" s="540" t="str">
        <f ca="1">IF(INDIRECT("'Risk Input'!" &amp; Database!$O$14 &amp;$A474&amp;"")="","",INDIRECT("'Risk Input'!" &amp; Database!$O$14 &amp;$A474&amp;""))</f>
        <v/>
      </c>
      <c r="O474" s="15" t="s">
        <v>26</v>
      </c>
      <c r="P474" s="549">
        <f ca="1">IF(INDIRECT("'Risk Input'!" &amp; Database!$O$19 &amp;$A474&amp;"")="","",INDIRECT("'Risk Input'!" &amp; Database!$O$19 &amp;$A474&amp;""))</f>
        <v>0</v>
      </c>
      <c r="Q474" s="543">
        <f ca="1">IF(INDIRECT("'Risk Input'!" &amp; Database!$O$20 &amp;$A474&amp;"")="","",INDIRECT("'Risk Input'!" &amp; Database!$O$20 &amp;$A474&amp;""))</f>
        <v>0</v>
      </c>
      <c r="R474" s="543">
        <f ca="1">IF(INDIRECT("'Risk Input'!" &amp; Database!$O$21 &amp;$A474&amp;"")="","",INDIRECT("'Risk Input'!" &amp; Database!$O$21 &amp;$A474&amp;""))</f>
        <v>0</v>
      </c>
      <c r="S474" s="540" t="str">
        <f ca="1">IF(INDIRECT("'Risk Input'!" &amp; Database!$O$22 &amp;$A474&amp;"")="","",INDIRECT("'Risk Input'!" &amp; Database!$O$22 &amp;$A474&amp;""))</f>
        <v/>
      </c>
      <c r="T474" s="540" t="str">
        <f ca="1">IF(INDIRECT("'Risk Input'!" &amp; Database!$O$25 &amp;$A474&amp;"")="","",INDIRECT("'Risk Input'!" &amp; Database!$O$25 &amp;$A474&amp;""))</f>
        <v/>
      </c>
      <c r="U474" s="540" t="str">
        <f ca="1">IF(INDIRECT("'Risk Input'!" &amp; Database!$O$26 &amp;$A474&amp;"")="","",INDIRECT("'Risk Input'!" &amp; Database!$O$26 &amp;$A474&amp;""))</f>
        <v/>
      </c>
      <c r="V474" s="540" t="str">
        <f ca="1">IF(INDIRECT("'Risk Input'!" &amp; Database!$O$27 &amp;$A474&amp;"")="","",INDIRECT("'Risk Input'!" &amp; Database!$O$27 &amp;$A474&amp;""))</f>
        <v/>
      </c>
      <c r="W474" s="543" t="str">
        <f ca="1">IF(INDIRECT("'Risk Input'!" &amp; Database!$O$28 &amp;$A474&amp;"")="","",INDIRECT("'Risk Input'!" &amp; Database!$O$28 &amp;$A474&amp;""))</f>
        <v/>
      </c>
      <c r="X474" s="540" t="str">
        <f ca="1">IF(INDIRECT("'Risk Input'!" &amp; Database!$O$29 &amp;$A474&amp;"")="","",INDIRECT("'Risk Input'!" &amp; Database!$O$29 &amp;$A474&amp;""))</f>
        <v/>
      </c>
      <c r="Y474" s="123" t="s">
        <v>26</v>
      </c>
    </row>
    <row r="475" spans="1:25" ht="24" customHeight="1" thickBot="1">
      <c r="A475">
        <f>A474</f>
        <v>59</v>
      </c>
      <c r="B475" s="541"/>
      <c r="C475" s="541"/>
      <c r="D475" s="541"/>
      <c r="E475" s="541"/>
      <c r="F475" s="541"/>
      <c r="G475" s="541"/>
      <c r="H475" s="541"/>
      <c r="I475" s="553"/>
      <c r="J475" s="541"/>
      <c r="K475" s="541"/>
      <c r="L475" s="541"/>
      <c r="M475" s="541"/>
      <c r="N475" s="541"/>
      <c r="O475" s="14" t="str">
        <f ca="1">IF(INDIRECT("'Risk Input'!" &amp; Database!$O$15 &amp;$A474&amp;"")="","",INDIRECT("'Risk Input'!" &amp; Database!$O$15 &amp;$A474&amp;""))</f>
        <v/>
      </c>
      <c r="P475" s="550"/>
      <c r="Q475" s="544"/>
      <c r="R475" s="544"/>
      <c r="S475" s="541"/>
      <c r="T475" s="541"/>
      <c r="U475" s="541"/>
      <c r="V475" s="541"/>
      <c r="W475" s="544"/>
      <c r="X475" s="541"/>
      <c r="Y475" s="14" t="str">
        <f ca="1">IF(INDIRECT("'Risk Input'!" &amp; Database!$O$30 &amp;$A474&amp;"")="","",INDIRECT("'Risk Input'!" &amp; Database!$O$30 &amp;$A474&amp;""))</f>
        <v/>
      </c>
    </row>
    <row r="476" spans="1:25" ht="24" customHeight="1">
      <c r="A476">
        <f t="shared" ref="A476:A481" si="51">A475</f>
        <v>59</v>
      </c>
      <c r="B476" s="541"/>
      <c r="C476" s="541"/>
      <c r="D476" s="541"/>
      <c r="E476" s="541"/>
      <c r="F476" s="541"/>
      <c r="G476" s="541"/>
      <c r="H476" s="541"/>
      <c r="I476" s="553"/>
      <c r="J476" s="541"/>
      <c r="K476" s="541"/>
      <c r="L476" s="541"/>
      <c r="M476" s="541"/>
      <c r="N476" s="541"/>
      <c r="O476" s="546" t="str">
        <f ca="1">IF(INDIRECT("'Risk Input'!" &amp; Database!$O$18 &amp;$A476&amp;"")="","",INDIRECT("'Risk Input'!" &amp; Database!$O$18 &amp;$A476&amp;""))</f>
        <v/>
      </c>
      <c r="P476" s="550"/>
      <c r="Q476" s="544"/>
      <c r="R476" s="544"/>
      <c r="S476" s="541"/>
      <c r="T476" s="541"/>
      <c r="U476" s="541"/>
      <c r="V476" s="541"/>
      <c r="W476" s="544"/>
      <c r="X476" s="541"/>
      <c r="Y476" s="546" t="str">
        <f ca="1">IF(INDIRECT("'Risk Input'!" &amp; Database!$O$33 &amp;$A476&amp;"")="","",INDIRECT("'Risk Input'!" &amp; Database!$O$33 &amp;$A476&amp;""))</f>
        <v/>
      </c>
    </row>
    <row r="477" spans="1:25" ht="24" customHeight="1">
      <c r="A477">
        <f t="shared" si="51"/>
        <v>59</v>
      </c>
      <c r="B477" s="541"/>
      <c r="C477" s="541"/>
      <c r="D477" s="541"/>
      <c r="E477" s="541"/>
      <c r="F477" s="541"/>
      <c r="G477" s="541"/>
      <c r="H477" s="541"/>
      <c r="I477" s="553"/>
      <c r="J477" s="541"/>
      <c r="K477" s="541"/>
      <c r="L477" s="541"/>
      <c r="M477" s="541"/>
      <c r="N477" s="541"/>
      <c r="O477" s="547" t="str">
        <f ca="1">IF(INDIRECT("'Risk Input'!L"&amp;$A476&amp;"")="","",INDIRECT("'Risk Input'!L"&amp;$A476&amp;""))</f>
        <v/>
      </c>
      <c r="P477" s="550"/>
      <c r="Q477" s="544"/>
      <c r="R477" s="544"/>
      <c r="S477" s="541"/>
      <c r="T477" s="541"/>
      <c r="U477" s="541"/>
      <c r="V477" s="541"/>
      <c r="W477" s="544"/>
      <c r="X477" s="541"/>
      <c r="Y477" s="547" t="str">
        <f ca="1">IF(INDIRECT("'Risk Input'!L"&amp;$A476&amp;"")="","",INDIRECT("'Risk Input'!L"&amp;$A476&amp;""))</f>
        <v/>
      </c>
    </row>
    <row r="478" spans="1:25" ht="24" customHeight="1">
      <c r="A478">
        <f t="shared" si="51"/>
        <v>59</v>
      </c>
      <c r="B478" s="541"/>
      <c r="C478" s="541"/>
      <c r="D478" s="541"/>
      <c r="E478" s="541"/>
      <c r="F478" s="541"/>
      <c r="G478" s="541"/>
      <c r="H478" s="541"/>
      <c r="I478" s="553"/>
      <c r="J478" s="541"/>
      <c r="K478" s="541"/>
      <c r="L478" s="541"/>
      <c r="M478" s="541"/>
      <c r="N478" s="541"/>
      <c r="O478" s="547" t="str">
        <f ca="1">IF(INDIRECT("'Risk Input'!L"&amp;$A477&amp;"")="","",INDIRECT("'Risk Input'!L"&amp;$A477&amp;""))</f>
        <v/>
      </c>
      <c r="P478" s="550"/>
      <c r="Q478" s="544"/>
      <c r="R478" s="544"/>
      <c r="S478" s="541"/>
      <c r="T478" s="541"/>
      <c r="U478" s="541"/>
      <c r="V478" s="541"/>
      <c r="W478" s="544"/>
      <c r="X478" s="541"/>
      <c r="Y478" s="547" t="str">
        <f ca="1">IF(INDIRECT("'Risk Input'!L"&amp;$A477&amp;"")="","",INDIRECT("'Risk Input'!L"&amp;$A477&amp;""))</f>
        <v/>
      </c>
    </row>
    <row r="479" spans="1:25" ht="24" customHeight="1" thickBot="1">
      <c r="A479">
        <f t="shared" si="51"/>
        <v>59</v>
      </c>
      <c r="B479" s="541"/>
      <c r="C479" s="541"/>
      <c r="D479" s="541"/>
      <c r="E479" s="541"/>
      <c r="F479" s="541"/>
      <c r="G479" s="541"/>
      <c r="H479" s="541"/>
      <c r="I479" s="553"/>
      <c r="J479" s="541"/>
      <c r="K479" s="541"/>
      <c r="L479" s="541"/>
      <c r="M479" s="541"/>
      <c r="N479" s="541"/>
      <c r="O479" s="548" t="str">
        <f ca="1">IF(INDIRECT("'Risk Input'!L"&amp;$A478&amp;"")="","",INDIRECT("'Risk Input'!L"&amp;$A478&amp;""))</f>
        <v/>
      </c>
      <c r="P479" s="550"/>
      <c r="Q479" s="544"/>
      <c r="R479" s="544"/>
      <c r="S479" s="541"/>
      <c r="T479" s="541"/>
      <c r="U479" s="541"/>
      <c r="V479" s="541"/>
      <c r="W479" s="544"/>
      <c r="X479" s="541"/>
      <c r="Y479" s="548" t="str">
        <f ca="1">IF(INDIRECT("'Risk Input'!L"&amp;$A478&amp;"")="","",INDIRECT("'Risk Input'!L"&amp;$A478&amp;""))</f>
        <v/>
      </c>
    </row>
    <row r="480" spans="1:25" ht="24" customHeight="1">
      <c r="A480">
        <f t="shared" si="51"/>
        <v>59</v>
      </c>
      <c r="B480" s="541"/>
      <c r="C480" s="541"/>
      <c r="D480" s="541"/>
      <c r="E480" s="541"/>
      <c r="F480" s="541"/>
      <c r="G480" s="541"/>
      <c r="H480" s="541"/>
      <c r="I480" s="553"/>
      <c r="J480" s="541"/>
      <c r="K480" s="541"/>
      <c r="L480" s="541"/>
      <c r="M480" s="541"/>
      <c r="N480" s="541"/>
      <c r="O480" s="13" t="s">
        <v>15</v>
      </c>
      <c r="P480" s="550"/>
      <c r="Q480" s="544"/>
      <c r="R480" s="544"/>
      <c r="S480" s="541"/>
      <c r="T480" s="541"/>
      <c r="U480" s="541"/>
      <c r="V480" s="541"/>
      <c r="W480" s="544"/>
      <c r="X480" s="541"/>
      <c r="Y480" s="13" t="s">
        <v>15</v>
      </c>
    </row>
    <row r="481" spans="1:25" ht="24" customHeight="1" thickBot="1">
      <c r="A481">
        <f t="shared" si="51"/>
        <v>59</v>
      </c>
      <c r="B481" s="542"/>
      <c r="C481" s="542"/>
      <c r="D481" s="542"/>
      <c r="E481" s="542"/>
      <c r="F481" s="542"/>
      <c r="G481" s="542"/>
      <c r="H481" s="542"/>
      <c r="I481" s="554"/>
      <c r="J481" s="542"/>
      <c r="K481" s="542"/>
      <c r="L481" s="542"/>
      <c r="M481" s="542"/>
      <c r="N481" s="542"/>
      <c r="O481" s="14" t="str">
        <f ca="1">IF(INDIRECT("'Risk Input'!" &amp; Database!$O$16 &amp;$A481&amp;"")="","",INDIRECT("'Risk Input'!" &amp; Database!$O$16 &amp;$A481&amp;""))</f>
        <v/>
      </c>
      <c r="P481" s="551"/>
      <c r="Q481" s="545"/>
      <c r="R481" s="545"/>
      <c r="S481" s="542"/>
      <c r="T481" s="542"/>
      <c r="U481" s="542"/>
      <c r="V481" s="542"/>
      <c r="W481" s="545"/>
      <c r="X481" s="542"/>
      <c r="Y481" s="14" t="str">
        <f ca="1">IF(INDIRECT("'Risk Input'!" &amp; Database!$O$31 &amp;$A481&amp;"")="","",INDIRECT("'Risk Input'!" &amp; Database!$O$31 &amp;$A481&amp;""))</f>
        <v/>
      </c>
    </row>
    <row r="482" spans="1:25" ht="6" customHeight="1" thickBot="1">
      <c r="B482" s="12"/>
      <c r="C482" s="125"/>
      <c r="D482" s="126"/>
      <c r="E482" s="126"/>
      <c r="F482" s="126"/>
      <c r="G482" s="126"/>
      <c r="H482" s="126"/>
      <c r="I482" s="243"/>
      <c r="J482" s="126"/>
      <c r="K482" s="126"/>
      <c r="L482" s="126"/>
      <c r="M482" s="126"/>
      <c r="N482" s="128"/>
      <c r="O482" s="128"/>
      <c r="P482" s="128"/>
      <c r="Q482" s="128"/>
      <c r="R482" s="128"/>
      <c r="S482" s="126"/>
      <c r="T482" s="126"/>
      <c r="U482" s="126"/>
      <c r="V482" s="126"/>
      <c r="W482" s="126"/>
      <c r="X482" s="126"/>
      <c r="Y482" s="122"/>
    </row>
    <row r="483" spans="1:25" ht="24" customHeight="1" thickTop="1">
      <c r="A483">
        <f>A474+1</f>
        <v>60</v>
      </c>
      <c r="B483" s="540" t="str">
        <f ca="1">IF(INDIRECT("'Risk Input'!" &amp; Database!$O$3 &amp;$A483&amp;"")="","",INDIRECT("'Risk Input'!" &amp; Database!$O$3 &amp;$A483&amp;""))</f>
        <v/>
      </c>
      <c r="C483" s="540" t="str">
        <f ca="1">IF(INDIRECT("'Risk Input'!" &amp; Database!$O$2 &amp;$A483&amp;"")="","",INDIRECT("'Risk Input'!" &amp; Database!$O$2 &amp;$A483&amp;""))</f>
        <v/>
      </c>
      <c r="D483" s="540" t="str">
        <f ca="1">IF(INDIRECT("'Risk Input'!" &amp; Database!$O$4 &amp;$A483&amp;"")="","",INDIRECT("'Risk Input'!" &amp; Database!$O$4 &amp;$A483&amp;""))</f>
        <v/>
      </c>
      <c r="E483" s="540" t="str">
        <f ca="1">IF(INDIRECT("'Risk Input'!" &amp; Database!$O$5 &amp;$A483&amp;"")="","",INDIRECT("'Risk Input'!" &amp; Database!$O$5 &amp;$A483&amp;""))</f>
        <v/>
      </c>
      <c r="F483" s="540" t="str">
        <f ca="1">IF(INDIRECT("'Risk Input'!" &amp; Database!$O$6 &amp;$A483&amp;"")="","",INDIRECT("'Risk Input'!" &amp; Database!$O$6 &amp;$A483&amp;""))</f>
        <v/>
      </c>
      <c r="G483" s="540" t="str">
        <f ca="1">IF(INDIRECT("'Risk Input'!" &amp; Database!$O$7 &amp;$A483&amp;"")="","",INDIRECT("'Risk Input'!" &amp; Database!$O$7 &amp;$A483&amp;""))</f>
        <v/>
      </c>
      <c r="H483" s="540" t="str">
        <f ca="1">IF(INDIRECT("'Risk Input'!" &amp; Database!$O$8 &amp;$A483&amp;"")="","",INDIRECT("'Risk Input'!" &amp; Database!$O$8 &amp;$A483&amp;""))</f>
        <v/>
      </c>
      <c r="I483" s="552" t="str">
        <f ca="1">IF(INDIRECT("'Risk Input'!" &amp; Database!$O$9 &amp;$A483&amp;"")="","",INDIRECT("'Risk Input'!" &amp; Database!$O$9 &amp;$A483&amp;""))</f>
        <v/>
      </c>
      <c r="J483" s="540" t="str">
        <f ca="1">IF(INDIRECT("'Risk Input'!" &amp; Database!$O$10 &amp;$A483&amp;"")="","",INDIRECT("'Risk Input'!" &amp; Database!$O$10 &amp;$A483&amp;""))</f>
        <v/>
      </c>
      <c r="K483" s="540" t="str">
        <f ca="1">IF(INDIRECT("'Risk Input'!" &amp; Database!$O$11 &amp;$A483&amp;"")="","",INDIRECT("'Risk Input'!" &amp; Database!$O$11 &amp;$A483&amp;""))</f>
        <v/>
      </c>
      <c r="L483" s="540" t="str">
        <f ca="1">IF(INDIRECT("'Risk Input'!" &amp; Database!$O$12 &amp;$A483&amp;"")="","",INDIRECT("'Risk Input'!" &amp; Database!$O$12 &amp;$A483&amp;""))</f>
        <v/>
      </c>
      <c r="M483" s="540" t="str">
        <f ca="1">IF(INDIRECT("'Risk Input'!" &amp; Database!$O$13 &amp;$A483&amp;"")="","",INDIRECT("'Risk Input'!" &amp; Database!$O$13 &amp;$A483&amp;""))</f>
        <v/>
      </c>
      <c r="N483" s="540" t="str">
        <f ca="1">IF(INDIRECT("'Risk Input'!" &amp; Database!$O$14 &amp;$A483&amp;"")="","",INDIRECT("'Risk Input'!" &amp; Database!$O$14 &amp;$A483&amp;""))</f>
        <v/>
      </c>
      <c r="O483" s="15" t="s">
        <v>26</v>
      </c>
      <c r="P483" s="549">
        <f ca="1">IF(INDIRECT("'Risk Input'!" &amp; Database!$O$19 &amp;$A483&amp;"")="","",INDIRECT("'Risk Input'!" &amp; Database!$O$19 &amp;$A483&amp;""))</f>
        <v>0</v>
      </c>
      <c r="Q483" s="543">
        <f ca="1">IF(INDIRECT("'Risk Input'!" &amp; Database!$O$20 &amp;$A483&amp;"")="","",INDIRECT("'Risk Input'!" &amp; Database!$O$20 &amp;$A483&amp;""))</f>
        <v>0</v>
      </c>
      <c r="R483" s="543">
        <f ca="1">IF(INDIRECT("'Risk Input'!" &amp; Database!$O$21 &amp;$A483&amp;"")="","",INDIRECT("'Risk Input'!" &amp; Database!$O$21 &amp;$A483&amp;""))</f>
        <v>0</v>
      </c>
      <c r="S483" s="540" t="str">
        <f ca="1">IF(INDIRECT("'Risk Input'!" &amp; Database!$O$22 &amp;$A483&amp;"")="","",INDIRECT("'Risk Input'!" &amp; Database!$O$22 &amp;$A483&amp;""))</f>
        <v/>
      </c>
      <c r="T483" s="540" t="str">
        <f ca="1">IF(INDIRECT("'Risk Input'!" &amp; Database!$O$25 &amp;$A483&amp;"")="","",INDIRECT("'Risk Input'!" &amp; Database!$O$25 &amp;$A483&amp;""))</f>
        <v/>
      </c>
      <c r="U483" s="540" t="str">
        <f ca="1">IF(INDIRECT("'Risk Input'!" &amp; Database!$O$26 &amp;$A483&amp;"")="","",INDIRECT("'Risk Input'!" &amp; Database!$O$26 &amp;$A483&amp;""))</f>
        <v/>
      </c>
      <c r="V483" s="540" t="str">
        <f ca="1">IF(INDIRECT("'Risk Input'!" &amp; Database!$O$27 &amp;$A483&amp;"")="","",INDIRECT("'Risk Input'!" &amp; Database!$O$27 &amp;$A483&amp;""))</f>
        <v/>
      </c>
      <c r="W483" s="543" t="str">
        <f ca="1">IF(INDIRECT("'Risk Input'!" &amp; Database!$O$28 &amp;$A483&amp;"")="","",INDIRECT("'Risk Input'!" &amp; Database!$O$28 &amp;$A483&amp;""))</f>
        <v/>
      </c>
      <c r="X483" s="540" t="str">
        <f ca="1">IF(INDIRECT("'Risk Input'!" &amp; Database!$O$29 &amp;$A483&amp;"")="","",INDIRECT("'Risk Input'!" &amp; Database!$O$29 &amp;$A483&amp;""))</f>
        <v/>
      </c>
      <c r="Y483" s="123" t="s">
        <v>26</v>
      </c>
    </row>
    <row r="484" spans="1:25" ht="24" customHeight="1" thickBot="1">
      <c r="A484">
        <f>A483</f>
        <v>60</v>
      </c>
      <c r="B484" s="541"/>
      <c r="C484" s="541"/>
      <c r="D484" s="541"/>
      <c r="E484" s="541"/>
      <c r="F484" s="541"/>
      <c r="G484" s="541"/>
      <c r="H484" s="541"/>
      <c r="I484" s="553"/>
      <c r="J484" s="541"/>
      <c r="K484" s="541"/>
      <c r="L484" s="541"/>
      <c r="M484" s="541"/>
      <c r="N484" s="541"/>
      <c r="O484" s="14" t="str">
        <f ca="1">IF(INDIRECT("'Risk Input'!" &amp; Database!$O$15 &amp;$A483&amp;"")="","",INDIRECT("'Risk Input'!" &amp; Database!$O$15 &amp;$A483&amp;""))</f>
        <v/>
      </c>
      <c r="P484" s="550"/>
      <c r="Q484" s="544"/>
      <c r="R484" s="544"/>
      <c r="S484" s="541"/>
      <c r="T484" s="541"/>
      <c r="U484" s="541"/>
      <c r="V484" s="541"/>
      <c r="W484" s="544"/>
      <c r="X484" s="541"/>
      <c r="Y484" s="14" t="str">
        <f ca="1">IF(INDIRECT("'Risk Input'!" &amp; Database!$O$30 &amp;$A483&amp;"")="","",INDIRECT("'Risk Input'!" &amp; Database!$O$30 &amp;$A483&amp;""))</f>
        <v/>
      </c>
    </row>
    <row r="485" spans="1:25" ht="24" customHeight="1">
      <c r="A485">
        <f t="shared" ref="A485:A490" si="52">A484</f>
        <v>60</v>
      </c>
      <c r="B485" s="541"/>
      <c r="C485" s="541"/>
      <c r="D485" s="541"/>
      <c r="E485" s="541"/>
      <c r="F485" s="541"/>
      <c r="G485" s="541"/>
      <c r="H485" s="541"/>
      <c r="I485" s="553"/>
      <c r="J485" s="541"/>
      <c r="K485" s="541"/>
      <c r="L485" s="541"/>
      <c r="M485" s="541"/>
      <c r="N485" s="541"/>
      <c r="O485" s="546" t="str">
        <f ca="1">IF(INDIRECT("'Risk Input'!" &amp; Database!$O$18 &amp;$A485&amp;"")="","",INDIRECT("'Risk Input'!" &amp; Database!$O$18 &amp;$A485&amp;""))</f>
        <v/>
      </c>
      <c r="P485" s="550"/>
      <c r="Q485" s="544"/>
      <c r="R485" s="544"/>
      <c r="S485" s="541"/>
      <c r="T485" s="541"/>
      <c r="U485" s="541"/>
      <c r="V485" s="541"/>
      <c r="W485" s="544"/>
      <c r="X485" s="541"/>
      <c r="Y485" s="546" t="str">
        <f ca="1">IF(INDIRECT("'Risk Input'!" &amp; Database!$O$33 &amp;$A485&amp;"")="","",INDIRECT("'Risk Input'!" &amp; Database!$O$33 &amp;$A485&amp;""))</f>
        <v/>
      </c>
    </row>
    <row r="486" spans="1:25" ht="24" customHeight="1">
      <c r="A486">
        <f t="shared" si="52"/>
        <v>60</v>
      </c>
      <c r="B486" s="541"/>
      <c r="C486" s="541"/>
      <c r="D486" s="541"/>
      <c r="E486" s="541"/>
      <c r="F486" s="541"/>
      <c r="G486" s="541"/>
      <c r="H486" s="541"/>
      <c r="I486" s="553"/>
      <c r="J486" s="541"/>
      <c r="K486" s="541"/>
      <c r="L486" s="541"/>
      <c r="M486" s="541"/>
      <c r="N486" s="541"/>
      <c r="O486" s="547" t="str">
        <f ca="1">IF(INDIRECT("'Risk Input'!L"&amp;$A485&amp;"")="","",INDIRECT("'Risk Input'!L"&amp;$A485&amp;""))</f>
        <v/>
      </c>
      <c r="P486" s="550"/>
      <c r="Q486" s="544"/>
      <c r="R486" s="544"/>
      <c r="S486" s="541"/>
      <c r="T486" s="541"/>
      <c r="U486" s="541"/>
      <c r="V486" s="541"/>
      <c r="W486" s="544"/>
      <c r="X486" s="541"/>
      <c r="Y486" s="547" t="str">
        <f ca="1">IF(INDIRECT("'Risk Input'!L"&amp;$A485&amp;"")="","",INDIRECT("'Risk Input'!L"&amp;$A485&amp;""))</f>
        <v/>
      </c>
    </row>
    <row r="487" spans="1:25" ht="24" customHeight="1">
      <c r="A487">
        <f t="shared" si="52"/>
        <v>60</v>
      </c>
      <c r="B487" s="541"/>
      <c r="C487" s="541"/>
      <c r="D487" s="541"/>
      <c r="E487" s="541"/>
      <c r="F487" s="541"/>
      <c r="G487" s="541"/>
      <c r="H487" s="541"/>
      <c r="I487" s="553"/>
      <c r="J487" s="541"/>
      <c r="K487" s="541"/>
      <c r="L487" s="541"/>
      <c r="M487" s="541"/>
      <c r="N487" s="541"/>
      <c r="O487" s="547" t="str">
        <f ca="1">IF(INDIRECT("'Risk Input'!L"&amp;$A486&amp;"")="","",INDIRECT("'Risk Input'!L"&amp;$A486&amp;""))</f>
        <v/>
      </c>
      <c r="P487" s="550"/>
      <c r="Q487" s="544"/>
      <c r="R487" s="544"/>
      <c r="S487" s="541"/>
      <c r="T487" s="541"/>
      <c r="U487" s="541"/>
      <c r="V487" s="541"/>
      <c r="W487" s="544"/>
      <c r="X487" s="541"/>
      <c r="Y487" s="547" t="str">
        <f ca="1">IF(INDIRECT("'Risk Input'!L"&amp;$A486&amp;"")="","",INDIRECT("'Risk Input'!L"&amp;$A486&amp;""))</f>
        <v/>
      </c>
    </row>
    <row r="488" spans="1:25" ht="24" customHeight="1" thickBot="1">
      <c r="A488">
        <f t="shared" si="52"/>
        <v>60</v>
      </c>
      <c r="B488" s="541"/>
      <c r="C488" s="541"/>
      <c r="D488" s="541"/>
      <c r="E488" s="541"/>
      <c r="F488" s="541"/>
      <c r="G488" s="541"/>
      <c r="H488" s="541"/>
      <c r="I488" s="553"/>
      <c r="J488" s="541"/>
      <c r="K488" s="541"/>
      <c r="L488" s="541"/>
      <c r="M488" s="541"/>
      <c r="N488" s="541"/>
      <c r="O488" s="548" t="str">
        <f ca="1">IF(INDIRECT("'Risk Input'!L"&amp;$A487&amp;"")="","",INDIRECT("'Risk Input'!L"&amp;$A487&amp;""))</f>
        <v/>
      </c>
      <c r="P488" s="550"/>
      <c r="Q488" s="544"/>
      <c r="R488" s="544"/>
      <c r="S488" s="541"/>
      <c r="T488" s="541"/>
      <c r="U488" s="541"/>
      <c r="V488" s="541"/>
      <c r="W488" s="544"/>
      <c r="X488" s="541"/>
      <c r="Y488" s="548" t="str">
        <f ca="1">IF(INDIRECT("'Risk Input'!L"&amp;$A487&amp;"")="","",INDIRECT("'Risk Input'!L"&amp;$A487&amp;""))</f>
        <v/>
      </c>
    </row>
    <row r="489" spans="1:25" ht="24" customHeight="1">
      <c r="A489">
        <f t="shared" si="52"/>
        <v>60</v>
      </c>
      <c r="B489" s="541"/>
      <c r="C489" s="541"/>
      <c r="D489" s="541"/>
      <c r="E489" s="541"/>
      <c r="F489" s="541"/>
      <c r="G489" s="541"/>
      <c r="H489" s="541"/>
      <c r="I489" s="553"/>
      <c r="J489" s="541"/>
      <c r="K489" s="541"/>
      <c r="L489" s="541"/>
      <c r="M489" s="541"/>
      <c r="N489" s="541"/>
      <c r="O489" s="13" t="s">
        <v>15</v>
      </c>
      <c r="P489" s="550"/>
      <c r="Q489" s="544"/>
      <c r="R489" s="544"/>
      <c r="S489" s="541"/>
      <c r="T489" s="541"/>
      <c r="U489" s="541"/>
      <c r="V489" s="541"/>
      <c r="W489" s="544"/>
      <c r="X489" s="541"/>
      <c r="Y489" s="13" t="s">
        <v>15</v>
      </c>
    </row>
    <row r="490" spans="1:25" ht="24" customHeight="1" thickBot="1">
      <c r="A490">
        <f t="shared" si="52"/>
        <v>60</v>
      </c>
      <c r="B490" s="542"/>
      <c r="C490" s="542"/>
      <c r="D490" s="542"/>
      <c r="E490" s="542"/>
      <c r="F490" s="542"/>
      <c r="G490" s="542"/>
      <c r="H490" s="542"/>
      <c r="I490" s="554"/>
      <c r="J490" s="542"/>
      <c r="K490" s="542"/>
      <c r="L490" s="542"/>
      <c r="M490" s="542"/>
      <c r="N490" s="542"/>
      <c r="O490" s="14" t="str">
        <f ca="1">IF(INDIRECT("'Risk Input'!" &amp; Database!$O$16 &amp;$A490&amp;"")="","",INDIRECT("'Risk Input'!" &amp; Database!$O$16 &amp;$A490&amp;""))</f>
        <v/>
      </c>
      <c r="P490" s="551"/>
      <c r="Q490" s="545"/>
      <c r="R490" s="545"/>
      <c r="S490" s="542"/>
      <c r="T490" s="542"/>
      <c r="U490" s="542"/>
      <c r="V490" s="542"/>
      <c r="W490" s="545"/>
      <c r="X490" s="542"/>
      <c r="Y490" s="14" t="str">
        <f ca="1">IF(INDIRECT("'Risk Input'!" &amp; Database!$O$31 &amp;$A490&amp;"")="","",INDIRECT("'Risk Input'!" &amp; Database!$O$31 &amp;$A490&amp;""))</f>
        <v/>
      </c>
    </row>
    <row r="491" spans="1:25" ht="6" customHeight="1" thickBot="1">
      <c r="B491" s="12"/>
      <c r="C491" s="125"/>
      <c r="D491" s="126"/>
      <c r="E491" s="126"/>
      <c r="F491" s="126"/>
      <c r="G491" s="126"/>
      <c r="H491" s="126"/>
      <c r="I491" s="243"/>
      <c r="J491" s="126"/>
      <c r="K491" s="126"/>
      <c r="L491" s="126"/>
      <c r="M491" s="126"/>
      <c r="N491" s="128"/>
      <c r="O491" s="128"/>
      <c r="P491" s="128"/>
      <c r="Q491" s="128"/>
      <c r="R491" s="128"/>
      <c r="S491" s="126"/>
      <c r="T491" s="126"/>
      <c r="U491" s="126"/>
      <c r="V491" s="126"/>
      <c r="W491" s="126"/>
      <c r="X491" s="126"/>
      <c r="Y491" s="122"/>
    </row>
    <row r="492" spans="1:25" ht="24" customHeight="1" thickTop="1">
      <c r="A492">
        <f>A483+1</f>
        <v>61</v>
      </c>
      <c r="B492" s="540" t="str">
        <f ca="1">IF(INDIRECT("'Risk Input'!" &amp; Database!$O$3 &amp;$A492&amp;"")="","",INDIRECT("'Risk Input'!" &amp; Database!$O$3 &amp;$A492&amp;""))</f>
        <v/>
      </c>
      <c r="C492" s="540" t="str">
        <f ca="1">IF(INDIRECT("'Risk Input'!" &amp; Database!$O$2 &amp;$A492&amp;"")="","",INDIRECT("'Risk Input'!" &amp; Database!$O$2 &amp;$A492&amp;""))</f>
        <v/>
      </c>
      <c r="D492" s="540" t="str">
        <f ca="1">IF(INDIRECT("'Risk Input'!" &amp; Database!$O$4 &amp;$A492&amp;"")="","",INDIRECT("'Risk Input'!" &amp; Database!$O$4 &amp;$A492&amp;""))</f>
        <v/>
      </c>
      <c r="E492" s="540" t="str">
        <f ca="1">IF(INDIRECT("'Risk Input'!" &amp; Database!$O$5 &amp;$A492&amp;"")="","",INDIRECT("'Risk Input'!" &amp; Database!$O$5 &amp;$A492&amp;""))</f>
        <v/>
      </c>
      <c r="F492" s="540" t="str">
        <f ca="1">IF(INDIRECT("'Risk Input'!" &amp; Database!$O$6 &amp;$A492&amp;"")="","",INDIRECT("'Risk Input'!" &amp; Database!$O$6 &amp;$A492&amp;""))</f>
        <v/>
      </c>
      <c r="G492" s="540" t="str">
        <f ca="1">IF(INDIRECT("'Risk Input'!" &amp; Database!$O$7 &amp;$A492&amp;"")="","",INDIRECT("'Risk Input'!" &amp; Database!$O$7 &amp;$A492&amp;""))</f>
        <v/>
      </c>
      <c r="H492" s="540" t="str">
        <f ca="1">IF(INDIRECT("'Risk Input'!" &amp; Database!$O$8 &amp;$A492&amp;"")="","",INDIRECT("'Risk Input'!" &amp; Database!$O$8 &amp;$A492&amp;""))</f>
        <v/>
      </c>
      <c r="I492" s="552" t="str">
        <f ca="1">IF(INDIRECT("'Risk Input'!" &amp; Database!$O$9 &amp;$A492&amp;"")="","",INDIRECT("'Risk Input'!" &amp; Database!$O$9 &amp;$A492&amp;""))</f>
        <v/>
      </c>
      <c r="J492" s="540" t="str">
        <f ca="1">IF(INDIRECT("'Risk Input'!" &amp; Database!$O$10 &amp;$A492&amp;"")="","",INDIRECT("'Risk Input'!" &amp; Database!$O$10 &amp;$A492&amp;""))</f>
        <v/>
      </c>
      <c r="K492" s="540" t="str">
        <f ca="1">IF(INDIRECT("'Risk Input'!" &amp; Database!$O$11 &amp;$A492&amp;"")="","",INDIRECT("'Risk Input'!" &amp; Database!$O$11 &amp;$A492&amp;""))</f>
        <v/>
      </c>
      <c r="L492" s="540" t="str">
        <f ca="1">IF(INDIRECT("'Risk Input'!" &amp; Database!$O$12 &amp;$A492&amp;"")="","",INDIRECT("'Risk Input'!" &amp; Database!$O$12 &amp;$A492&amp;""))</f>
        <v/>
      </c>
      <c r="M492" s="540" t="str">
        <f ca="1">IF(INDIRECT("'Risk Input'!" &amp; Database!$O$13 &amp;$A492&amp;"")="","",INDIRECT("'Risk Input'!" &amp; Database!$O$13 &amp;$A492&amp;""))</f>
        <v/>
      </c>
      <c r="N492" s="540" t="str">
        <f ca="1">IF(INDIRECT("'Risk Input'!" &amp; Database!$O$14 &amp;$A492&amp;"")="","",INDIRECT("'Risk Input'!" &amp; Database!$O$14 &amp;$A492&amp;""))</f>
        <v/>
      </c>
      <c r="O492" s="15" t="s">
        <v>26</v>
      </c>
      <c r="P492" s="549">
        <f ca="1">IF(INDIRECT("'Risk Input'!" &amp; Database!$O$19 &amp;$A492&amp;"")="","",INDIRECT("'Risk Input'!" &amp; Database!$O$19 &amp;$A492&amp;""))</f>
        <v>0</v>
      </c>
      <c r="Q492" s="543">
        <f ca="1">IF(INDIRECT("'Risk Input'!" &amp; Database!$O$20 &amp;$A492&amp;"")="","",INDIRECT("'Risk Input'!" &amp; Database!$O$20 &amp;$A492&amp;""))</f>
        <v>0</v>
      </c>
      <c r="R492" s="543">
        <f ca="1">IF(INDIRECT("'Risk Input'!" &amp; Database!$O$21 &amp;$A492&amp;"")="","",INDIRECT("'Risk Input'!" &amp; Database!$O$21 &amp;$A492&amp;""))</f>
        <v>0</v>
      </c>
      <c r="S492" s="540" t="str">
        <f ca="1">IF(INDIRECT("'Risk Input'!" &amp; Database!$O$22 &amp;$A492&amp;"")="","",INDIRECT("'Risk Input'!" &amp; Database!$O$22 &amp;$A492&amp;""))</f>
        <v/>
      </c>
      <c r="T492" s="540" t="str">
        <f ca="1">IF(INDIRECT("'Risk Input'!" &amp; Database!$O$25 &amp;$A492&amp;"")="","",INDIRECT("'Risk Input'!" &amp; Database!$O$25 &amp;$A492&amp;""))</f>
        <v/>
      </c>
      <c r="U492" s="540" t="str">
        <f ca="1">IF(INDIRECT("'Risk Input'!" &amp; Database!$O$26 &amp;$A492&amp;"")="","",INDIRECT("'Risk Input'!" &amp; Database!$O$26 &amp;$A492&amp;""))</f>
        <v/>
      </c>
      <c r="V492" s="540" t="str">
        <f ca="1">IF(INDIRECT("'Risk Input'!" &amp; Database!$O$27 &amp;$A492&amp;"")="","",INDIRECT("'Risk Input'!" &amp; Database!$O$27 &amp;$A492&amp;""))</f>
        <v/>
      </c>
      <c r="W492" s="543" t="str">
        <f ca="1">IF(INDIRECT("'Risk Input'!" &amp; Database!$O$28 &amp;$A492&amp;"")="","",INDIRECT("'Risk Input'!" &amp; Database!$O$28 &amp;$A492&amp;""))</f>
        <v/>
      </c>
      <c r="X492" s="540" t="str">
        <f ca="1">IF(INDIRECT("'Risk Input'!" &amp; Database!$O$29 &amp;$A492&amp;"")="","",INDIRECT("'Risk Input'!" &amp; Database!$O$29 &amp;$A492&amp;""))</f>
        <v/>
      </c>
      <c r="Y492" s="123" t="s">
        <v>26</v>
      </c>
    </row>
    <row r="493" spans="1:25" ht="24" customHeight="1" thickBot="1">
      <c r="A493">
        <f>A492</f>
        <v>61</v>
      </c>
      <c r="B493" s="541"/>
      <c r="C493" s="541"/>
      <c r="D493" s="541"/>
      <c r="E493" s="541"/>
      <c r="F493" s="541"/>
      <c r="G493" s="541"/>
      <c r="H493" s="541"/>
      <c r="I493" s="553"/>
      <c r="J493" s="541"/>
      <c r="K493" s="541"/>
      <c r="L493" s="541"/>
      <c r="M493" s="541"/>
      <c r="N493" s="541"/>
      <c r="O493" s="14" t="str">
        <f ca="1">IF(INDIRECT("'Risk Input'!" &amp; Database!$O$15 &amp;$A492&amp;"")="","",INDIRECT("'Risk Input'!" &amp; Database!$O$15 &amp;$A492&amp;""))</f>
        <v/>
      </c>
      <c r="P493" s="550"/>
      <c r="Q493" s="544"/>
      <c r="R493" s="544"/>
      <c r="S493" s="541"/>
      <c r="T493" s="541"/>
      <c r="U493" s="541"/>
      <c r="V493" s="541"/>
      <c r="W493" s="544"/>
      <c r="X493" s="541"/>
      <c r="Y493" s="14" t="str">
        <f ca="1">IF(INDIRECT("'Risk Input'!" &amp; Database!$O$30 &amp;$A492&amp;"")="","",INDIRECT("'Risk Input'!" &amp; Database!$O$30 &amp;$A492&amp;""))</f>
        <v/>
      </c>
    </row>
    <row r="494" spans="1:25" ht="24" customHeight="1">
      <c r="A494">
        <f t="shared" ref="A494:A499" si="53">A493</f>
        <v>61</v>
      </c>
      <c r="B494" s="541"/>
      <c r="C494" s="541"/>
      <c r="D494" s="541"/>
      <c r="E494" s="541"/>
      <c r="F494" s="541"/>
      <c r="G494" s="541"/>
      <c r="H494" s="541"/>
      <c r="I494" s="553"/>
      <c r="J494" s="541"/>
      <c r="K494" s="541"/>
      <c r="L494" s="541"/>
      <c r="M494" s="541"/>
      <c r="N494" s="541"/>
      <c r="O494" s="546" t="str">
        <f ca="1">IF(INDIRECT("'Risk Input'!" &amp; Database!$O$18 &amp;$A494&amp;"")="","",INDIRECT("'Risk Input'!" &amp; Database!$O$18 &amp;$A494&amp;""))</f>
        <v/>
      </c>
      <c r="P494" s="550"/>
      <c r="Q494" s="544"/>
      <c r="R494" s="544"/>
      <c r="S494" s="541"/>
      <c r="T494" s="541"/>
      <c r="U494" s="541"/>
      <c r="V494" s="541"/>
      <c r="W494" s="544"/>
      <c r="X494" s="541"/>
      <c r="Y494" s="546" t="str">
        <f ca="1">IF(INDIRECT("'Risk Input'!" &amp; Database!$O$33 &amp;$A494&amp;"")="","",INDIRECT("'Risk Input'!" &amp; Database!$O$33 &amp;$A494&amp;""))</f>
        <v/>
      </c>
    </row>
    <row r="495" spans="1:25" ht="24" customHeight="1">
      <c r="A495">
        <f t="shared" si="53"/>
        <v>61</v>
      </c>
      <c r="B495" s="541"/>
      <c r="C495" s="541"/>
      <c r="D495" s="541"/>
      <c r="E495" s="541"/>
      <c r="F495" s="541"/>
      <c r="G495" s="541"/>
      <c r="H495" s="541"/>
      <c r="I495" s="553"/>
      <c r="J495" s="541"/>
      <c r="K495" s="541"/>
      <c r="L495" s="541"/>
      <c r="M495" s="541"/>
      <c r="N495" s="541"/>
      <c r="O495" s="547" t="str">
        <f ca="1">IF(INDIRECT("'Risk Input'!L"&amp;$A494&amp;"")="","",INDIRECT("'Risk Input'!L"&amp;$A494&amp;""))</f>
        <v/>
      </c>
      <c r="P495" s="550"/>
      <c r="Q495" s="544"/>
      <c r="R495" s="544"/>
      <c r="S495" s="541"/>
      <c r="T495" s="541"/>
      <c r="U495" s="541"/>
      <c r="V495" s="541"/>
      <c r="W495" s="544"/>
      <c r="X495" s="541"/>
      <c r="Y495" s="547" t="str">
        <f ca="1">IF(INDIRECT("'Risk Input'!L"&amp;$A494&amp;"")="","",INDIRECT("'Risk Input'!L"&amp;$A494&amp;""))</f>
        <v/>
      </c>
    </row>
    <row r="496" spans="1:25" ht="24" customHeight="1">
      <c r="A496">
        <f t="shared" si="53"/>
        <v>61</v>
      </c>
      <c r="B496" s="541"/>
      <c r="C496" s="541"/>
      <c r="D496" s="541"/>
      <c r="E496" s="541"/>
      <c r="F496" s="541"/>
      <c r="G496" s="541"/>
      <c r="H496" s="541"/>
      <c r="I496" s="553"/>
      <c r="J496" s="541"/>
      <c r="K496" s="541"/>
      <c r="L496" s="541"/>
      <c r="M496" s="541"/>
      <c r="N496" s="541"/>
      <c r="O496" s="547" t="str">
        <f ca="1">IF(INDIRECT("'Risk Input'!L"&amp;$A495&amp;"")="","",INDIRECT("'Risk Input'!L"&amp;$A495&amp;""))</f>
        <v/>
      </c>
      <c r="P496" s="550"/>
      <c r="Q496" s="544"/>
      <c r="R496" s="544"/>
      <c r="S496" s="541"/>
      <c r="T496" s="541"/>
      <c r="U496" s="541"/>
      <c r="V496" s="541"/>
      <c r="W496" s="544"/>
      <c r="X496" s="541"/>
      <c r="Y496" s="547" t="str">
        <f ca="1">IF(INDIRECT("'Risk Input'!L"&amp;$A495&amp;"")="","",INDIRECT("'Risk Input'!L"&amp;$A495&amp;""))</f>
        <v/>
      </c>
    </row>
    <row r="497" spans="1:25" ht="24" customHeight="1" thickBot="1">
      <c r="A497">
        <f t="shared" si="53"/>
        <v>61</v>
      </c>
      <c r="B497" s="541"/>
      <c r="C497" s="541"/>
      <c r="D497" s="541"/>
      <c r="E497" s="541"/>
      <c r="F497" s="541"/>
      <c r="G497" s="541"/>
      <c r="H497" s="541"/>
      <c r="I497" s="553"/>
      <c r="J497" s="541"/>
      <c r="K497" s="541"/>
      <c r="L497" s="541"/>
      <c r="M497" s="541"/>
      <c r="N497" s="541"/>
      <c r="O497" s="548" t="str">
        <f ca="1">IF(INDIRECT("'Risk Input'!L"&amp;$A496&amp;"")="","",INDIRECT("'Risk Input'!L"&amp;$A496&amp;""))</f>
        <v/>
      </c>
      <c r="P497" s="550"/>
      <c r="Q497" s="544"/>
      <c r="R497" s="544"/>
      <c r="S497" s="541"/>
      <c r="T497" s="541"/>
      <c r="U497" s="541"/>
      <c r="V497" s="541"/>
      <c r="W497" s="544"/>
      <c r="X497" s="541"/>
      <c r="Y497" s="548" t="str">
        <f ca="1">IF(INDIRECT("'Risk Input'!L"&amp;$A496&amp;"")="","",INDIRECT("'Risk Input'!L"&amp;$A496&amp;""))</f>
        <v/>
      </c>
    </row>
    <row r="498" spans="1:25" ht="24" customHeight="1">
      <c r="A498">
        <f t="shared" si="53"/>
        <v>61</v>
      </c>
      <c r="B498" s="541"/>
      <c r="C498" s="541"/>
      <c r="D498" s="541"/>
      <c r="E498" s="541"/>
      <c r="F498" s="541"/>
      <c r="G498" s="541"/>
      <c r="H498" s="541"/>
      <c r="I498" s="553"/>
      <c r="J498" s="541"/>
      <c r="K498" s="541"/>
      <c r="L498" s="541"/>
      <c r="M498" s="541"/>
      <c r="N498" s="541"/>
      <c r="O498" s="13" t="s">
        <v>15</v>
      </c>
      <c r="P498" s="550"/>
      <c r="Q498" s="544"/>
      <c r="R498" s="544"/>
      <c r="S498" s="541"/>
      <c r="T498" s="541"/>
      <c r="U498" s="541"/>
      <c r="V498" s="541"/>
      <c r="W498" s="544"/>
      <c r="X498" s="541"/>
      <c r="Y498" s="13" t="s">
        <v>15</v>
      </c>
    </row>
    <row r="499" spans="1:25" ht="24" customHeight="1" thickBot="1">
      <c r="A499">
        <f t="shared" si="53"/>
        <v>61</v>
      </c>
      <c r="B499" s="542"/>
      <c r="C499" s="542"/>
      <c r="D499" s="542"/>
      <c r="E499" s="542"/>
      <c r="F499" s="542"/>
      <c r="G499" s="542"/>
      <c r="H499" s="542"/>
      <c r="I499" s="554"/>
      <c r="J499" s="542"/>
      <c r="K499" s="542"/>
      <c r="L499" s="542"/>
      <c r="M499" s="542"/>
      <c r="N499" s="542"/>
      <c r="O499" s="14" t="str">
        <f ca="1">IF(INDIRECT("'Risk Input'!" &amp; Database!$O$16 &amp;$A499&amp;"")="","",INDIRECT("'Risk Input'!" &amp; Database!$O$16 &amp;$A499&amp;""))</f>
        <v/>
      </c>
      <c r="P499" s="551"/>
      <c r="Q499" s="545"/>
      <c r="R499" s="545"/>
      <c r="S499" s="542"/>
      <c r="T499" s="542"/>
      <c r="U499" s="542"/>
      <c r="V499" s="542"/>
      <c r="W499" s="545"/>
      <c r="X499" s="542"/>
      <c r="Y499" s="14" t="str">
        <f ca="1">IF(INDIRECT("'Risk Input'!" &amp; Database!$O$31 &amp;$A499&amp;"")="","",INDIRECT("'Risk Input'!" &amp; Database!$O$31 &amp;$A499&amp;""))</f>
        <v/>
      </c>
    </row>
    <row r="500" spans="1:25" ht="6" customHeight="1" thickBot="1">
      <c r="B500" s="12"/>
      <c r="C500" s="125"/>
      <c r="D500" s="126"/>
      <c r="E500" s="126"/>
      <c r="F500" s="126"/>
      <c r="G500" s="126"/>
      <c r="H500" s="126"/>
      <c r="I500" s="243"/>
      <c r="J500" s="126"/>
      <c r="K500" s="126"/>
      <c r="L500" s="126"/>
      <c r="M500" s="126"/>
      <c r="N500" s="128"/>
      <c r="O500" s="128"/>
      <c r="P500" s="128"/>
      <c r="Q500" s="128"/>
      <c r="R500" s="128"/>
      <c r="S500" s="126"/>
      <c r="T500" s="126"/>
      <c r="U500" s="126"/>
      <c r="V500" s="126"/>
      <c r="W500" s="126"/>
      <c r="X500" s="126"/>
      <c r="Y500" s="122"/>
    </row>
    <row r="501" spans="1:25" ht="24" customHeight="1" thickTop="1">
      <c r="A501">
        <f>A492+1</f>
        <v>62</v>
      </c>
      <c r="B501" s="540" t="str">
        <f ca="1">IF(INDIRECT("'Risk Input'!" &amp; Database!$O$3 &amp;$A501&amp;"")="","",INDIRECT("'Risk Input'!" &amp; Database!$O$3 &amp;$A501&amp;""))</f>
        <v/>
      </c>
      <c r="C501" s="540" t="str">
        <f ca="1">IF(INDIRECT("'Risk Input'!" &amp; Database!$O$2 &amp;$A501&amp;"")="","",INDIRECT("'Risk Input'!" &amp; Database!$O$2 &amp;$A501&amp;""))</f>
        <v/>
      </c>
      <c r="D501" s="540" t="str">
        <f ca="1">IF(INDIRECT("'Risk Input'!" &amp; Database!$O$4 &amp;$A501&amp;"")="","",INDIRECT("'Risk Input'!" &amp; Database!$O$4 &amp;$A501&amp;""))</f>
        <v/>
      </c>
      <c r="E501" s="540" t="str">
        <f ca="1">IF(INDIRECT("'Risk Input'!" &amp; Database!$O$5 &amp;$A501&amp;"")="","",INDIRECT("'Risk Input'!" &amp; Database!$O$5 &amp;$A501&amp;""))</f>
        <v/>
      </c>
      <c r="F501" s="540" t="str">
        <f ca="1">IF(INDIRECT("'Risk Input'!" &amp; Database!$O$6 &amp;$A501&amp;"")="","",INDIRECT("'Risk Input'!" &amp; Database!$O$6 &amp;$A501&amp;""))</f>
        <v/>
      </c>
      <c r="G501" s="540" t="str">
        <f ca="1">IF(INDIRECT("'Risk Input'!" &amp; Database!$O$7 &amp;$A501&amp;"")="","",INDIRECT("'Risk Input'!" &amp; Database!$O$7 &amp;$A501&amp;""))</f>
        <v/>
      </c>
      <c r="H501" s="540" t="str">
        <f ca="1">IF(INDIRECT("'Risk Input'!" &amp; Database!$O$8 &amp;$A501&amp;"")="","",INDIRECT("'Risk Input'!" &amp; Database!$O$8 &amp;$A501&amp;""))</f>
        <v/>
      </c>
      <c r="I501" s="552" t="str">
        <f ca="1">IF(INDIRECT("'Risk Input'!" &amp; Database!$O$9 &amp;$A501&amp;"")="","",INDIRECT("'Risk Input'!" &amp; Database!$O$9 &amp;$A501&amp;""))</f>
        <v/>
      </c>
      <c r="J501" s="540" t="str">
        <f ca="1">IF(INDIRECT("'Risk Input'!" &amp; Database!$O$10 &amp;$A501&amp;"")="","",INDIRECT("'Risk Input'!" &amp; Database!$O$10 &amp;$A501&amp;""))</f>
        <v/>
      </c>
      <c r="K501" s="540" t="str">
        <f ca="1">IF(INDIRECT("'Risk Input'!" &amp; Database!$O$11 &amp;$A501&amp;"")="","",INDIRECT("'Risk Input'!" &amp; Database!$O$11 &amp;$A501&amp;""))</f>
        <v/>
      </c>
      <c r="L501" s="540" t="str">
        <f ca="1">IF(INDIRECT("'Risk Input'!" &amp; Database!$O$12 &amp;$A501&amp;"")="","",INDIRECT("'Risk Input'!" &amp; Database!$O$12 &amp;$A501&amp;""))</f>
        <v/>
      </c>
      <c r="M501" s="540" t="str">
        <f ca="1">IF(INDIRECT("'Risk Input'!" &amp; Database!$O$13 &amp;$A501&amp;"")="","",INDIRECT("'Risk Input'!" &amp; Database!$O$13 &amp;$A501&amp;""))</f>
        <v/>
      </c>
      <c r="N501" s="540" t="str">
        <f ca="1">IF(INDIRECT("'Risk Input'!" &amp; Database!$O$14 &amp;$A501&amp;"")="","",INDIRECT("'Risk Input'!" &amp; Database!$O$14 &amp;$A501&amp;""))</f>
        <v/>
      </c>
      <c r="O501" s="15" t="s">
        <v>26</v>
      </c>
      <c r="P501" s="549">
        <f ca="1">IF(INDIRECT("'Risk Input'!" &amp; Database!$O$19 &amp;$A501&amp;"")="","",INDIRECT("'Risk Input'!" &amp; Database!$O$19 &amp;$A501&amp;""))</f>
        <v>0</v>
      </c>
      <c r="Q501" s="543">
        <f ca="1">IF(INDIRECT("'Risk Input'!" &amp; Database!$O$20 &amp;$A501&amp;"")="","",INDIRECT("'Risk Input'!" &amp; Database!$O$20 &amp;$A501&amp;""))</f>
        <v>0</v>
      </c>
      <c r="R501" s="543">
        <f ca="1">IF(INDIRECT("'Risk Input'!" &amp; Database!$O$21 &amp;$A501&amp;"")="","",INDIRECT("'Risk Input'!" &amp; Database!$O$21 &amp;$A501&amp;""))</f>
        <v>0</v>
      </c>
      <c r="S501" s="540" t="str">
        <f ca="1">IF(INDIRECT("'Risk Input'!" &amp; Database!$O$22 &amp;$A501&amp;"")="","",INDIRECT("'Risk Input'!" &amp; Database!$O$22 &amp;$A501&amp;""))</f>
        <v/>
      </c>
      <c r="T501" s="540" t="str">
        <f ca="1">IF(INDIRECT("'Risk Input'!" &amp; Database!$O$25 &amp;$A501&amp;"")="","",INDIRECT("'Risk Input'!" &amp; Database!$O$25 &amp;$A501&amp;""))</f>
        <v/>
      </c>
      <c r="U501" s="540" t="str">
        <f ca="1">IF(INDIRECT("'Risk Input'!" &amp; Database!$O$26 &amp;$A501&amp;"")="","",INDIRECT("'Risk Input'!" &amp; Database!$O$26 &amp;$A501&amp;""))</f>
        <v/>
      </c>
      <c r="V501" s="540" t="str">
        <f ca="1">IF(INDIRECT("'Risk Input'!" &amp; Database!$O$27 &amp;$A501&amp;"")="","",INDIRECT("'Risk Input'!" &amp; Database!$O$27 &amp;$A501&amp;""))</f>
        <v/>
      </c>
      <c r="W501" s="543" t="str">
        <f ca="1">IF(INDIRECT("'Risk Input'!" &amp; Database!$O$28 &amp;$A501&amp;"")="","",INDIRECT("'Risk Input'!" &amp; Database!$O$28 &amp;$A501&amp;""))</f>
        <v/>
      </c>
      <c r="X501" s="540" t="str">
        <f ca="1">IF(INDIRECT("'Risk Input'!" &amp; Database!$O$29 &amp;$A501&amp;"")="","",INDIRECT("'Risk Input'!" &amp; Database!$O$29 &amp;$A501&amp;""))</f>
        <v/>
      </c>
      <c r="Y501" s="123" t="s">
        <v>26</v>
      </c>
    </row>
    <row r="502" spans="1:25" ht="24" customHeight="1" thickBot="1">
      <c r="A502">
        <f>A501</f>
        <v>62</v>
      </c>
      <c r="B502" s="541"/>
      <c r="C502" s="541"/>
      <c r="D502" s="541"/>
      <c r="E502" s="541"/>
      <c r="F502" s="541"/>
      <c r="G502" s="541"/>
      <c r="H502" s="541"/>
      <c r="I502" s="553"/>
      <c r="J502" s="541"/>
      <c r="K502" s="541"/>
      <c r="L502" s="541"/>
      <c r="M502" s="541"/>
      <c r="N502" s="541"/>
      <c r="O502" s="14" t="str">
        <f ca="1">IF(INDIRECT("'Risk Input'!" &amp; Database!$O$15 &amp;$A501&amp;"")="","",INDIRECT("'Risk Input'!" &amp; Database!$O$15 &amp;$A501&amp;""))</f>
        <v/>
      </c>
      <c r="P502" s="550"/>
      <c r="Q502" s="544"/>
      <c r="R502" s="544"/>
      <c r="S502" s="541"/>
      <c r="T502" s="541"/>
      <c r="U502" s="541"/>
      <c r="V502" s="541"/>
      <c r="W502" s="544"/>
      <c r="X502" s="541"/>
      <c r="Y502" s="14" t="str">
        <f ca="1">IF(INDIRECT("'Risk Input'!" &amp; Database!$O$30 &amp;$A501&amp;"")="","",INDIRECT("'Risk Input'!" &amp; Database!$O$30 &amp;$A501&amp;""))</f>
        <v/>
      </c>
    </row>
    <row r="503" spans="1:25" ht="24" customHeight="1">
      <c r="A503">
        <f t="shared" ref="A503:A508" si="54">A502</f>
        <v>62</v>
      </c>
      <c r="B503" s="541"/>
      <c r="C503" s="541"/>
      <c r="D503" s="541"/>
      <c r="E503" s="541"/>
      <c r="F503" s="541"/>
      <c r="G503" s="541"/>
      <c r="H503" s="541"/>
      <c r="I503" s="553"/>
      <c r="J503" s="541"/>
      <c r="K503" s="541"/>
      <c r="L503" s="541"/>
      <c r="M503" s="541"/>
      <c r="N503" s="541"/>
      <c r="O503" s="546" t="str">
        <f ca="1">IF(INDIRECT("'Risk Input'!" &amp; Database!$O$18 &amp;$A503&amp;"")="","",INDIRECT("'Risk Input'!" &amp; Database!$O$18 &amp;$A503&amp;""))</f>
        <v/>
      </c>
      <c r="P503" s="550"/>
      <c r="Q503" s="544"/>
      <c r="R503" s="544"/>
      <c r="S503" s="541"/>
      <c r="T503" s="541"/>
      <c r="U503" s="541"/>
      <c r="V503" s="541"/>
      <c r="W503" s="544"/>
      <c r="X503" s="541"/>
      <c r="Y503" s="546" t="str">
        <f ca="1">IF(INDIRECT("'Risk Input'!" &amp; Database!$O$33 &amp;$A503&amp;"")="","",INDIRECT("'Risk Input'!" &amp; Database!$O$33 &amp;$A503&amp;""))</f>
        <v/>
      </c>
    </row>
    <row r="504" spans="1:25" ht="24" customHeight="1">
      <c r="A504">
        <f t="shared" si="54"/>
        <v>62</v>
      </c>
      <c r="B504" s="541"/>
      <c r="C504" s="541"/>
      <c r="D504" s="541"/>
      <c r="E504" s="541"/>
      <c r="F504" s="541"/>
      <c r="G504" s="541"/>
      <c r="H504" s="541"/>
      <c r="I504" s="553"/>
      <c r="J504" s="541"/>
      <c r="K504" s="541"/>
      <c r="L504" s="541"/>
      <c r="M504" s="541"/>
      <c r="N504" s="541"/>
      <c r="O504" s="547" t="str">
        <f ca="1">IF(INDIRECT("'Risk Input'!L"&amp;$A503&amp;"")="","",INDIRECT("'Risk Input'!L"&amp;$A503&amp;""))</f>
        <v/>
      </c>
      <c r="P504" s="550"/>
      <c r="Q504" s="544"/>
      <c r="R504" s="544"/>
      <c r="S504" s="541"/>
      <c r="T504" s="541"/>
      <c r="U504" s="541"/>
      <c r="V504" s="541"/>
      <c r="W504" s="544"/>
      <c r="X504" s="541"/>
      <c r="Y504" s="547" t="str">
        <f ca="1">IF(INDIRECT("'Risk Input'!L"&amp;$A503&amp;"")="","",INDIRECT("'Risk Input'!L"&amp;$A503&amp;""))</f>
        <v/>
      </c>
    </row>
    <row r="505" spans="1:25" ht="24" customHeight="1">
      <c r="A505">
        <f t="shared" si="54"/>
        <v>62</v>
      </c>
      <c r="B505" s="541"/>
      <c r="C505" s="541"/>
      <c r="D505" s="541"/>
      <c r="E505" s="541"/>
      <c r="F505" s="541"/>
      <c r="G505" s="541"/>
      <c r="H505" s="541"/>
      <c r="I505" s="553"/>
      <c r="J505" s="541"/>
      <c r="K505" s="541"/>
      <c r="L505" s="541"/>
      <c r="M505" s="541"/>
      <c r="N505" s="541"/>
      <c r="O505" s="547" t="str">
        <f ca="1">IF(INDIRECT("'Risk Input'!L"&amp;$A504&amp;"")="","",INDIRECT("'Risk Input'!L"&amp;$A504&amp;""))</f>
        <v/>
      </c>
      <c r="P505" s="550"/>
      <c r="Q505" s="544"/>
      <c r="R505" s="544"/>
      <c r="S505" s="541"/>
      <c r="T505" s="541"/>
      <c r="U505" s="541"/>
      <c r="V505" s="541"/>
      <c r="W505" s="544"/>
      <c r="X505" s="541"/>
      <c r="Y505" s="547" t="str">
        <f ca="1">IF(INDIRECT("'Risk Input'!L"&amp;$A504&amp;"")="","",INDIRECT("'Risk Input'!L"&amp;$A504&amp;""))</f>
        <v/>
      </c>
    </row>
    <row r="506" spans="1:25" ht="24" customHeight="1" thickBot="1">
      <c r="A506">
        <f t="shared" si="54"/>
        <v>62</v>
      </c>
      <c r="B506" s="541"/>
      <c r="C506" s="541"/>
      <c r="D506" s="541"/>
      <c r="E506" s="541"/>
      <c r="F506" s="541"/>
      <c r="G506" s="541"/>
      <c r="H506" s="541"/>
      <c r="I506" s="553"/>
      <c r="J506" s="541"/>
      <c r="K506" s="541"/>
      <c r="L506" s="541"/>
      <c r="M506" s="541"/>
      <c r="N506" s="541"/>
      <c r="O506" s="548" t="str">
        <f ca="1">IF(INDIRECT("'Risk Input'!L"&amp;$A505&amp;"")="","",INDIRECT("'Risk Input'!L"&amp;$A505&amp;""))</f>
        <v/>
      </c>
      <c r="P506" s="550"/>
      <c r="Q506" s="544"/>
      <c r="R506" s="544"/>
      <c r="S506" s="541"/>
      <c r="T506" s="541"/>
      <c r="U506" s="541"/>
      <c r="V506" s="541"/>
      <c r="W506" s="544"/>
      <c r="X506" s="541"/>
      <c r="Y506" s="548" t="str">
        <f ca="1">IF(INDIRECT("'Risk Input'!L"&amp;$A505&amp;"")="","",INDIRECT("'Risk Input'!L"&amp;$A505&amp;""))</f>
        <v/>
      </c>
    </row>
    <row r="507" spans="1:25" ht="24" customHeight="1">
      <c r="A507">
        <f t="shared" si="54"/>
        <v>62</v>
      </c>
      <c r="B507" s="541"/>
      <c r="C507" s="541"/>
      <c r="D507" s="541"/>
      <c r="E507" s="541"/>
      <c r="F507" s="541"/>
      <c r="G507" s="541"/>
      <c r="H507" s="541"/>
      <c r="I507" s="553"/>
      <c r="J507" s="541"/>
      <c r="K507" s="541"/>
      <c r="L507" s="541"/>
      <c r="M507" s="541"/>
      <c r="N507" s="541"/>
      <c r="O507" s="13" t="s">
        <v>15</v>
      </c>
      <c r="P507" s="550"/>
      <c r="Q507" s="544"/>
      <c r="R507" s="544"/>
      <c r="S507" s="541"/>
      <c r="T507" s="541"/>
      <c r="U507" s="541"/>
      <c r="V507" s="541"/>
      <c r="W507" s="544"/>
      <c r="X507" s="541"/>
      <c r="Y507" s="13" t="s">
        <v>15</v>
      </c>
    </row>
    <row r="508" spans="1:25" ht="24" customHeight="1" thickBot="1">
      <c r="A508">
        <f t="shared" si="54"/>
        <v>62</v>
      </c>
      <c r="B508" s="542"/>
      <c r="C508" s="542"/>
      <c r="D508" s="542"/>
      <c r="E508" s="542"/>
      <c r="F508" s="542"/>
      <c r="G508" s="542"/>
      <c r="H508" s="542"/>
      <c r="I508" s="554"/>
      <c r="J508" s="542"/>
      <c r="K508" s="542"/>
      <c r="L508" s="542"/>
      <c r="M508" s="542"/>
      <c r="N508" s="542"/>
      <c r="O508" s="14" t="str">
        <f ca="1">IF(INDIRECT("'Risk Input'!" &amp; Database!$O$16 &amp;$A508&amp;"")="","",INDIRECT("'Risk Input'!" &amp; Database!$O$16 &amp;$A508&amp;""))</f>
        <v/>
      </c>
      <c r="P508" s="551"/>
      <c r="Q508" s="545"/>
      <c r="R508" s="545"/>
      <c r="S508" s="542"/>
      <c r="T508" s="542"/>
      <c r="U508" s="542"/>
      <c r="V508" s="542"/>
      <c r="W508" s="545"/>
      <c r="X508" s="542"/>
      <c r="Y508" s="14" t="str">
        <f ca="1">IF(INDIRECT("'Risk Input'!" &amp; Database!$O$31 &amp;$A508&amp;"")="","",INDIRECT("'Risk Input'!" &amp; Database!$O$31 &amp;$A508&amp;""))</f>
        <v/>
      </c>
    </row>
    <row r="509" spans="1:25" ht="6" customHeight="1" thickBot="1">
      <c r="B509" s="12"/>
      <c r="C509" s="125"/>
      <c r="D509" s="126"/>
      <c r="E509" s="126"/>
      <c r="F509" s="126"/>
      <c r="G509" s="126"/>
      <c r="H509" s="126"/>
      <c r="I509" s="243"/>
      <c r="J509" s="126"/>
      <c r="K509" s="126"/>
      <c r="L509" s="126"/>
      <c r="M509" s="126"/>
      <c r="N509" s="128"/>
      <c r="O509" s="128"/>
      <c r="P509" s="128"/>
      <c r="Q509" s="128"/>
      <c r="R509" s="128"/>
      <c r="S509" s="126"/>
      <c r="T509" s="126"/>
      <c r="U509" s="126"/>
      <c r="V509" s="126"/>
      <c r="W509" s="126"/>
      <c r="X509" s="126"/>
      <c r="Y509" s="122"/>
    </row>
    <row r="510" spans="1:25" ht="24" customHeight="1" thickTop="1">
      <c r="A510">
        <f>A501+1</f>
        <v>63</v>
      </c>
      <c r="B510" s="540" t="str">
        <f ca="1">IF(INDIRECT("'Risk Input'!" &amp; Database!$O$3 &amp;$A510&amp;"")="","",INDIRECT("'Risk Input'!" &amp; Database!$O$3 &amp;$A510&amp;""))</f>
        <v/>
      </c>
      <c r="C510" s="540" t="str">
        <f ca="1">IF(INDIRECT("'Risk Input'!" &amp; Database!$O$2 &amp;$A510&amp;"")="","",INDIRECT("'Risk Input'!" &amp; Database!$O$2 &amp;$A510&amp;""))</f>
        <v/>
      </c>
      <c r="D510" s="540" t="str">
        <f ca="1">IF(INDIRECT("'Risk Input'!" &amp; Database!$O$4 &amp;$A510&amp;"")="","",INDIRECT("'Risk Input'!" &amp; Database!$O$4 &amp;$A510&amp;""))</f>
        <v/>
      </c>
      <c r="E510" s="540" t="str">
        <f ca="1">IF(INDIRECT("'Risk Input'!" &amp; Database!$O$5 &amp;$A510&amp;"")="","",INDIRECT("'Risk Input'!" &amp; Database!$O$5 &amp;$A510&amp;""))</f>
        <v/>
      </c>
      <c r="F510" s="540" t="str">
        <f ca="1">IF(INDIRECT("'Risk Input'!" &amp; Database!$O$6 &amp;$A510&amp;"")="","",INDIRECT("'Risk Input'!" &amp; Database!$O$6 &amp;$A510&amp;""))</f>
        <v/>
      </c>
      <c r="G510" s="540" t="str">
        <f ca="1">IF(INDIRECT("'Risk Input'!" &amp; Database!$O$7 &amp;$A510&amp;"")="","",INDIRECT("'Risk Input'!" &amp; Database!$O$7 &amp;$A510&amp;""))</f>
        <v/>
      </c>
      <c r="H510" s="540" t="str">
        <f ca="1">IF(INDIRECT("'Risk Input'!" &amp; Database!$O$8 &amp;$A510&amp;"")="","",INDIRECT("'Risk Input'!" &amp; Database!$O$8 &amp;$A510&amp;""))</f>
        <v/>
      </c>
      <c r="I510" s="552" t="str">
        <f ca="1">IF(INDIRECT("'Risk Input'!" &amp; Database!$O$9 &amp;$A510&amp;"")="","",INDIRECT("'Risk Input'!" &amp; Database!$O$9 &amp;$A510&amp;""))</f>
        <v/>
      </c>
      <c r="J510" s="540" t="str">
        <f ca="1">IF(INDIRECT("'Risk Input'!" &amp; Database!$O$10 &amp;$A510&amp;"")="","",INDIRECT("'Risk Input'!" &amp; Database!$O$10 &amp;$A510&amp;""))</f>
        <v/>
      </c>
      <c r="K510" s="540" t="str">
        <f ca="1">IF(INDIRECT("'Risk Input'!" &amp; Database!$O$11 &amp;$A510&amp;"")="","",INDIRECT("'Risk Input'!" &amp; Database!$O$11 &amp;$A510&amp;""))</f>
        <v/>
      </c>
      <c r="L510" s="540" t="str">
        <f ca="1">IF(INDIRECT("'Risk Input'!" &amp; Database!$O$12 &amp;$A510&amp;"")="","",INDIRECT("'Risk Input'!" &amp; Database!$O$12 &amp;$A510&amp;""))</f>
        <v/>
      </c>
      <c r="M510" s="540" t="str">
        <f ca="1">IF(INDIRECT("'Risk Input'!" &amp; Database!$O$13 &amp;$A510&amp;"")="","",INDIRECT("'Risk Input'!" &amp; Database!$O$13 &amp;$A510&amp;""))</f>
        <v/>
      </c>
      <c r="N510" s="540" t="str">
        <f ca="1">IF(INDIRECT("'Risk Input'!" &amp; Database!$O$14 &amp;$A510&amp;"")="","",INDIRECT("'Risk Input'!" &amp; Database!$O$14 &amp;$A510&amp;""))</f>
        <v/>
      </c>
      <c r="O510" s="15" t="s">
        <v>26</v>
      </c>
      <c r="P510" s="549">
        <f ca="1">IF(INDIRECT("'Risk Input'!" &amp; Database!$O$19 &amp;$A510&amp;"")="","",INDIRECT("'Risk Input'!" &amp; Database!$O$19 &amp;$A510&amp;""))</f>
        <v>0</v>
      </c>
      <c r="Q510" s="543">
        <f ca="1">IF(INDIRECT("'Risk Input'!" &amp; Database!$O$20 &amp;$A510&amp;"")="","",INDIRECT("'Risk Input'!" &amp; Database!$O$20 &amp;$A510&amp;""))</f>
        <v>0</v>
      </c>
      <c r="R510" s="543">
        <f ca="1">IF(INDIRECT("'Risk Input'!" &amp; Database!$O$21 &amp;$A510&amp;"")="","",INDIRECT("'Risk Input'!" &amp; Database!$O$21 &amp;$A510&amp;""))</f>
        <v>0</v>
      </c>
      <c r="S510" s="540" t="str">
        <f ca="1">IF(INDIRECT("'Risk Input'!" &amp; Database!$O$22 &amp;$A510&amp;"")="","",INDIRECT("'Risk Input'!" &amp; Database!$O$22 &amp;$A510&amp;""))</f>
        <v/>
      </c>
      <c r="T510" s="540" t="str">
        <f ca="1">IF(INDIRECT("'Risk Input'!" &amp; Database!$O$25 &amp;$A510&amp;"")="","",INDIRECT("'Risk Input'!" &amp; Database!$O$25 &amp;$A510&amp;""))</f>
        <v/>
      </c>
      <c r="U510" s="540" t="str">
        <f ca="1">IF(INDIRECT("'Risk Input'!" &amp; Database!$O$26 &amp;$A510&amp;"")="","",INDIRECT("'Risk Input'!" &amp; Database!$O$26 &amp;$A510&amp;""))</f>
        <v/>
      </c>
      <c r="V510" s="540" t="str">
        <f ca="1">IF(INDIRECT("'Risk Input'!" &amp; Database!$O$27 &amp;$A510&amp;"")="","",INDIRECT("'Risk Input'!" &amp; Database!$O$27 &amp;$A510&amp;""))</f>
        <v/>
      </c>
      <c r="W510" s="543" t="str">
        <f ca="1">IF(INDIRECT("'Risk Input'!" &amp; Database!$O$28 &amp;$A510&amp;"")="","",INDIRECT("'Risk Input'!" &amp; Database!$O$28 &amp;$A510&amp;""))</f>
        <v/>
      </c>
      <c r="X510" s="540" t="str">
        <f ca="1">IF(INDIRECT("'Risk Input'!" &amp; Database!$O$29 &amp;$A510&amp;"")="","",INDIRECT("'Risk Input'!" &amp; Database!$O$29 &amp;$A510&amp;""))</f>
        <v/>
      </c>
      <c r="Y510" s="123" t="s">
        <v>26</v>
      </c>
    </row>
    <row r="511" spans="1:25" ht="24" customHeight="1" thickBot="1">
      <c r="A511">
        <f>A510</f>
        <v>63</v>
      </c>
      <c r="B511" s="541"/>
      <c r="C511" s="541"/>
      <c r="D511" s="541"/>
      <c r="E511" s="541"/>
      <c r="F511" s="541"/>
      <c r="G511" s="541"/>
      <c r="H511" s="541"/>
      <c r="I511" s="553"/>
      <c r="J511" s="541"/>
      <c r="K511" s="541"/>
      <c r="L511" s="541"/>
      <c r="M511" s="541"/>
      <c r="N511" s="541"/>
      <c r="O511" s="14" t="str">
        <f ca="1">IF(INDIRECT("'Risk Input'!" &amp; Database!$O$15 &amp;$A510&amp;"")="","",INDIRECT("'Risk Input'!" &amp; Database!$O$15 &amp;$A510&amp;""))</f>
        <v/>
      </c>
      <c r="P511" s="550"/>
      <c r="Q511" s="544"/>
      <c r="R511" s="544"/>
      <c r="S511" s="541"/>
      <c r="T511" s="541"/>
      <c r="U511" s="541"/>
      <c r="V511" s="541"/>
      <c r="W511" s="544"/>
      <c r="X511" s="541"/>
      <c r="Y511" s="14" t="str">
        <f ca="1">IF(INDIRECT("'Risk Input'!" &amp; Database!$O$30 &amp;$A510&amp;"")="","",INDIRECT("'Risk Input'!" &amp; Database!$O$30 &amp;$A510&amp;""))</f>
        <v/>
      </c>
    </row>
    <row r="512" spans="1:25" ht="24" customHeight="1">
      <c r="A512">
        <f t="shared" ref="A512:A517" si="55">A511</f>
        <v>63</v>
      </c>
      <c r="B512" s="541"/>
      <c r="C512" s="541"/>
      <c r="D512" s="541"/>
      <c r="E512" s="541"/>
      <c r="F512" s="541"/>
      <c r="G512" s="541"/>
      <c r="H512" s="541"/>
      <c r="I512" s="553"/>
      <c r="J512" s="541"/>
      <c r="K512" s="541"/>
      <c r="L512" s="541"/>
      <c r="M512" s="541"/>
      <c r="N512" s="541"/>
      <c r="O512" s="546" t="str">
        <f ca="1">IF(INDIRECT("'Risk Input'!" &amp; Database!$O$18 &amp;$A512&amp;"")="","",INDIRECT("'Risk Input'!" &amp; Database!$O$18 &amp;$A512&amp;""))</f>
        <v/>
      </c>
      <c r="P512" s="550"/>
      <c r="Q512" s="544"/>
      <c r="R512" s="544"/>
      <c r="S512" s="541"/>
      <c r="T512" s="541"/>
      <c r="U512" s="541"/>
      <c r="V512" s="541"/>
      <c r="W512" s="544"/>
      <c r="X512" s="541"/>
      <c r="Y512" s="546" t="str">
        <f ca="1">IF(INDIRECT("'Risk Input'!" &amp; Database!$O$33 &amp;$A512&amp;"")="","",INDIRECT("'Risk Input'!" &amp; Database!$O$33 &amp;$A512&amp;""))</f>
        <v/>
      </c>
    </row>
    <row r="513" spans="1:25" ht="24" customHeight="1">
      <c r="A513">
        <f t="shared" si="55"/>
        <v>63</v>
      </c>
      <c r="B513" s="541"/>
      <c r="C513" s="541"/>
      <c r="D513" s="541"/>
      <c r="E513" s="541"/>
      <c r="F513" s="541"/>
      <c r="G513" s="541"/>
      <c r="H513" s="541"/>
      <c r="I513" s="553"/>
      <c r="J513" s="541"/>
      <c r="K513" s="541"/>
      <c r="L513" s="541"/>
      <c r="M513" s="541"/>
      <c r="N513" s="541"/>
      <c r="O513" s="547" t="str">
        <f ca="1">IF(INDIRECT("'Risk Input'!L"&amp;$A512&amp;"")="","",INDIRECT("'Risk Input'!L"&amp;$A512&amp;""))</f>
        <v/>
      </c>
      <c r="P513" s="550"/>
      <c r="Q513" s="544"/>
      <c r="R513" s="544"/>
      <c r="S513" s="541"/>
      <c r="T513" s="541"/>
      <c r="U513" s="541"/>
      <c r="V513" s="541"/>
      <c r="W513" s="544"/>
      <c r="X513" s="541"/>
      <c r="Y513" s="547" t="str">
        <f ca="1">IF(INDIRECT("'Risk Input'!L"&amp;$A512&amp;"")="","",INDIRECT("'Risk Input'!L"&amp;$A512&amp;""))</f>
        <v/>
      </c>
    </row>
    <row r="514" spans="1:25" ht="24" customHeight="1">
      <c r="A514">
        <f t="shared" si="55"/>
        <v>63</v>
      </c>
      <c r="B514" s="541"/>
      <c r="C514" s="541"/>
      <c r="D514" s="541"/>
      <c r="E514" s="541"/>
      <c r="F514" s="541"/>
      <c r="G514" s="541"/>
      <c r="H514" s="541"/>
      <c r="I514" s="553"/>
      <c r="J514" s="541"/>
      <c r="K514" s="541"/>
      <c r="L514" s="541"/>
      <c r="M514" s="541"/>
      <c r="N514" s="541"/>
      <c r="O514" s="547" t="str">
        <f ca="1">IF(INDIRECT("'Risk Input'!L"&amp;$A513&amp;"")="","",INDIRECT("'Risk Input'!L"&amp;$A513&amp;""))</f>
        <v/>
      </c>
      <c r="P514" s="550"/>
      <c r="Q514" s="544"/>
      <c r="R514" s="544"/>
      <c r="S514" s="541"/>
      <c r="T514" s="541"/>
      <c r="U514" s="541"/>
      <c r="V514" s="541"/>
      <c r="W514" s="544"/>
      <c r="X514" s="541"/>
      <c r="Y514" s="547" t="str">
        <f ca="1">IF(INDIRECT("'Risk Input'!L"&amp;$A513&amp;"")="","",INDIRECT("'Risk Input'!L"&amp;$A513&amp;""))</f>
        <v/>
      </c>
    </row>
    <row r="515" spans="1:25" ht="24" customHeight="1" thickBot="1">
      <c r="A515">
        <f t="shared" si="55"/>
        <v>63</v>
      </c>
      <c r="B515" s="541"/>
      <c r="C515" s="541"/>
      <c r="D515" s="541"/>
      <c r="E515" s="541"/>
      <c r="F515" s="541"/>
      <c r="G515" s="541"/>
      <c r="H515" s="541"/>
      <c r="I515" s="553"/>
      <c r="J515" s="541"/>
      <c r="K515" s="541"/>
      <c r="L515" s="541"/>
      <c r="M515" s="541"/>
      <c r="N515" s="541"/>
      <c r="O515" s="548" t="str">
        <f ca="1">IF(INDIRECT("'Risk Input'!L"&amp;$A514&amp;"")="","",INDIRECT("'Risk Input'!L"&amp;$A514&amp;""))</f>
        <v/>
      </c>
      <c r="P515" s="550"/>
      <c r="Q515" s="544"/>
      <c r="R515" s="544"/>
      <c r="S515" s="541"/>
      <c r="T515" s="541"/>
      <c r="U515" s="541"/>
      <c r="V515" s="541"/>
      <c r="W515" s="544"/>
      <c r="X515" s="541"/>
      <c r="Y515" s="548" t="str">
        <f ca="1">IF(INDIRECT("'Risk Input'!L"&amp;$A514&amp;"")="","",INDIRECT("'Risk Input'!L"&amp;$A514&amp;""))</f>
        <v/>
      </c>
    </row>
    <row r="516" spans="1:25" ht="24" customHeight="1">
      <c r="A516">
        <f t="shared" si="55"/>
        <v>63</v>
      </c>
      <c r="B516" s="541"/>
      <c r="C516" s="541"/>
      <c r="D516" s="541"/>
      <c r="E516" s="541"/>
      <c r="F516" s="541"/>
      <c r="G516" s="541"/>
      <c r="H516" s="541"/>
      <c r="I516" s="553"/>
      <c r="J516" s="541"/>
      <c r="K516" s="541"/>
      <c r="L516" s="541"/>
      <c r="M516" s="541"/>
      <c r="N516" s="541"/>
      <c r="O516" s="13" t="s">
        <v>15</v>
      </c>
      <c r="P516" s="550"/>
      <c r="Q516" s="544"/>
      <c r="R516" s="544"/>
      <c r="S516" s="541"/>
      <c r="T516" s="541"/>
      <c r="U516" s="541"/>
      <c r="V516" s="541"/>
      <c r="W516" s="544"/>
      <c r="X516" s="541"/>
      <c r="Y516" s="13" t="s">
        <v>15</v>
      </c>
    </row>
    <row r="517" spans="1:25" ht="24" customHeight="1" thickBot="1">
      <c r="A517">
        <f t="shared" si="55"/>
        <v>63</v>
      </c>
      <c r="B517" s="542"/>
      <c r="C517" s="542"/>
      <c r="D517" s="542"/>
      <c r="E517" s="542"/>
      <c r="F517" s="542"/>
      <c r="G517" s="542"/>
      <c r="H517" s="542"/>
      <c r="I517" s="554"/>
      <c r="J517" s="542"/>
      <c r="K517" s="542"/>
      <c r="L517" s="542"/>
      <c r="M517" s="542"/>
      <c r="N517" s="542"/>
      <c r="O517" s="14" t="str">
        <f ca="1">IF(INDIRECT("'Risk Input'!" &amp; Database!$O$16 &amp;$A517&amp;"")="","",INDIRECT("'Risk Input'!" &amp; Database!$O$16 &amp;$A517&amp;""))</f>
        <v/>
      </c>
      <c r="P517" s="551"/>
      <c r="Q517" s="545"/>
      <c r="R517" s="545"/>
      <c r="S517" s="542"/>
      <c r="T517" s="542"/>
      <c r="U517" s="542"/>
      <c r="V517" s="542"/>
      <c r="W517" s="545"/>
      <c r="X517" s="542"/>
      <c r="Y517" s="14" t="str">
        <f ca="1">IF(INDIRECT("'Risk Input'!" &amp; Database!$O$31 &amp;$A517&amp;"")="","",INDIRECT("'Risk Input'!" &amp; Database!$O$31 &amp;$A517&amp;""))</f>
        <v/>
      </c>
    </row>
    <row r="518" spans="1:25" ht="6" customHeight="1" thickBot="1">
      <c r="B518" s="12"/>
      <c r="C518" s="125"/>
      <c r="D518" s="126"/>
      <c r="E518" s="126"/>
      <c r="F518" s="126"/>
      <c r="G518" s="126"/>
      <c r="H518" s="126"/>
      <c r="I518" s="243"/>
      <c r="J518" s="126"/>
      <c r="K518" s="126"/>
      <c r="L518" s="126"/>
      <c r="M518" s="126"/>
      <c r="N518" s="128"/>
      <c r="O518" s="128"/>
      <c r="P518" s="128"/>
      <c r="Q518" s="128"/>
      <c r="R518" s="128"/>
      <c r="S518" s="126"/>
      <c r="T518" s="126"/>
      <c r="U518" s="126"/>
      <c r="V518" s="126"/>
      <c r="W518" s="126"/>
      <c r="X518" s="126"/>
      <c r="Y518" s="122"/>
    </row>
    <row r="519" spans="1:25" ht="24" customHeight="1" thickTop="1">
      <c r="A519">
        <f>A510+1</f>
        <v>64</v>
      </c>
      <c r="B519" s="540" t="str">
        <f ca="1">IF(INDIRECT("'Risk Input'!" &amp; Database!$O$3 &amp;$A519&amp;"")="","",INDIRECT("'Risk Input'!" &amp; Database!$O$3 &amp;$A519&amp;""))</f>
        <v/>
      </c>
      <c r="C519" s="540" t="str">
        <f ca="1">IF(INDIRECT("'Risk Input'!" &amp; Database!$O$2 &amp;$A519&amp;"")="","",INDIRECT("'Risk Input'!" &amp; Database!$O$2 &amp;$A519&amp;""))</f>
        <v/>
      </c>
      <c r="D519" s="540" t="str">
        <f ca="1">IF(INDIRECT("'Risk Input'!" &amp; Database!$O$4 &amp;$A519&amp;"")="","",INDIRECT("'Risk Input'!" &amp; Database!$O$4 &amp;$A519&amp;""))</f>
        <v/>
      </c>
      <c r="E519" s="540" t="str">
        <f ca="1">IF(INDIRECT("'Risk Input'!" &amp; Database!$O$5 &amp;$A519&amp;"")="","",INDIRECT("'Risk Input'!" &amp; Database!$O$5 &amp;$A519&amp;""))</f>
        <v/>
      </c>
      <c r="F519" s="540" t="str">
        <f ca="1">IF(INDIRECT("'Risk Input'!" &amp; Database!$O$6 &amp;$A519&amp;"")="","",INDIRECT("'Risk Input'!" &amp; Database!$O$6 &amp;$A519&amp;""))</f>
        <v/>
      </c>
      <c r="G519" s="540" t="str">
        <f ca="1">IF(INDIRECT("'Risk Input'!" &amp; Database!$O$7 &amp;$A519&amp;"")="","",INDIRECT("'Risk Input'!" &amp; Database!$O$7 &amp;$A519&amp;""))</f>
        <v/>
      </c>
      <c r="H519" s="540" t="str">
        <f ca="1">IF(INDIRECT("'Risk Input'!" &amp; Database!$O$8 &amp;$A519&amp;"")="","",INDIRECT("'Risk Input'!" &amp; Database!$O$8 &amp;$A519&amp;""))</f>
        <v/>
      </c>
      <c r="I519" s="552" t="str">
        <f ca="1">IF(INDIRECT("'Risk Input'!" &amp; Database!$O$9 &amp;$A519&amp;"")="","",INDIRECT("'Risk Input'!" &amp; Database!$O$9 &amp;$A519&amp;""))</f>
        <v/>
      </c>
      <c r="J519" s="540" t="str">
        <f ca="1">IF(INDIRECT("'Risk Input'!" &amp; Database!$O$10 &amp;$A519&amp;"")="","",INDIRECT("'Risk Input'!" &amp; Database!$O$10 &amp;$A519&amp;""))</f>
        <v/>
      </c>
      <c r="K519" s="540" t="str">
        <f ca="1">IF(INDIRECT("'Risk Input'!" &amp; Database!$O$11 &amp;$A519&amp;"")="","",INDIRECT("'Risk Input'!" &amp; Database!$O$11 &amp;$A519&amp;""))</f>
        <v/>
      </c>
      <c r="L519" s="540" t="str">
        <f ca="1">IF(INDIRECT("'Risk Input'!" &amp; Database!$O$12 &amp;$A519&amp;"")="","",INDIRECT("'Risk Input'!" &amp; Database!$O$12 &amp;$A519&amp;""))</f>
        <v/>
      </c>
      <c r="M519" s="540" t="str">
        <f ca="1">IF(INDIRECT("'Risk Input'!" &amp; Database!$O$13 &amp;$A519&amp;"")="","",INDIRECT("'Risk Input'!" &amp; Database!$O$13 &amp;$A519&amp;""))</f>
        <v/>
      </c>
      <c r="N519" s="540" t="str">
        <f ca="1">IF(INDIRECT("'Risk Input'!" &amp; Database!$O$14 &amp;$A519&amp;"")="","",INDIRECT("'Risk Input'!" &amp; Database!$O$14 &amp;$A519&amp;""))</f>
        <v/>
      </c>
      <c r="O519" s="15" t="s">
        <v>26</v>
      </c>
      <c r="P519" s="549">
        <f ca="1">IF(INDIRECT("'Risk Input'!" &amp; Database!$O$19 &amp;$A519&amp;"")="","",INDIRECT("'Risk Input'!" &amp; Database!$O$19 &amp;$A519&amp;""))</f>
        <v>0</v>
      </c>
      <c r="Q519" s="543">
        <f ca="1">IF(INDIRECT("'Risk Input'!" &amp; Database!$O$20 &amp;$A519&amp;"")="","",INDIRECT("'Risk Input'!" &amp; Database!$O$20 &amp;$A519&amp;""))</f>
        <v>0</v>
      </c>
      <c r="R519" s="543">
        <f ca="1">IF(INDIRECT("'Risk Input'!" &amp; Database!$O$21 &amp;$A519&amp;"")="","",INDIRECT("'Risk Input'!" &amp; Database!$O$21 &amp;$A519&amp;""))</f>
        <v>0</v>
      </c>
      <c r="S519" s="540" t="str">
        <f ca="1">IF(INDIRECT("'Risk Input'!" &amp; Database!$O$22 &amp;$A519&amp;"")="","",INDIRECT("'Risk Input'!" &amp; Database!$O$22 &amp;$A519&amp;""))</f>
        <v/>
      </c>
      <c r="T519" s="540" t="str">
        <f ca="1">IF(INDIRECT("'Risk Input'!" &amp; Database!$O$25 &amp;$A519&amp;"")="","",INDIRECT("'Risk Input'!" &amp; Database!$O$25 &amp;$A519&amp;""))</f>
        <v/>
      </c>
      <c r="U519" s="540" t="str">
        <f ca="1">IF(INDIRECT("'Risk Input'!" &amp; Database!$O$26 &amp;$A519&amp;"")="","",INDIRECT("'Risk Input'!" &amp; Database!$O$26 &amp;$A519&amp;""))</f>
        <v/>
      </c>
      <c r="V519" s="540" t="str">
        <f ca="1">IF(INDIRECT("'Risk Input'!" &amp; Database!$O$27 &amp;$A519&amp;"")="","",INDIRECT("'Risk Input'!" &amp; Database!$O$27 &amp;$A519&amp;""))</f>
        <v/>
      </c>
      <c r="W519" s="543" t="str">
        <f ca="1">IF(INDIRECT("'Risk Input'!" &amp; Database!$O$28 &amp;$A519&amp;"")="","",INDIRECT("'Risk Input'!" &amp; Database!$O$28 &amp;$A519&amp;""))</f>
        <v/>
      </c>
      <c r="X519" s="540" t="str">
        <f ca="1">IF(INDIRECT("'Risk Input'!" &amp; Database!$O$29 &amp;$A519&amp;"")="","",INDIRECT("'Risk Input'!" &amp; Database!$O$29 &amp;$A519&amp;""))</f>
        <v/>
      </c>
      <c r="Y519" s="123" t="s">
        <v>26</v>
      </c>
    </row>
    <row r="520" spans="1:25" ht="24" customHeight="1" thickBot="1">
      <c r="A520">
        <f>A519</f>
        <v>64</v>
      </c>
      <c r="B520" s="541"/>
      <c r="C520" s="541"/>
      <c r="D520" s="541"/>
      <c r="E520" s="541"/>
      <c r="F520" s="541"/>
      <c r="G520" s="541"/>
      <c r="H520" s="541"/>
      <c r="I520" s="553"/>
      <c r="J520" s="541"/>
      <c r="K520" s="541"/>
      <c r="L520" s="541"/>
      <c r="M520" s="541"/>
      <c r="N520" s="541"/>
      <c r="O520" s="14" t="str">
        <f ca="1">IF(INDIRECT("'Risk Input'!" &amp; Database!$O$15 &amp;$A519&amp;"")="","",INDIRECT("'Risk Input'!" &amp; Database!$O$15 &amp;$A519&amp;""))</f>
        <v/>
      </c>
      <c r="P520" s="550"/>
      <c r="Q520" s="544"/>
      <c r="R520" s="544"/>
      <c r="S520" s="541"/>
      <c r="T520" s="541"/>
      <c r="U520" s="541"/>
      <c r="V520" s="541"/>
      <c r="W520" s="544"/>
      <c r="X520" s="541"/>
      <c r="Y520" s="14" t="str">
        <f ca="1">IF(INDIRECT("'Risk Input'!" &amp; Database!$O$30 &amp;$A519&amp;"")="","",INDIRECT("'Risk Input'!" &amp; Database!$O$30 &amp;$A519&amp;""))</f>
        <v/>
      </c>
    </row>
    <row r="521" spans="1:25" ht="24" customHeight="1">
      <c r="A521">
        <f t="shared" ref="A521:A526" si="56">A520</f>
        <v>64</v>
      </c>
      <c r="B521" s="541"/>
      <c r="C521" s="541"/>
      <c r="D521" s="541"/>
      <c r="E521" s="541"/>
      <c r="F521" s="541"/>
      <c r="G521" s="541"/>
      <c r="H521" s="541"/>
      <c r="I521" s="553"/>
      <c r="J521" s="541"/>
      <c r="K521" s="541"/>
      <c r="L521" s="541"/>
      <c r="M521" s="541"/>
      <c r="N521" s="541"/>
      <c r="O521" s="546" t="str">
        <f ca="1">IF(INDIRECT("'Risk Input'!" &amp; Database!$O$18 &amp;$A521&amp;"")="","",INDIRECT("'Risk Input'!" &amp; Database!$O$18 &amp;$A521&amp;""))</f>
        <v/>
      </c>
      <c r="P521" s="550"/>
      <c r="Q521" s="544"/>
      <c r="R521" s="544"/>
      <c r="S521" s="541"/>
      <c r="T521" s="541"/>
      <c r="U521" s="541"/>
      <c r="V521" s="541"/>
      <c r="W521" s="544"/>
      <c r="X521" s="541"/>
      <c r="Y521" s="546" t="str">
        <f ca="1">IF(INDIRECT("'Risk Input'!" &amp; Database!$O$33 &amp;$A521&amp;"")="","",INDIRECT("'Risk Input'!" &amp; Database!$O$33 &amp;$A521&amp;""))</f>
        <v/>
      </c>
    </row>
    <row r="522" spans="1:25" ht="24" customHeight="1">
      <c r="A522">
        <f t="shared" si="56"/>
        <v>64</v>
      </c>
      <c r="B522" s="541"/>
      <c r="C522" s="541"/>
      <c r="D522" s="541"/>
      <c r="E522" s="541"/>
      <c r="F522" s="541"/>
      <c r="G522" s="541"/>
      <c r="H522" s="541"/>
      <c r="I522" s="553"/>
      <c r="J522" s="541"/>
      <c r="K522" s="541"/>
      <c r="L522" s="541"/>
      <c r="M522" s="541"/>
      <c r="N522" s="541"/>
      <c r="O522" s="547" t="str">
        <f ca="1">IF(INDIRECT("'Risk Input'!L"&amp;$A521&amp;"")="","",INDIRECT("'Risk Input'!L"&amp;$A521&amp;""))</f>
        <v/>
      </c>
      <c r="P522" s="550"/>
      <c r="Q522" s="544"/>
      <c r="R522" s="544"/>
      <c r="S522" s="541"/>
      <c r="T522" s="541"/>
      <c r="U522" s="541"/>
      <c r="V522" s="541"/>
      <c r="W522" s="544"/>
      <c r="X522" s="541"/>
      <c r="Y522" s="547" t="str">
        <f ca="1">IF(INDIRECT("'Risk Input'!L"&amp;$A521&amp;"")="","",INDIRECT("'Risk Input'!L"&amp;$A521&amp;""))</f>
        <v/>
      </c>
    </row>
    <row r="523" spans="1:25" ht="24" customHeight="1">
      <c r="A523">
        <f t="shared" si="56"/>
        <v>64</v>
      </c>
      <c r="B523" s="541"/>
      <c r="C523" s="541"/>
      <c r="D523" s="541"/>
      <c r="E523" s="541"/>
      <c r="F523" s="541"/>
      <c r="G523" s="541"/>
      <c r="H523" s="541"/>
      <c r="I523" s="553"/>
      <c r="J523" s="541"/>
      <c r="K523" s="541"/>
      <c r="L523" s="541"/>
      <c r="M523" s="541"/>
      <c r="N523" s="541"/>
      <c r="O523" s="547" t="str">
        <f ca="1">IF(INDIRECT("'Risk Input'!L"&amp;$A522&amp;"")="","",INDIRECT("'Risk Input'!L"&amp;$A522&amp;""))</f>
        <v/>
      </c>
      <c r="P523" s="550"/>
      <c r="Q523" s="544"/>
      <c r="R523" s="544"/>
      <c r="S523" s="541"/>
      <c r="T523" s="541"/>
      <c r="U523" s="541"/>
      <c r="V523" s="541"/>
      <c r="W523" s="544"/>
      <c r="X523" s="541"/>
      <c r="Y523" s="547" t="str">
        <f ca="1">IF(INDIRECT("'Risk Input'!L"&amp;$A522&amp;"")="","",INDIRECT("'Risk Input'!L"&amp;$A522&amp;""))</f>
        <v/>
      </c>
    </row>
    <row r="524" spans="1:25" ht="24" customHeight="1" thickBot="1">
      <c r="A524">
        <f t="shared" si="56"/>
        <v>64</v>
      </c>
      <c r="B524" s="541"/>
      <c r="C524" s="541"/>
      <c r="D524" s="541"/>
      <c r="E524" s="541"/>
      <c r="F524" s="541"/>
      <c r="G524" s="541"/>
      <c r="H524" s="541"/>
      <c r="I524" s="553"/>
      <c r="J524" s="541"/>
      <c r="K524" s="541"/>
      <c r="L524" s="541"/>
      <c r="M524" s="541"/>
      <c r="N524" s="541"/>
      <c r="O524" s="548" t="str">
        <f ca="1">IF(INDIRECT("'Risk Input'!L"&amp;$A523&amp;"")="","",INDIRECT("'Risk Input'!L"&amp;$A523&amp;""))</f>
        <v/>
      </c>
      <c r="P524" s="550"/>
      <c r="Q524" s="544"/>
      <c r="R524" s="544"/>
      <c r="S524" s="541"/>
      <c r="T524" s="541"/>
      <c r="U524" s="541"/>
      <c r="V524" s="541"/>
      <c r="W524" s="544"/>
      <c r="X524" s="541"/>
      <c r="Y524" s="548" t="str">
        <f ca="1">IF(INDIRECT("'Risk Input'!L"&amp;$A523&amp;"")="","",INDIRECT("'Risk Input'!L"&amp;$A523&amp;""))</f>
        <v/>
      </c>
    </row>
    <row r="525" spans="1:25" ht="24" customHeight="1">
      <c r="A525">
        <f t="shared" si="56"/>
        <v>64</v>
      </c>
      <c r="B525" s="541"/>
      <c r="C525" s="541"/>
      <c r="D525" s="541"/>
      <c r="E525" s="541"/>
      <c r="F525" s="541"/>
      <c r="G525" s="541"/>
      <c r="H525" s="541"/>
      <c r="I525" s="553"/>
      <c r="J525" s="541"/>
      <c r="K525" s="541"/>
      <c r="L525" s="541"/>
      <c r="M525" s="541"/>
      <c r="N525" s="541"/>
      <c r="O525" s="13" t="s">
        <v>15</v>
      </c>
      <c r="P525" s="550"/>
      <c r="Q525" s="544"/>
      <c r="R525" s="544"/>
      <c r="S525" s="541"/>
      <c r="T525" s="541"/>
      <c r="U525" s="541"/>
      <c r="V525" s="541"/>
      <c r="W525" s="544"/>
      <c r="X525" s="541"/>
      <c r="Y525" s="13" t="s">
        <v>15</v>
      </c>
    </row>
    <row r="526" spans="1:25" ht="24" customHeight="1" thickBot="1">
      <c r="A526">
        <f t="shared" si="56"/>
        <v>64</v>
      </c>
      <c r="B526" s="542"/>
      <c r="C526" s="542"/>
      <c r="D526" s="542"/>
      <c r="E526" s="542"/>
      <c r="F526" s="542"/>
      <c r="G526" s="542"/>
      <c r="H526" s="542"/>
      <c r="I526" s="554"/>
      <c r="J526" s="542"/>
      <c r="K526" s="542"/>
      <c r="L526" s="542"/>
      <c r="M526" s="542"/>
      <c r="N526" s="542"/>
      <c r="O526" s="14" t="str">
        <f ca="1">IF(INDIRECT("'Risk Input'!" &amp; Database!$O$16 &amp;$A526&amp;"")="","",INDIRECT("'Risk Input'!" &amp; Database!$O$16 &amp;$A526&amp;""))</f>
        <v/>
      </c>
      <c r="P526" s="551"/>
      <c r="Q526" s="545"/>
      <c r="R526" s="545"/>
      <c r="S526" s="542"/>
      <c r="T526" s="542"/>
      <c r="U526" s="542"/>
      <c r="V526" s="542"/>
      <c r="W526" s="545"/>
      <c r="X526" s="542"/>
      <c r="Y526" s="14" t="str">
        <f ca="1">IF(INDIRECT("'Risk Input'!" &amp; Database!$O$31 &amp;$A526&amp;"")="","",INDIRECT("'Risk Input'!" &amp; Database!$O$31 &amp;$A526&amp;""))</f>
        <v/>
      </c>
    </row>
    <row r="527" spans="1:25" ht="6" customHeight="1" thickBot="1">
      <c r="B527" s="12"/>
      <c r="C527" s="125"/>
      <c r="D527" s="126"/>
      <c r="E527" s="126"/>
      <c r="F527" s="126"/>
      <c r="G527" s="126"/>
      <c r="H527" s="126"/>
      <c r="I527" s="243"/>
      <c r="J527" s="126"/>
      <c r="K527" s="126"/>
      <c r="L527" s="126"/>
      <c r="M527" s="126"/>
      <c r="N527" s="128"/>
      <c r="O527" s="128"/>
      <c r="P527" s="128"/>
      <c r="Q527" s="128"/>
      <c r="R527" s="128"/>
      <c r="S527" s="126"/>
      <c r="T527" s="126"/>
      <c r="U527" s="126"/>
      <c r="V527" s="126"/>
      <c r="W527" s="126"/>
      <c r="X527" s="126"/>
      <c r="Y527" s="122"/>
    </row>
    <row r="528" spans="1:25" ht="24" customHeight="1" thickTop="1">
      <c r="A528">
        <f>A519+1</f>
        <v>65</v>
      </c>
      <c r="B528" s="540" t="str">
        <f ca="1">IF(INDIRECT("'Risk Input'!" &amp; Database!$O$3 &amp;$A528&amp;"")="","",INDIRECT("'Risk Input'!" &amp; Database!$O$3 &amp;$A528&amp;""))</f>
        <v/>
      </c>
      <c r="C528" s="540" t="str">
        <f ca="1">IF(INDIRECT("'Risk Input'!" &amp; Database!$O$2 &amp;$A528&amp;"")="","",INDIRECT("'Risk Input'!" &amp; Database!$O$2 &amp;$A528&amp;""))</f>
        <v/>
      </c>
      <c r="D528" s="540" t="str">
        <f ca="1">IF(INDIRECT("'Risk Input'!" &amp; Database!$O$4 &amp;$A528&amp;"")="","",INDIRECT("'Risk Input'!" &amp; Database!$O$4 &amp;$A528&amp;""))</f>
        <v/>
      </c>
      <c r="E528" s="540" t="str">
        <f ca="1">IF(INDIRECT("'Risk Input'!" &amp; Database!$O$5 &amp;$A528&amp;"")="","",INDIRECT("'Risk Input'!" &amp; Database!$O$5 &amp;$A528&amp;""))</f>
        <v/>
      </c>
      <c r="F528" s="540" t="str">
        <f ca="1">IF(INDIRECT("'Risk Input'!" &amp; Database!$O$6 &amp;$A528&amp;"")="","",INDIRECT("'Risk Input'!" &amp; Database!$O$6 &amp;$A528&amp;""))</f>
        <v/>
      </c>
      <c r="G528" s="540" t="str">
        <f ca="1">IF(INDIRECT("'Risk Input'!" &amp; Database!$O$7 &amp;$A528&amp;"")="","",INDIRECT("'Risk Input'!" &amp; Database!$O$7 &amp;$A528&amp;""))</f>
        <v/>
      </c>
      <c r="H528" s="540" t="str">
        <f ca="1">IF(INDIRECT("'Risk Input'!" &amp; Database!$O$8 &amp;$A528&amp;"")="","",INDIRECT("'Risk Input'!" &amp; Database!$O$8 &amp;$A528&amp;""))</f>
        <v/>
      </c>
      <c r="I528" s="552" t="str">
        <f ca="1">IF(INDIRECT("'Risk Input'!" &amp; Database!$O$9 &amp;$A528&amp;"")="","",INDIRECT("'Risk Input'!" &amp; Database!$O$9 &amp;$A528&amp;""))</f>
        <v/>
      </c>
      <c r="J528" s="540" t="str">
        <f ca="1">IF(INDIRECT("'Risk Input'!" &amp; Database!$O$10 &amp;$A528&amp;"")="","",INDIRECT("'Risk Input'!" &amp; Database!$O$10 &amp;$A528&amp;""))</f>
        <v/>
      </c>
      <c r="K528" s="540" t="str">
        <f ca="1">IF(INDIRECT("'Risk Input'!" &amp; Database!$O$11 &amp;$A528&amp;"")="","",INDIRECT("'Risk Input'!" &amp; Database!$O$11 &amp;$A528&amp;""))</f>
        <v/>
      </c>
      <c r="L528" s="540" t="str">
        <f ca="1">IF(INDIRECT("'Risk Input'!" &amp; Database!$O$12 &amp;$A528&amp;"")="","",INDIRECT("'Risk Input'!" &amp; Database!$O$12 &amp;$A528&amp;""))</f>
        <v/>
      </c>
      <c r="M528" s="540" t="str">
        <f ca="1">IF(INDIRECT("'Risk Input'!" &amp; Database!$O$13 &amp;$A528&amp;"")="","",INDIRECT("'Risk Input'!" &amp; Database!$O$13 &amp;$A528&amp;""))</f>
        <v/>
      </c>
      <c r="N528" s="540" t="str">
        <f ca="1">IF(INDIRECT("'Risk Input'!" &amp; Database!$O$14 &amp;$A528&amp;"")="","",INDIRECT("'Risk Input'!" &amp; Database!$O$14 &amp;$A528&amp;""))</f>
        <v/>
      </c>
      <c r="O528" s="15" t="s">
        <v>26</v>
      </c>
      <c r="P528" s="549">
        <f ca="1">IF(INDIRECT("'Risk Input'!" &amp; Database!$O$19 &amp;$A528&amp;"")="","",INDIRECT("'Risk Input'!" &amp; Database!$O$19 &amp;$A528&amp;""))</f>
        <v>0</v>
      </c>
      <c r="Q528" s="543">
        <f ca="1">IF(INDIRECT("'Risk Input'!" &amp; Database!$O$20 &amp;$A528&amp;"")="","",INDIRECT("'Risk Input'!" &amp; Database!$O$20 &amp;$A528&amp;""))</f>
        <v>0</v>
      </c>
      <c r="R528" s="543">
        <f ca="1">IF(INDIRECT("'Risk Input'!" &amp; Database!$O$21 &amp;$A528&amp;"")="","",INDIRECT("'Risk Input'!" &amp; Database!$O$21 &amp;$A528&amp;""))</f>
        <v>0</v>
      </c>
      <c r="S528" s="540" t="str">
        <f ca="1">IF(INDIRECT("'Risk Input'!" &amp; Database!$O$22 &amp;$A528&amp;"")="","",INDIRECT("'Risk Input'!" &amp; Database!$O$22 &amp;$A528&amp;""))</f>
        <v/>
      </c>
      <c r="T528" s="540" t="str">
        <f ca="1">IF(INDIRECT("'Risk Input'!" &amp; Database!$O$25 &amp;$A528&amp;"")="","",INDIRECT("'Risk Input'!" &amp; Database!$O$25 &amp;$A528&amp;""))</f>
        <v/>
      </c>
      <c r="U528" s="540" t="str">
        <f ca="1">IF(INDIRECT("'Risk Input'!" &amp; Database!$O$26 &amp;$A528&amp;"")="","",INDIRECT("'Risk Input'!" &amp; Database!$O$26 &amp;$A528&amp;""))</f>
        <v/>
      </c>
      <c r="V528" s="540" t="str">
        <f ca="1">IF(INDIRECT("'Risk Input'!" &amp; Database!$O$27 &amp;$A528&amp;"")="","",INDIRECT("'Risk Input'!" &amp; Database!$O$27 &amp;$A528&amp;""))</f>
        <v/>
      </c>
      <c r="W528" s="543" t="str">
        <f ca="1">IF(INDIRECT("'Risk Input'!" &amp; Database!$O$28 &amp;$A528&amp;"")="","",INDIRECT("'Risk Input'!" &amp; Database!$O$28 &amp;$A528&amp;""))</f>
        <v/>
      </c>
      <c r="X528" s="540" t="str">
        <f ca="1">IF(INDIRECT("'Risk Input'!" &amp; Database!$O$29 &amp;$A528&amp;"")="","",INDIRECT("'Risk Input'!" &amp; Database!$O$29 &amp;$A528&amp;""))</f>
        <v/>
      </c>
      <c r="Y528" s="123" t="s">
        <v>26</v>
      </c>
    </row>
    <row r="529" spans="1:25" ht="24" customHeight="1" thickBot="1">
      <c r="A529">
        <f>A528</f>
        <v>65</v>
      </c>
      <c r="B529" s="541"/>
      <c r="C529" s="541"/>
      <c r="D529" s="541"/>
      <c r="E529" s="541"/>
      <c r="F529" s="541"/>
      <c r="G529" s="541"/>
      <c r="H529" s="541"/>
      <c r="I529" s="553"/>
      <c r="J529" s="541"/>
      <c r="K529" s="541"/>
      <c r="L529" s="541"/>
      <c r="M529" s="541"/>
      <c r="N529" s="541"/>
      <c r="O529" s="14" t="str">
        <f ca="1">IF(INDIRECT("'Risk Input'!" &amp; Database!$O$15 &amp;$A528&amp;"")="","",INDIRECT("'Risk Input'!" &amp; Database!$O$15 &amp;$A528&amp;""))</f>
        <v/>
      </c>
      <c r="P529" s="550"/>
      <c r="Q529" s="544"/>
      <c r="R529" s="544"/>
      <c r="S529" s="541"/>
      <c r="T529" s="541"/>
      <c r="U529" s="541"/>
      <c r="V529" s="541"/>
      <c r="W529" s="544"/>
      <c r="X529" s="541"/>
      <c r="Y529" s="14" t="str">
        <f ca="1">IF(INDIRECT("'Risk Input'!" &amp; Database!$O$30 &amp;$A528&amp;"")="","",INDIRECT("'Risk Input'!" &amp; Database!$O$30 &amp;$A528&amp;""))</f>
        <v/>
      </c>
    </row>
    <row r="530" spans="1:25" ht="24" customHeight="1">
      <c r="A530">
        <f t="shared" ref="A530:A535" si="57">A529</f>
        <v>65</v>
      </c>
      <c r="B530" s="541"/>
      <c r="C530" s="541"/>
      <c r="D530" s="541"/>
      <c r="E530" s="541"/>
      <c r="F530" s="541"/>
      <c r="G530" s="541"/>
      <c r="H530" s="541"/>
      <c r="I530" s="553"/>
      <c r="J530" s="541"/>
      <c r="K530" s="541"/>
      <c r="L530" s="541"/>
      <c r="M530" s="541"/>
      <c r="N530" s="541"/>
      <c r="O530" s="546" t="str">
        <f ca="1">IF(INDIRECT("'Risk Input'!" &amp; Database!$O$18 &amp;$A530&amp;"")="","",INDIRECT("'Risk Input'!" &amp; Database!$O$18 &amp;$A530&amp;""))</f>
        <v/>
      </c>
      <c r="P530" s="550"/>
      <c r="Q530" s="544"/>
      <c r="R530" s="544"/>
      <c r="S530" s="541"/>
      <c r="T530" s="541"/>
      <c r="U530" s="541"/>
      <c r="V530" s="541"/>
      <c r="W530" s="544"/>
      <c r="X530" s="541"/>
      <c r="Y530" s="546" t="str">
        <f ca="1">IF(INDIRECT("'Risk Input'!" &amp; Database!$O$33 &amp;$A530&amp;"")="","",INDIRECT("'Risk Input'!" &amp; Database!$O$33 &amp;$A530&amp;""))</f>
        <v/>
      </c>
    </row>
    <row r="531" spans="1:25" ht="24" customHeight="1">
      <c r="A531">
        <f t="shared" si="57"/>
        <v>65</v>
      </c>
      <c r="B531" s="541"/>
      <c r="C531" s="541"/>
      <c r="D531" s="541"/>
      <c r="E531" s="541"/>
      <c r="F531" s="541"/>
      <c r="G531" s="541"/>
      <c r="H531" s="541"/>
      <c r="I531" s="553"/>
      <c r="J531" s="541"/>
      <c r="K531" s="541"/>
      <c r="L531" s="541"/>
      <c r="M531" s="541"/>
      <c r="N531" s="541"/>
      <c r="O531" s="547" t="str">
        <f ca="1">IF(INDIRECT("'Risk Input'!L"&amp;$A530&amp;"")="","",INDIRECT("'Risk Input'!L"&amp;$A530&amp;""))</f>
        <v/>
      </c>
      <c r="P531" s="550"/>
      <c r="Q531" s="544"/>
      <c r="R531" s="544"/>
      <c r="S531" s="541"/>
      <c r="T531" s="541"/>
      <c r="U531" s="541"/>
      <c r="V531" s="541"/>
      <c r="W531" s="544"/>
      <c r="X531" s="541"/>
      <c r="Y531" s="547" t="str">
        <f ca="1">IF(INDIRECT("'Risk Input'!L"&amp;$A530&amp;"")="","",INDIRECT("'Risk Input'!L"&amp;$A530&amp;""))</f>
        <v/>
      </c>
    </row>
    <row r="532" spans="1:25" ht="24" customHeight="1">
      <c r="A532">
        <f t="shared" si="57"/>
        <v>65</v>
      </c>
      <c r="B532" s="541"/>
      <c r="C532" s="541"/>
      <c r="D532" s="541"/>
      <c r="E532" s="541"/>
      <c r="F532" s="541"/>
      <c r="G532" s="541"/>
      <c r="H532" s="541"/>
      <c r="I532" s="553"/>
      <c r="J532" s="541"/>
      <c r="K532" s="541"/>
      <c r="L532" s="541"/>
      <c r="M532" s="541"/>
      <c r="N532" s="541"/>
      <c r="O532" s="547" t="str">
        <f ca="1">IF(INDIRECT("'Risk Input'!L"&amp;$A531&amp;"")="","",INDIRECT("'Risk Input'!L"&amp;$A531&amp;""))</f>
        <v/>
      </c>
      <c r="P532" s="550"/>
      <c r="Q532" s="544"/>
      <c r="R532" s="544"/>
      <c r="S532" s="541"/>
      <c r="T532" s="541"/>
      <c r="U532" s="541"/>
      <c r="V532" s="541"/>
      <c r="W532" s="544"/>
      <c r="X532" s="541"/>
      <c r="Y532" s="547" t="str">
        <f ca="1">IF(INDIRECT("'Risk Input'!L"&amp;$A531&amp;"")="","",INDIRECT("'Risk Input'!L"&amp;$A531&amp;""))</f>
        <v/>
      </c>
    </row>
    <row r="533" spans="1:25" ht="24" customHeight="1" thickBot="1">
      <c r="A533">
        <f t="shared" si="57"/>
        <v>65</v>
      </c>
      <c r="B533" s="541"/>
      <c r="C533" s="541"/>
      <c r="D533" s="541"/>
      <c r="E533" s="541"/>
      <c r="F533" s="541"/>
      <c r="G533" s="541"/>
      <c r="H533" s="541"/>
      <c r="I533" s="553"/>
      <c r="J533" s="541"/>
      <c r="K533" s="541"/>
      <c r="L533" s="541"/>
      <c r="M533" s="541"/>
      <c r="N533" s="541"/>
      <c r="O533" s="548" t="str">
        <f ca="1">IF(INDIRECT("'Risk Input'!L"&amp;$A532&amp;"")="","",INDIRECT("'Risk Input'!L"&amp;$A532&amp;""))</f>
        <v/>
      </c>
      <c r="P533" s="550"/>
      <c r="Q533" s="544"/>
      <c r="R533" s="544"/>
      <c r="S533" s="541"/>
      <c r="T533" s="541"/>
      <c r="U533" s="541"/>
      <c r="V533" s="541"/>
      <c r="W533" s="544"/>
      <c r="X533" s="541"/>
      <c r="Y533" s="548" t="str">
        <f ca="1">IF(INDIRECT("'Risk Input'!L"&amp;$A532&amp;"")="","",INDIRECT("'Risk Input'!L"&amp;$A532&amp;""))</f>
        <v/>
      </c>
    </row>
    <row r="534" spans="1:25" ht="24" customHeight="1">
      <c r="A534">
        <f t="shared" si="57"/>
        <v>65</v>
      </c>
      <c r="B534" s="541"/>
      <c r="C534" s="541"/>
      <c r="D534" s="541"/>
      <c r="E534" s="541"/>
      <c r="F534" s="541"/>
      <c r="G534" s="541"/>
      <c r="H534" s="541"/>
      <c r="I534" s="553"/>
      <c r="J534" s="541"/>
      <c r="K534" s="541"/>
      <c r="L534" s="541"/>
      <c r="M534" s="541"/>
      <c r="N534" s="541"/>
      <c r="O534" s="13" t="s">
        <v>15</v>
      </c>
      <c r="P534" s="550"/>
      <c r="Q534" s="544"/>
      <c r="R534" s="544"/>
      <c r="S534" s="541"/>
      <c r="T534" s="541"/>
      <c r="U534" s="541"/>
      <c r="V534" s="541"/>
      <c r="W534" s="544"/>
      <c r="X534" s="541"/>
      <c r="Y534" s="13" t="s">
        <v>15</v>
      </c>
    </row>
    <row r="535" spans="1:25" ht="24" customHeight="1" thickBot="1">
      <c r="A535">
        <f t="shared" si="57"/>
        <v>65</v>
      </c>
      <c r="B535" s="542"/>
      <c r="C535" s="542"/>
      <c r="D535" s="542"/>
      <c r="E535" s="542"/>
      <c r="F535" s="542"/>
      <c r="G535" s="542"/>
      <c r="H535" s="542"/>
      <c r="I535" s="554"/>
      <c r="J535" s="542"/>
      <c r="K535" s="542"/>
      <c r="L535" s="542"/>
      <c r="M535" s="542"/>
      <c r="N535" s="542"/>
      <c r="O535" s="14" t="str">
        <f ca="1">IF(INDIRECT("'Risk Input'!" &amp; Database!$O$16 &amp;$A535&amp;"")="","",INDIRECT("'Risk Input'!" &amp; Database!$O$16 &amp;$A535&amp;""))</f>
        <v/>
      </c>
      <c r="P535" s="551"/>
      <c r="Q535" s="545"/>
      <c r="R535" s="545"/>
      <c r="S535" s="542"/>
      <c r="T535" s="542"/>
      <c r="U535" s="542"/>
      <c r="V535" s="542"/>
      <c r="W535" s="545"/>
      <c r="X535" s="542"/>
      <c r="Y535" s="14" t="str">
        <f ca="1">IF(INDIRECT("'Risk Input'!" &amp; Database!$O$31 &amp;$A535&amp;"")="","",INDIRECT("'Risk Input'!" &amp; Database!$O$31 &amp;$A535&amp;""))</f>
        <v/>
      </c>
    </row>
    <row r="536" spans="1:25" ht="6" customHeight="1" thickBot="1">
      <c r="B536" s="12"/>
      <c r="C536" s="125"/>
      <c r="D536" s="126"/>
      <c r="E536" s="126"/>
      <c r="F536" s="126"/>
      <c r="G536" s="126"/>
      <c r="H536" s="126"/>
      <c r="I536" s="243"/>
      <c r="J536" s="126"/>
      <c r="K536" s="126"/>
      <c r="L536" s="126"/>
      <c r="M536" s="126"/>
      <c r="N536" s="128"/>
      <c r="O536" s="128"/>
      <c r="P536" s="128"/>
      <c r="Q536" s="128"/>
      <c r="R536" s="128"/>
      <c r="S536" s="126"/>
      <c r="T536" s="126"/>
      <c r="U536" s="126"/>
      <c r="V536" s="126"/>
      <c r="W536" s="126"/>
      <c r="X536" s="126"/>
      <c r="Y536" s="122"/>
    </row>
    <row r="537" spans="1:25" ht="24" customHeight="1" thickTop="1">
      <c r="A537">
        <f>A528+1</f>
        <v>66</v>
      </c>
      <c r="B537" s="540" t="str">
        <f ca="1">IF(INDIRECT("'Risk Input'!" &amp; Database!$O$3 &amp;$A537&amp;"")="","",INDIRECT("'Risk Input'!" &amp; Database!$O$3 &amp;$A537&amp;""))</f>
        <v/>
      </c>
      <c r="C537" s="540" t="str">
        <f ca="1">IF(INDIRECT("'Risk Input'!" &amp; Database!$O$2 &amp;$A537&amp;"")="","",INDIRECT("'Risk Input'!" &amp; Database!$O$2 &amp;$A537&amp;""))</f>
        <v/>
      </c>
      <c r="D537" s="540" t="str">
        <f ca="1">IF(INDIRECT("'Risk Input'!" &amp; Database!$O$4 &amp;$A537&amp;"")="","",INDIRECT("'Risk Input'!" &amp; Database!$O$4 &amp;$A537&amp;""))</f>
        <v/>
      </c>
      <c r="E537" s="540" t="str">
        <f ca="1">IF(INDIRECT("'Risk Input'!" &amp; Database!$O$5 &amp;$A537&amp;"")="","",INDIRECT("'Risk Input'!" &amp; Database!$O$5 &amp;$A537&amp;""))</f>
        <v/>
      </c>
      <c r="F537" s="540" t="str">
        <f ca="1">IF(INDIRECT("'Risk Input'!" &amp; Database!$O$6 &amp;$A537&amp;"")="","",INDIRECT("'Risk Input'!" &amp; Database!$O$6 &amp;$A537&amp;""))</f>
        <v/>
      </c>
      <c r="G537" s="540" t="str">
        <f ca="1">IF(INDIRECT("'Risk Input'!" &amp; Database!$O$7 &amp;$A537&amp;"")="","",INDIRECT("'Risk Input'!" &amp; Database!$O$7 &amp;$A537&amp;""))</f>
        <v/>
      </c>
      <c r="H537" s="540" t="str">
        <f ca="1">IF(INDIRECT("'Risk Input'!" &amp; Database!$O$8 &amp;$A537&amp;"")="","",INDIRECT("'Risk Input'!" &amp; Database!$O$8 &amp;$A537&amp;""))</f>
        <v/>
      </c>
      <c r="I537" s="552" t="str">
        <f ca="1">IF(INDIRECT("'Risk Input'!" &amp; Database!$O$9 &amp;$A537&amp;"")="","",INDIRECT("'Risk Input'!" &amp; Database!$O$9 &amp;$A537&amp;""))</f>
        <v/>
      </c>
      <c r="J537" s="540" t="str">
        <f ca="1">IF(INDIRECT("'Risk Input'!" &amp; Database!$O$10 &amp;$A537&amp;"")="","",INDIRECT("'Risk Input'!" &amp; Database!$O$10 &amp;$A537&amp;""))</f>
        <v/>
      </c>
      <c r="K537" s="540" t="str">
        <f ca="1">IF(INDIRECT("'Risk Input'!" &amp; Database!$O$11 &amp;$A537&amp;"")="","",INDIRECT("'Risk Input'!" &amp; Database!$O$11 &amp;$A537&amp;""))</f>
        <v/>
      </c>
      <c r="L537" s="540" t="str">
        <f ca="1">IF(INDIRECT("'Risk Input'!" &amp; Database!$O$12 &amp;$A537&amp;"")="","",INDIRECT("'Risk Input'!" &amp; Database!$O$12 &amp;$A537&amp;""))</f>
        <v/>
      </c>
      <c r="M537" s="540" t="str">
        <f ca="1">IF(INDIRECT("'Risk Input'!" &amp; Database!$O$13 &amp;$A537&amp;"")="","",INDIRECT("'Risk Input'!" &amp; Database!$O$13 &amp;$A537&amp;""))</f>
        <v/>
      </c>
      <c r="N537" s="540" t="str">
        <f ca="1">IF(INDIRECT("'Risk Input'!" &amp; Database!$O$14 &amp;$A537&amp;"")="","",INDIRECT("'Risk Input'!" &amp; Database!$O$14 &amp;$A537&amp;""))</f>
        <v/>
      </c>
      <c r="O537" s="15" t="s">
        <v>26</v>
      </c>
      <c r="P537" s="549">
        <f ca="1">IF(INDIRECT("'Risk Input'!" &amp; Database!$O$19 &amp;$A537&amp;"")="","",INDIRECT("'Risk Input'!" &amp; Database!$O$19 &amp;$A537&amp;""))</f>
        <v>0</v>
      </c>
      <c r="Q537" s="543">
        <f ca="1">IF(INDIRECT("'Risk Input'!" &amp; Database!$O$20 &amp;$A537&amp;"")="","",INDIRECT("'Risk Input'!" &amp; Database!$O$20 &amp;$A537&amp;""))</f>
        <v>0</v>
      </c>
      <c r="R537" s="543">
        <f ca="1">IF(INDIRECT("'Risk Input'!" &amp; Database!$O$21 &amp;$A537&amp;"")="","",INDIRECT("'Risk Input'!" &amp; Database!$O$21 &amp;$A537&amp;""))</f>
        <v>0</v>
      </c>
      <c r="S537" s="540" t="str">
        <f ca="1">IF(INDIRECT("'Risk Input'!" &amp; Database!$O$22 &amp;$A537&amp;"")="","",INDIRECT("'Risk Input'!" &amp; Database!$O$22 &amp;$A537&amp;""))</f>
        <v/>
      </c>
      <c r="T537" s="540" t="str">
        <f ca="1">IF(INDIRECT("'Risk Input'!" &amp; Database!$O$25 &amp;$A537&amp;"")="","",INDIRECT("'Risk Input'!" &amp; Database!$O$25 &amp;$A537&amp;""))</f>
        <v/>
      </c>
      <c r="U537" s="540" t="str">
        <f ca="1">IF(INDIRECT("'Risk Input'!" &amp; Database!$O$26 &amp;$A537&amp;"")="","",INDIRECT("'Risk Input'!" &amp; Database!$O$26 &amp;$A537&amp;""))</f>
        <v/>
      </c>
      <c r="V537" s="540" t="str">
        <f ca="1">IF(INDIRECT("'Risk Input'!" &amp; Database!$O$27 &amp;$A537&amp;"")="","",INDIRECT("'Risk Input'!" &amp; Database!$O$27 &amp;$A537&amp;""))</f>
        <v/>
      </c>
      <c r="W537" s="543" t="str">
        <f ca="1">IF(INDIRECT("'Risk Input'!" &amp; Database!$O$28 &amp;$A537&amp;"")="","",INDIRECT("'Risk Input'!" &amp; Database!$O$28 &amp;$A537&amp;""))</f>
        <v/>
      </c>
      <c r="X537" s="540" t="str">
        <f ca="1">IF(INDIRECT("'Risk Input'!" &amp; Database!$O$29 &amp;$A537&amp;"")="","",INDIRECT("'Risk Input'!" &amp; Database!$O$29 &amp;$A537&amp;""))</f>
        <v/>
      </c>
      <c r="Y537" s="123" t="s">
        <v>26</v>
      </c>
    </row>
    <row r="538" spans="1:25" ht="24" customHeight="1" thickBot="1">
      <c r="A538">
        <f>A537</f>
        <v>66</v>
      </c>
      <c r="B538" s="541"/>
      <c r="C538" s="541"/>
      <c r="D538" s="541"/>
      <c r="E538" s="541"/>
      <c r="F538" s="541"/>
      <c r="G538" s="541"/>
      <c r="H538" s="541"/>
      <c r="I538" s="553"/>
      <c r="J538" s="541"/>
      <c r="K538" s="541"/>
      <c r="L538" s="541"/>
      <c r="M538" s="541"/>
      <c r="N538" s="541"/>
      <c r="O538" s="14" t="str">
        <f ca="1">IF(INDIRECT("'Risk Input'!" &amp; Database!$O$15 &amp;$A537&amp;"")="","",INDIRECT("'Risk Input'!" &amp; Database!$O$15 &amp;$A537&amp;""))</f>
        <v/>
      </c>
      <c r="P538" s="550"/>
      <c r="Q538" s="544"/>
      <c r="R538" s="544"/>
      <c r="S538" s="541"/>
      <c r="T538" s="541"/>
      <c r="U538" s="541"/>
      <c r="V538" s="541"/>
      <c r="W538" s="544"/>
      <c r="X538" s="541"/>
      <c r="Y538" s="14" t="str">
        <f ca="1">IF(INDIRECT("'Risk Input'!" &amp; Database!$O$30 &amp;$A537&amp;"")="","",INDIRECT("'Risk Input'!" &amp; Database!$O$30 &amp;$A537&amp;""))</f>
        <v/>
      </c>
    </row>
    <row r="539" spans="1:25" ht="24" customHeight="1">
      <c r="A539">
        <f t="shared" ref="A539:A544" si="58">A538</f>
        <v>66</v>
      </c>
      <c r="B539" s="541"/>
      <c r="C539" s="541"/>
      <c r="D539" s="541"/>
      <c r="E539" s="541"/>
      <c r="F539" s="541"/>
      <c r="G539" s="541"/>
      <c r="H539" s="541"/>
      <c r="I539" s="553"/>
      <c r="J539" s="541"/>
      <c r="K539" s="541"/>
      <c r="L539" s="541"/>
      <c r="M539" s="541"/>
      <c r="N539" s="541"/>
      <c r="O539" s="546" t="str">
        <f ca="1">IF(INDIRECT("'Risk Input'!" &amp; Database!$O$18 &amp;$A539&amp;"")="","",INDIRECT("'Risk Input'!" &amp; Database!$O$18 &amp;$A539&amp;""))</f>
        <v/>
      </c>
      <c r="P539" s="550"/>
      <c r="Q539" s="544"/>
      <c r="R539" s="544"/>
      <c r="S539" s="541"/>
      <c r="T539" s="541"/>
      <c r="U539" s="541"/>
      <c r="V539" s="541"/>
      <c r="W539" s="544"/>
      <c r="X539" s="541"/>
      <c r="Y539" s="546" t="str">
        <f ca="1">IF(INDIRECT("'Risk Input'!" &amp; Database!$O$33 &amp;$A539&amp;"")="","",INDIRECT("'Risk Input'!" &amp; Database!$O$33 &amp;$A539&amp;""))</f>
        <v/>
      </c>
    </row>
    <row r="540" spans="1:25" ht="24" customHeight="1">
      <c r="A540">
        <f t="shared" si="58"/>
        <v>66</v>
      </c>
      <c r="B540" s="541"/>
      <c r="C540" s="541"/>
      <c r="D540" s="541"/>
      <c r="E540" s="541"/>
      <c r="F540" s="541"/>
      <c r="G540" s="541"/>
      <c r="H540" s="541"/>
      <c r="I540" s="553"/>
      <c r="J540" s="541"/>
      <c r="K540" s="541"/>
      <c r="L540" s="541"/>
      <c r="M540" s="541"/>
      <c r="N540" s="541"/>
      <c r="O540" s="547" t="str">
        <f ca="1">IF(INDIRECT("'Risk Input'!L"&amp;$A539&amp;"")="","",INDIRECT("'Risk Input'!L"&amp;$A539&amp;""))</f>
        <v/>
      </c>
      <c r="P540" s="550"/>
      <c r="Q540" s="544"/>
      <c r="R540" s="544"/>
      <c r="S540" s="541"/>
      <c r="T540" s="541"/>
      <c r="U540" s="541"/>
      <c r="V540" s="541"/>
      <c r="W540" s="544"/>
      <c r="X540" s="541"/>
      <c r="Y540" s="547" t="str">
        <f ca="1">IF(INDIRECT("'Risk Input'!L"&amp;$A539&amp;"")="","",INDIRECT("'Risk Input'!L"&amp;$A539&amp;""))</f>
        <v/>
      </c>
    </row>
    <row r="541" spans="1:25" ht="24" customHeight="1">
      <c r="A541">
        <f t="shared" si="58"/>
        <v>66</v>
      </c>
      <c r="B541" s="541"/>
      <c r="C541" s="541"/>
      <c r="D541" s="541"/>
      <c r="E541" s="541"/>
      <c r="F541" s="541"/>
      <c r="G541" s="541"/>
      <c r="H541" s="541"/>
      <c r="I541" s="553"/>
      <c r="J541" s="541"/>
      <c r="K541" s="541"/>
      <c r="L541" s="541"/>
      <c r="M541" s="541"/>
      <c r="N541" s="541"/>
      <c r="O541" s="547" t="str">
        <f ca="1">IF(INDIRECT("'Risk Input'!L"&amp;$A540&amp;"")="","",INDIRECT("'Risk Input'!L"&amp;$A540&amp;""))</f>
        <v/>
      </c>
      <c r="P541" s="550"/>
      <c r="Q541" s="544"/>
      <c r="R541" s="544"/>
      <c r="S541" s="541"/>
      <c r="T541" s="541"/>
      <c r="U541" s="541"/>
      <c r="V541" s="541"/>
      <c r="W541" s="544"/>
      <c r="X541" s="541"/>
      <c r="Y541" s="547" t="str">
        <f ca="1">IF(INDIRECT("'Risk Input'!L"&amp;$A540&amp;"")="","",INDIRECT("'Risk Input'!L"&amp;$A540&amp;""))</f>
        <v/>
      </c>
    </row>
    <row r="542" spans="1:25" ht="24" customHeight="1" thickBot="1">
      <c r="A542">
        <f t="shared" si="58"/>
        <v>66</v>
      </c>
      <c r="B542" s="541"/>
      <c r="C542" s="541"/>
      <c r="D542" s="541"/>
      <c r="E542" s="541"/>
      <c r="F542" s="541"/>
      <c r="G542" s="541"/>
      <c r="H542" s="541"/>
      <c r="I542" s="553"/>
      <c r="J542" s="541"/>
      <c r="K542" s="541"/>
      <c r="L542" s="541"/>
      <c r="M542" s="541"/>
      <c r="N542" s="541"/>
      <c r="O542" s="548" t="str">
        <f ca="1">IF(INDIRECT("'Risk Input'!L"&amp;$A541&amp;"")="","",INDIRECT("'Risk Input'!L"&amp;$A541&amp;""))</f>
        <v/>
      </c>
      <c r="P542" s="550"/>
      <c r="Q542" s="544"/>
      <c r="R542" s="544"/>
      <c r="S542" s="541"/>
      <c r="T542" s="541"/>
      <c r="U542" s="541"/>
      <c r="V542" s="541"/>
      <c r="W542" s="544"/>
      <c r="X542" s="541"/>
      <c r="Y542" s="548" t="str">
        <f ca="1">IF(INDIRECT("'Risk Input'!L"&amp;$A541&amp;"")="","",INDIRECT("'Risk Input'!L"&amp;$A541&amp;""))</f>
        <v/>
      </c>
    </row>
    <row r="543" spans="1:25" ht="24" customHeight="1">
      <c r="A543">
        <f t="shared" si="58"/>
        <v>66</v>
      </c>
      <c r="B543" s="541"/>
      <c r="C543" s="541"/>
      <c r="D543" s="541"/>
      <c r="E543" s="541"/>
      <c r="F543" s="541"/>
      <c r="G543" s="541"/>
      <c r="H543" s="541"/>
      <c r="I543" s="553"/>
      <c r="J543" s="541"/>
      <c r="K543" s="541"/>
      <c r="L543" s="541"/>
      <c r="M543" s="541"/>
      <c r="N543" s="541"/>
      <c r="O543" s="13" t="s">
        <v>15</v>
      </c>
      <c r="P543" s="550"/>
      <c r="Q543" s="544"/>
      <c r="R543" s="544"/>
      <c r="S543" s="541"/>
      <c r="T543" s="541"/>
      <c r="U543" s="541"/>
      <c r="V543" s="541"/>
      <c r="W543" s="544"/>
      <c r="X543" s="541"/>
      <c r="Y543" s="13" t="s">
        <v>15</v>
      </c>
    </row>
    <row r="544" spans="1:25" ht="24" customHeight="1" thickBot="1">
      <c r="A544">
        <f t="shared" si="58"/>
        <v>66</v>
      </c>
      <c r="B544" s="542"/>
      <c r="C544" s="542"/>
      <c r="D544" s="542"/>
      <c r="E544" s="542"/>
      <c r="F544" s="542"/>
      <c r="G544" s="542"/>
      <c r="H544" s="542"/>
      <c r="I544" s="554"/>
      <c r="J544" s="542"/>
      <c r="K544" s="542"/>
      <c r="L544" s="542"/>
      <c r="M544" s="542"/>
      <c r="N544" s="542"/>
      <c r="O544" s="14" t="str">
        <f ca="1">IF(INDIRECT("'Risk Input'!" &amp; Database!$O$16 &amp;$A544&amp;"")="","",INDIRECT("'Risk Input'!" &amp; Database!$O$16 &amp;$A544&amp;""))</f>
        <v/>
      </c>
      <c r="P544" s="551"/>
      <c r="Q544" s="545"/>
      <c r="R544" s="545"/>
      <c r="S544" s="542"/>
      <c r="T544" s="542"/>
      <c r="U544" s="542"/>
      <c r="V544" s="542"/>
      <c r="W544" s="545"/>
      <c r="X544" s="542"/>
      <c r="Y544" s="14" t="str">
        <f ca="1">IF(INDIRECT("'Risk Input'!" &amp; Database!$O$31 &amp;$A544&amp;"")="","",INDIRECT("'Risk Input'!" &amp; Database!$O$31 &amp;$A544&amp;""))</f>
        <v/>
      </c>
    </row>
    <row r="545" spans="1:25" ht="6" customHeight="1" thickBot="1">
      <c r="B545" s="12"/>
      <c r="C545" s="125"/>
      <c r="D545" s="126"/>
      <c r="E545" s="126"/>
      <c r="F545" s="126"/>
      <c r="G545" s="126"/>
      <c r="H545" s="126"/>
      <c r="I545" s="243"/>
      <c r="J545" s="126"/>
      <c r="K545" s="126"/>
      <c r="L545" s="126"/>
      <c r="M545" s="126"/>
      <c r="N545" s="128"/>
      <c r="O545" s="128"/>
      <c r="P545" s="128"/>
      <c r="Q545" s="128"/>
      <c r="R545" s="128"/>
      <c r="S545" s="126"/>
      <c r="T545" s="126"/>
      <c r="U545" s="126"/>
      <c r="V545" s="126"/>
      <c r="W545" s="126"/>
      <c r="X545" s="126"/>
      <c r="Y545" s="122"/>
    </row>
    <row r="546" spans="1:25" ht="24" customHeight="1" thickTop="1">
      <c r="A546">
        <f>A537+1</f>
        <v>67</v>
      </c>
      <c r="B546" s="540" t="str">
        <f ca="1">IF(INDIRECT("'Risk Input'!" &amp; Database!$O$3 &amp;$A546&amp;"")="","",INDIRECT("'Risk Input'!" &amp; Database!$O$3 &amp;$A546&amp;""))</f>
        <v/>
      </c>
      <c r="C546" s="540" t="str">
        <f ca="1">IF(INDIRECT("'Risk Input'!" &amp; Database!$O$2 &amp;$A546&amp;"")="","",INDIRECT("'Risk Input'!" &amp; Database!$O$2 &amp;$A546&amp;""))</f>
        <v/>
      </c>
      <c r="D546" s="540" t="str">
        <f ca="1">IF(INDIRECT("'Risk Input'!" &amp; Database!$O$4 &amp;$A546&amp;"")="","",INDIRECT("'Risk Input'!" &amp; Database!$O$4 &amp;$A546&amp;""))</f>
        <v/>
      </c>
      <c r="E546" s="540" t="str">
        <f ca="1">IF(INDIRECT("'Risk Input'!" &amp; Database!$O$5 &amp;$A546&amp;"")="","",INDIRECT("'Risk Input'!" &amp; Database!$O$5 &amp;$A546&amp;""))</f>
        <v/>
      </c>
      <c r="F546" s="540" t="str">
        <f ca="1">IF(INDIRECT("'Risk Input'!" &amp; Database!$O$6 &amp;$A546&amp;"")="","",INDIRECT("'Risk Input'!" &amp; Database!$O$6 &amp;$A546&amp;""))</f>
        <v/>
      </c>
      <c r="G546" s="540" t="str">
        <f ca="1">IF(INDIRECT("'Risk Input'!" &amp; Database!$O$7 &amp;$A546&amp;"")="","",INDIRECT("'Risk Input'!" &amp; Database!$O$7 &amp;$A546&amp;""))</f>
        <v/>
      </c>
      <c r="H546" s="540" t="str">
        <f ca="1">IF(INDIRECT("'Risk Input'!" &amp; Database!$O$8 &amp;$A546&amp;"")="","",INDIRECT("'Risk Input'!" &amp; Database!$O$8 &amp;$A546&amp;""))</f>
        <v/>
      </c>
      <c r="I546" s="552" t="str">
        <f ca="1">IF(INDIRECT("'Risk Input'!" &amp; Database!$O$9 &amp;$A546&amp;"")="","",INDIRECT("'Risk Input'!" &amp; Database!$O$9 &amp;$A546&amp;""))</f>
        <v/>
      </c>
      <c r="J546" s="540" t="str">
        <f ca="1">IF(INDIRECT("'Risk Input'!" &amp; Database!$O$10 &amp;$A546&amp;"")="","",INDIRECT("'Risk Input'!" &amp; Database!$O$10 &amp;$A546&amp;""))</f>
        <v/>
      </c>
      <c r="K546" s="540" t="str">
        <f ca="1">IF(INDIRECT("'Risk Input'!" &amp; Database!$O$11 &amp;$A546&amp;"")="","",INDIRECT("'Risk Input'!" &amp; Database!$O$11 &amp;$A546&amp;""))</f>
        <v/>
      </c>
      <c r="L546" s="540" t="str">
        <f ca="1">IF(INDIRECT("'Risk Input'!" &amp; Database!$O$12 &amp;$A546&amp;"")="","",INDIRECT("'Risk Input'!" &amp; Database!$O$12 &amp;$A546&amp;""))</f>
        <v/>
      </c>
      <c r="M546" s="540" t="str">
        <f ca="1">IF(INDIRECT("'Risk Input'!" &amp; Database!$O$13 &amp;$A546&amp;"")="","",INDIRECT("'Risk Input'!" &amp; Database!$O$13 &amp;$A546&amp;""))</f>
        <v/>
      </c>
      <c r="N546" s="540" t="str">
        <f ca="1">IF(INDIRECT("'Risk Input'!" &amp; Database!$O$14 &amp;$A546&amp;"")="","",INDIRECT("'Risk Input'!" &amp; Database!$O$14 &amp;$A546&amp;""))</f>
        <v/>
      </c>
      <c r="O546" s="15" t="s">
        <v>26</v>
      </c>
      <c r="P546" s="549">
        <f ca="1">IF(INDIRECT("'Risk Input'!" &amp; Database!$O$19 &amp;$A546&amp;"")="","",INDIRECT("'Risk Input'!" &amp; Database!$O$19 &amp;$A546&amp;""))</f>
        <v>0</v>
      </c>
      <c r="Q546" s="543">
        <f ca="1">IF(INDIRECT("'Risk Input'!" &amp; Database!$O$20 &amp;$A546&amp;"")="","",INDIRECT("'Risk Input'!" &amp; Database!$O$20 &amp;$A546&amp;""))</f>
        <v>0</v>
      </c>
      <c r="R546" s="543">
        <f ca="1">IF(INDIRECT("'Risk Input'!" &amp; Database!$O$21 &amp;$A546&amp;"")="","",INDIRECT("'Risk Input'!" &amp; Database!$O$21 &amp;$A546&amp;""))</f>
        <v>0</v>
      </c>
      <c r="S546" s="540" t="str">
        <f ca="1">IF(INDIRECT("'Risk Input'!" &amp; Database!$O$22 &amp;$A546&amp;"")="","",INDIRECT("'Risk Input'!" &amp; Database!$O$22 &amp;$A546&amp;""))</f>
        <v/>
      </c>
      <c r="T546" s="540" t="str">
        <f ca="1">IF(INDIRECT("'Risk Input'!" &amp; Database!$O$25 &amp;$A546&amp;"")="","",INDIRECT("'Risk Input'!" &amp; Database!$O$25 &amp;$A546&amp;""))</f>
        <v/>
      </c>
      <c r="U546" s="540" t="str">
        <f ca="1">IF(INDIRECT("'Risk Input'!" &amp; Database!$O$26 &amp;$A546&amp;"")="","",INDIRECT("'Risk Input'!" &amp; Database!$O$26 &amp;$A546&amp;""))</f>
        <v/>
      </c>
      <c r="V546" s="540" t="str">
        <f ca="1">IF(INDIRECT("'Risk Input'!" &amp; Database!$O$27 &amp;$A546&amp;"")="","",INDIRECT("'Risk Input'!" &amp; Database!$O$27 &amp;$A546&amp;""))</f>
        <v/>
      </c>
      <c r="W546" s="543" t="str">
        <f ca="1">IF(INDIRECT("'Risk Input'!" &amp; Database!$O$28 &amp;$A546&amp;"")="","",INDIRECT("'Risk Input'!" &amp; Database!$O$28 &amp;$A546&amp;""))</f>
        <v/>
      </c>
      <c r="X546" s="540" t="str">
        <f ca="1">IF(INDIRECT("'Risk Input'!" &amp; Database!$O$29 &amp;$A546&amp;"")="","",INDIRECT("'Risk Input'!" &amp; Database!$O$29 &amp;$A546&amp;""))</f>
        <v/>
      </c>
      <c r="Y546" s="123" t="s">
        <v>26</v>
      </c>
    </row>
    <row r="547" spans="1:25" ht="24" customHeight="1" thickBot="1">
      <c r="A547">
        <f>A546</f>
        <v>67</v>
      </c>
      <c r="B547" s="541"/>
      <c r="C547" s="541"/>
      <c r="D547" s="541"/>
      <c r="E547" s="541"/>
      <c r="F547" s="541"/>
      <c r="G547" s="541"/>
      <c r="H547" s="541"/>
      <c r="I547" s="553"/>
      <c r="J547" s="541"/>
      <c r="K547" s="541"/>
      <c r="L547" s="541"/>
      <c r="M547" s="541"/>
      <c r="N547" s="541"/>
      <c r="O547" s="14" t="str">
        <f ca="1">IF(INDIRECT("'Risk Input'!" &amp; Database!$O$15 &amp;$A546&amp;"")="","",INDIRECT("'Risk Input'!" &amp; Database!$O$15 &amp;$A546&amp;""))</f>
        <v/>
      </c>
      <c r="P547" s="550"/>
      <c r="Q547" s="544"/>
      <c r="R547" s="544"/>
      <c r="S547" s="541"/>
      <c r="T547" s="541"/>
      <c r="U547" s="541"/>
      <c r="V547" s="541"/>
      <c r="W547" s="544"/>
      <c r="X547" s="541"/>
      <c r="Y547" s="14" t="str">
        <f ca="1">IF(INDIRECT("'Risk Input'!" &amp; Database!$O$30 &amp;$A546&amp;"")="","",INDIRECT("'Risk Input'!" &amp; Database!$O$30 &amp;$A546&amp;""))</f>
        <v/>
      </c>
    </row>
    <row r="548" spans="1:25" ht="24" customHeight="1">
      <c r="A548">
        <f t="shared" ref="A548:A553" si="59">A547</f>
        <v>67</v>
      </c>
      <c r="B548" s="541"/>
      <c r="C548" s="541"/>
      <c r="D548" s="541"/>
      <c r="E548" s="541"/>
      <c r="F548" s="541"/>
      <c r="G548" s="541"/>
      <c r="H548" s="541"/>
      <c r="I548" s="553"/>
      <c r="J548" s="541"/>
      <c r="K548" s="541"/>
      <c r="L548" s="541"/>
      <c r="M548" s="541"/>
      <c r="N548" s="541"/>
      <c r="O548" s="546" t="str">
        <f ca="1">IF(INDIRECT("'Risk Input'!" &amp; Database!$O$18 &amp;$A548&amp;"")="","",INDIRECT("'Risk Input'!" &amp; Database!$O$18 &amp;$A548&amp;""))</f>
        <v/>
      </c>
      <c r="P548" s="550"/>
      <c r="Q548" s="544"/>
      <c r="R548" s="544"/>
      <c r="S548" s="541"/>
      <c r="T548" s="541"/>
      <c r="U548" s="541"/>
      <c r="V548" s="541"/>
      <c r="W548" s="544"/>
      <c r="X548" s="541"/>
      <c r="Y548" s="546" t="str">
        <f ca="1">IF(INDIRECT("'Risk Input'!" &amp; Database!$O$33 &amp;$A548&amp;"")="","",INDIRECT("'Risk Input'!" &amp; Database!$O$33 &amp;$A548&amp;""))</f>
        <v/>
      </c>
    </row>
    <row r="549" spans="1:25" ht="24" customHeight="1">
      <c r="A549">
        <f t="shared" si="59"/>
        <v>67</v>
      </c>
      <c r="B549" s="541"/>
      <c r="C549" s="541"/>
      <c r="D549" s="541"/>
      <c r="E549" s="541"/>
      <c r="F549" s="541"/>
      <c r="G549" s="541"/>
      <c r="H549" s="541"/>
      <c r="I549" s="553"/>
      <c r="J549" s="541"/>
      <c r="K549" s="541"/>
      <c r="L549" s="541"/>
      <c r="M549" s="541"/>
      <c r="N549" s="541"/>
      <c r="O549" s="547" t="str">
        <f ca="1">IF(INDIRECT("'Risk Input'!L"&amp;$A548&amp;"")="","",INDIRECT("'Risk Input'!L"&amp;$A548&amp;""))</f>
        <v/>
      </c>
      <c r="P549" s="550"/>
      <c r="Q549" s="544"/>
      <c r="R549" s="544"/>
      <c r="S549" s="541"/>
      <c r="T549" s="541"/>
      <c r="U549" s="541"/>
      <c r="V549" s="541"/>
      <c r="W549" s="544"/>
      <c r="X549" s="541"/>
      <c r="Y549" s="547" t="str">
        <f ca="1">IF(INDIRECT("'Risk Input'!L"&amp;$A548&amp;"")="","",INDIRECT("'Risk Input'!L"&amp;$A548&amp;""))</f>
        <v/>
      </c>
    </row>
    <row r="550" spans="1:25" ht="24" customHeight="1">
      <c r="A550">
        <f t="shared" si="59"/>
        <v>67</v>
      </c>
      <c r="B550" s="541"/>
      <c r="C550" s="541"/>
      <c r="D550" s="541"/>
      <c r="E550" s="541"/>
      <c r="F550" s="541"/>
      <c r="G550" s="541"/>
      <c r="H550" s="541"/>
      <c r="I550" s="553"/>
      <c r="J550" s="541"/>
      <c r="K550" s="541"/>
      <c r="L550" s="541"/>
      <c r="M550" s="541"/>
      <c r="N550" s="541"/>
      <c r="O550" s="547" t="str">
        <f ca="1">IF(INDIRECT("'Risk Input'!L"&amp;$A549&amp;"")="","",INDIRECT("'Risk Input'!L"&amp;$A549&amp;""))</f>
        <v/>
      </c>
      <c r="P550" s="550"/>
      <c r="Q550" s="544"/>
      <c r="R550" s="544"/>
      <c r="S550" s="541"/>
      <c r="T550" s="541"/>
      <c r="U550" s="541"/>
      <c r="V550" s="541"/>
      <c r="W550" s="544"/>
      <c r="X550" s="541"/>
      <c r="Y550" s="547" t="str">
        <f ca="1">IF(INDIRECT("'Risk Input'!L"&amp;$A549&amp;"")="","",INDIRECT("'Risk Input'!L"&amp;$A549&amp;""))</f>
        <v/>
      </c>
    </row>
    <row r="551" spans="1:25" ht="24" customHeight="1" thickBot="1">
      <c r="A551">
        <f t="shared" si="59"/>
        <v>67</v>
      </c>
      <c r="B551" s="541"/>
      <c r="C551" s="541"/>
      <c r="D551" s="541"/>
      <c r="E551" s="541"/>
      <c r="F551" s="541"/>
      <c r="G551" s="541"/>
      <c r="H551" s="541"/>
      <c r="I551" s="553"/>
      <c r="J551" s="541"/>
      <c r="K551" s="541"/>
      <c r="L551" s="541"/>
      <c r="M551" s="541"/>
      <c r="N551" s="541"/>
      <c r="O551" s="548" t="str">
        <f ca="1">IF(INDIRECT("'Risk Input'!L"&amp;$A550&amp;"")="","",INDIRECT("'Risk Input'!L"&amp;$A550&amp;""))</f>
        <v/>
      </c>
      <c r="P551" s="550"/>
      <c r="Q551" s="544"/>
      <c r="R551" s="544"/>
      <c r="S551" s="541"/>
      <c r="T551" s="541"/>
      <c r="U551" s="541"/>
      <c r="V551" s="541"/>
      <c r="W551" s="544"/>
      <c r="X551" s="541"/>
      <c r="Y551" s="548" t="str">
        <f ca="1">IF(INDIRECT("'Risk Input'!L"&amp;$A550&amp;"")="","",INDIRECT("'Risk Input'!L"&amp;$A550&amp;""))</f>
        <v/>
      </c>
    </row>
    <row r="552" spans="1:25" ht="24" customHeight="1">
      <c r="A552">
        <f t="shared" si="59"/>
        <v>67</v>
      </c>
      <c r="B552" s="541"/>
      <c r="C552" s="541"/>
      <c r="D552" s="541"/>
      <c r="E552" s="541"/>
      <c r="F552" s="541"/>
      <c r="G552" s="541"/>
      <c r="H552" s="541"/>
      <c r="I552" s="553"/>
      <c r="J552" s="541"/>
      <c r="K552" s="541"/>
      <c r="L552" s="541"/>
      <c r="M552" s="541"/>
      <c r="N552" s="541"/>
      <c r="O552" s="13" t="s">
        <v>15</v>
      </c>
      <c r="P552" s="550"/>
      <c r="Q552" s="544"/>
      <c r="R552" s="544"/>
      <c r="S552" s="541"/>
      <c r="T552" s="541"/>
      <c r="U552" s="541"/>
      <c r="V552" s="541"/>
      <c r="W552" s="544"/>
      <c r="X552" s="541"/>
      <c r="Y552" s="13" t="s">
        <v>15</v>
      </c>
    </row>
    <row r="553" spans="1:25" ht="24" customHeight="1" thickBot="1">
      <c r="A553">
        <f t="shared" si="59"/>
        <v>67</v>
      </c>
      <c r="B553" s="542"/>
      <c r="C553" s="542"/>
      <c r="D553" s="542"/>
      <c r="E553" s="542"/>
      <c r="F553" s="542"/>
      <c r="G553" s="542"/>
      <c r="H553" s="542"/>
      <c r="I553" s="554"/>
      <c r="J553" s="542"/>
      <c r="K553" s="542"/>
      <c r="L553" s="542"/>
      <c r="M553" s="542"/>
      <c r="N553" s="542"/>
      <c r="O553" s="14" t="str">
        <f ca="1">IF(INDIRECT("'Risk Input'!" &amp; Database!$O$16 &amp;$A553&amp;"")="","",INDIRECT("'Risk Input'!" &amp; Database!$O$16 &amp;$A553&amp;""))</f>
        <v/>
      </c>
      <c r="P553" s="551"/>
      <c r="Q553" s="545"/>
      <c r="R553" s="545"/>
      <c r="S553" s="542"/>
      <c r="T553" s="542"/>
      <c r="U553" s="542"/>
      <c r="V553" s="542"/>
      <c r="W553" s="545"/>
      <c r="X553" s="542"/>
      <c r="Y553" s="14" t="str">
        <f ca="1">IF(INDIRECT("'Risk Input'!" &amp; Database!$O$31 &amp;$A553&amp;"")="","",INDIRECT("'Risk Input'!" &amp; Database!$O$31 &amp;$A553&amp;""))</f>
        <v/>
      </c>
    </row>
    <row r="554" spans="1:25" ht="6" customHeight="1" thickBot="1">
      <c r="B554" s="12"/>
      <c r="C554" s="125"/>
      <c r="D554" s="126"/>
      <c r="E554" s="126"/>
      <c r="F554" s="126"/>
      <c r="G554" s="126"/>
      <c r="H554" s="126"/>
      <c r="I554" s="243"/>
      <c r="J554" s="126"/>
      <c r="K554" s="126"/>
      <c r="L554" s="126"/>
      <c r="M554" s="126"/>
      <c r="N554" s="128"/>
      <c r="O554" s="128"/>
      <c r="P554" s="128"/>
      <c r="Q554" s="128"/>
      <c r="R554" s="128"/>
      <c r="S554" s="126"/>
      <c r="T554" s="126"/>
      <c r="U554" s="126"/>
      <c r="V554" s="126"/>
      <c r="W554" s="126"/>
      <c r="X554" s="126"/>
      <c r="Y554" s="122"/>
    </row>
    <row r="555" spans="1:25" ht="24" customHeight="1" thickTop="1">
      <c r="A555">
        <f>A546+1</f>
        <v>68</v>
      </c>
      <c r="B555" s="540" t="str">
        <f ca="1">IF(INDIRECT("'Risk Input'!" &amp; Database!$O$3 &amp;$A555&amp;"")="","",INDIRECT("'Risk Input'!" &amp; Database!$O$3 &amp;$A555&amp;""))</f>
        <v/>
      </c>
      <c r="C555" s="540" t="str">
        <f ca="1">IF(INDIRECT("'Risk Input'!" &amp; Database!$O$2 &amp;$A555&amp;"")="","",INDIRECT("'Risk Input'!" &amp; Database!$O$2 &amp;$A555&amp;""))</f>
        <v/>
      </c>
      <c r="D555" s="540" t="str">
        <f ca="1">IF(INDIRECT("'Risk Input'!" &amp; Database!$O$4 &amp;$A555&amp;"")="","",INDIRECT("'Risk Input'!" &amp; Database!$O$4 &amp;$A555&amp;""))</f>
        <v/>
      </c>
      <c r="E555" s="540" t="str">
        <f ca="1">IF(INDIRECT("'Risk Input'!" &amp; Database!$O$5 &amp;$A555&amp;"")="","",INDIRECT("'Risk Input'!" &amp; Database!$O$5 &amp;$A555&amp;""))</f>
        <v/>
      </c>
      <c r="F555" s="540" t="str">
        <f ca="1">IF(INDIRECT("'Risk Input'!" &amp; Database!$O$6 &amp;$A555&amp;"")="","",INDIRECT("'Risk Input'!" &amp; Database!$O$6 &amp;$A555&amp;""))</f>
        <v/>
      </c>
      <c r="G555" s="540" t="str">
        <f ca="1">IF(INDIRECT("'Risk Input'!" &amp; Database!$O$7 &amp;$A555&amp;"")="","",INDIRECT("'Risk Input'!" &amp; Database!$O$7 &amp;$A555&amp;""))</f>
        <v/>
      </c>
      <c r="H555" s="540" t="str">
        <f ca="1">IF(INDIRECT("'Risk Input'!" &amp; Database!$O$8 &amp;$A555&amp;"")="","",INDIRECT("'Risk Input'!" &amp; Database!$O$8 &amp;$A555&amp;""))</f>
        <v/>
      </c>
      <c r="I555" s="552" t="str">
        <f ca="1">IF(INDIRECT("'Risk Input'!" &amp; Database!$O$9 &amp;$A555&amp;"")="","",INDIRECT("'Risk Input'!" &amp; Database!$O$9 &amp;$A555&amp;""))</f>
        <v/>
      </c>
      <c r="J555" s="540" t="str">
        <f ca="1">IF(INDIRECT("'Risk Input'!" &amp; Database!$O$10 &amp;$A555&amp;"")="","",INDIRECT("'Risk Input'!" &amp; Database!$O$10 &amp;$A555&amp;""))</f>
        <v/>
      </c>
      <c r="K555" s="540" t="str">
        <f ca="1">IF(INDIRECT("'Risk Input'!" &amp; Database!$O$11 &amp;$A555&amp;"")="","",INDIRECT("'Risk Input'!" &amp; Database!$O$11 &amp;$A555&amp;""))</f>
        <v/>
      </c>
      <c r="L555" s="540" t="str">
        <f ca="1">IF(INDIRECT("'Risk Input'!" &amp; Database!$O$12 &amp;$A555&amp;"")="","",INDIRECT("'Risk Input'!" &amp; Database!$O$12 &amp;$A555&amp;""))</f>
        <v/>
      </c>
      <c r="M555" s="540" t="str">
        <f ca="1">IF(INDIRECT("'Risk Input'!" &amp; Database!$O$13 &amp;$A555&amp;"")="","",INDIRECT("'Risk Input'!" &amp; Database!$O$13 &amp;$A555&amp;""))</f>
        <v/>
      </c>
      <c r="N555" s="540" t="str">
        <f ca="1">IF(INDIRECT("'Risk Input'!" &amp; Database!$O$14 &amp;$A555&amp;"")="","",INDIRECT("'Risk Input'!" &amp; Database!$O$14 &amp;$A555&amp;""))</f>
        <v/>
      </c>
      <c r="O555" s="15" t="s">
        <v>26</v>
      </c>
      <c r="P555" s="549">
        <f ca="1">IF(INDIRECT("'Risk Input'!" &amp; Database!$O$19 &amp;$A555&amp;"")="","",INDIRECT("'Risk Input'!" &amp; Database!$O$19 &amp;$A555&amp;""))</f>
        <v>0</v>
      </c>
      <c r="Q555" s="543">
        <f ca="1">IF(INDIRECT("'Risk Input'!" &amp; Database!$O$20 &amp;$A555&amp;"")="","",INDIRECT("'Risk Input'!" &amp; Database!$O$20 &amp;$A555&amp;""))</f>
        <v>0</v>
      </c>
      <c r="R555" s="543">
        <f ca="1">IF(INDIRECT("'Risk Input'!" &amp; Database!$O$21 &amp;$A555&amp;"")="","",INDIRECT("'Risk Input'!" &amp; Database!$O$21 &amp;$A555&amp;""))</f>
        <v>0</v>
      </c>
      <c r="S555" s="540" t="str">
        <f ca="1">IF(INDIRECT("'Risk Input'!" &amp; Database!$O$22 &amp;$A555&amp;"")="","",INDIRECT("'Risk Input'!" &amp; Database!$O$22 &amp;$A555&amp;""))</f>
        <v/>
      </c>
      <c r="T555" s="540" t="str">
        <f ca="1">IF(INDIRECT("'Risk Input'!" &amp; Database!$O$25 &amp;$A555&amp;"")="","",INDIRECT("'Risk Input'!" &amp; Database!$O$25 &amp;$A555&amp;""))</f>
        <v/>
      </c>
      <c r="U555" s="540" t="str">
        <f ca="1">IF(INDIRECT("'Risk Input'!" &amp; Database!$O$26 &amp;$A555&amp;"")="","",INDIRECT("'Risk Input'!" &amp; Database!$O$26 &amp;$A555&amp;""))</f>
        <v/>
      </c>
      <c r="V555" s="540" t="str">
        <f ca="1">IF(INDIRECT("'Risk Input'!" &amp; Database!$O$27 &amp;$A555&amp;"")="","",INDIRECT("'Risk Input'!" &amp; Database!$O$27 &amp;$A555&amp;""))</f>
        <v/>
      </c>
      <c r="W555" s="543" t="str">
        <f ca="1">IF(INDIRECT("'Risk Input'!" &amp; Database!$O$28 &amp;$A555&amp;"")="","",INDIRECT("'Risk Input'!" &amp; Database!$O$28 &amp;$A555&amp;""))</f>
        <v/>
      </c>
      <c r="X555" s="540" t="str">
        <f ca="1">IF(INDIRECT("'Risk Input'!" &amp; Database!$O$29 &amp;$A555&amp;"")="","",INDIRECT("'Risk Input'!" &amp; Database!$O$29 &amp;$A555&amp;""))</f>
        <v/>
      </c>
      <c r="Y555" s="123" t="s">
        <v>26</v>
      </c>
    </row>
    <row r="556" spans="1:25" ht="24" customHeight="1" thickBot="1">
      <c r="A556">
        <f>A555</f>
        <v>68</v>
      </c>
      <c r="B556" s="541"/>
      <c r="C556" s="541"/>
      <c r="D556" s="541"/>
      <c r="E556" s="541"/>
      <c r="F556" s="541"/>
      <c r="G556" s="541"/>
      <c r="H556" s="541"/>
      <c r="I556" s="553"/>
      <c r="J556" s="541"/>
      <c r="K556" s="541"/>
      <c r="L556" s="541"/>
      <c r="M556" s="541"/>
      <c r="N556" s="541"/>
      <c r="O556" s="14" t="str">
        <f ca="1">IF(INDIRECT("'Risk Input'!" &amp; Database!$O$15 &amp;$A555&amp;"")="","",INDIRECT("'Risk Input'!" &amp; Database!$O$15 &amp;$A555&amp;""))</f>
        <v/>
      </c>
      <c r="P556" s="550"/>
      <c r="Q556" s="544"/>
      <c r="R556" s="544"/>
      <c r="S556" s="541"/>
      <c r="T556" s="541"/>
      <c r="U556" s="541"/>
      <c r="V556" s="541"/>
      <c r="W556" s="544"/>
      <c r="X556" s="541"/>
      <c r="Y556" s="14" t="str">
        <f ca="1">IF(INDIRECT("'Risk Input'!" &amp; Database!$O$30 &amp;$A555&amp;"")="","",INDIRECT("'Risk Input'!" &amp; Database!$O$30 &amp;$A555&amp;""))</f>
        <v/>
      </c>
    </row>
    <row r="557" spans="1:25" ht="24" customHeight="1">
      <c r="A557">
        <f t="shared" ref="A557:A562" si="60">A556</f>
        <v>68</v>
      </c>
      <c r="B557" s="541"/>
      <c r="C557" s="541"/>
      <c r="D557" s="541"/>
      <c r="E557" s="541"/>
      <c r="F557" s="541"/>
      <c r="G557" s="541"/>
      <c r="H557" s="541"/>
      <c r="I557" s="553"/>
      <c r="J557" s="541"/>
      <c r="K557" s="541"/>
      <c r="L557" s="541"/>
      <c r="M557" s="541"/>
      <c r="N557" s="541"/>
      <c r="O557" s="546" t="str">
        <f ca="1">IF(INDIRECT("'Risk Input'!" &amp; Database!$O$18 &amp;$A557&amp;"")="","",INDIRECT("'Risk Input'!" &amp; Database!$O$18 &amp;$A557&amp;""))</f>
        <v/>
      </c>
      <c r="P557" s="550"/>
      <c r="Q557" s="544"/>
      <c r="R557" s="544"/>
      <c r="S557" s="541"/>
      <c r="T557" s="541"/>
      <c r="U557" s="541"/>
      <c r="V557" s="541"/>
      <c r="W557" s="544"/>
      <c r="X557" s="541"/>
      <c r="Y557" s="546" t="str">
        <f ca="1">IF(INDIRECT("'Risk Input'!" &amp; Database!$O$33 &amp;$A557&amp;"")="","",INDIRECT("'Risk Input'!" &amp; Database!$O$33 &amp;$A557&amp;""))</f>
        <v/>
      </c>
    </row>
    <row r="558" spans="1:25" ht="24" customHeight="1">
      <c r="A558">
        <f t="shared" si="60"/>
        <v>68</v>
      </c>
      <c r="B558" s="541"/>
      <c r="C558" s="541"/>
      <c r="D558" s="541"/>
      <c r="E558" s="541"/>
      <c r="F558" s="541"/>
      <c r="G558" s="541"/>
      <c r="H558" s="541"/>
      <c r="I558" s="553"/>
      <c r="J558" s="541"/>
      <c r="K558" s="541"/>
      <c r="L558" s="541"/>
      <c r="M558" s="541"/>
      <c r="N558" s="541"/>
      <c r="O558" s="547" t="str">
        <f ca="1">IF(INDIRECT("'Risk Input'!L"&amp;$A557&amp;"")="","",INDIRECT("'Risk Input'!L"&amp;$A557&amp;""))</f>
        <v/>
      </c>
      <c r="P558" s="550"/>
      <c r="Q558" s="544"/>
      <c r="R558" s="544"/>
      <c r="S558" s="541"/>
      <c r="T558" s="541"/>
      <c r="U558" s="541"/>
      <c r="V558" s="541"/>
      <c r="W558" s="544"/>
      <c r="X558" s="541"/>
      <c r="Y558" s="547" t="str">
        <f ca="1">IF(INDIRECT("'Risk Input'!L"&amp;$A557&amp;"")="","",INDIRECT("'Risk Input'!L"&amp;$A557&amp;""))</f>
        <v/>
      </c>
    </row>
    <row r="559" spans="1:25" ht="24" customHeight="1">
      <c r="A559">
        <f t="shared" si="60"/>
        <v>68</v>
      </c>
      <c r="B559" s="541"/>
      <c r="C559" s="541"/>
      <c r="D559" s="541"/>
      <c r="E559" s="541"/>
      <c r="F559" s="541"/>
      <c r="G559" s="541"/>
      <c r="H559" s="541"/>
      <c r="I559" s="553"/>
      <c r="J559" s="541"/>
      <c r="K559" s="541"/>
      <c r="L559" s="541"/>
      <c r="M559" s="541"/>
      <c r="N559" s="541"/>
      <c r="O559" s="547" t="str">
        <f ca="1">IF(INDIRECT("'Risk Input'!L"&amp;$A558&amp;"")="","",INDIRECT("'Risk Input'!L"&amp;$A558&amp;""))</f>
        <v/>
      </c>
      <c r="P559" s="550"/>
      <c r="Q559" s="544"/>
      <c r="R559" s="544"/>
      <c r="S559" s="541"/>
      <c r="T559" s="541"/>
      <c r="U559" s="541"/>
      <c r="V559" s="541"/>
      <c r="W559" s="544"/>
      <c r="X559" s="541"/>
      <c r="Y559" s="547" t="str">
        <f ca="1">IF(INDIRECT("'Risk Input'!L"&amp;$A558&amp;"")="","",INDIRECT("'Risk Input'!L"&amp;$A558&amp;""))</f>
        <v/>
      </c>
    </row>
    <row r="560" spans="1:25" ht="24" customHeight="1" thickBot="1">
      <c r="A560">
        <f t="shared" si="60"/>
        <v>68</v>
      </c>
      <c r="B560" s="541"/>
      <c r="C560" s="541"/>
      <c r="D560" s="541"/>
      <c r="E560" s="541"/>
      <c r="F560" s="541"/>
      <c r="G560" s="541"/>
      <c r="H560" s="541"/>
      <c r="I560" s="553"/>
      <c r="J560" s="541"/>
      <c r="K560" s="541"/>
      <c r="L560" s="541"/>
      <c r="M560" s="541"/>
      <c r="N560" s="541"/>
      <c r="O560" s="548" t="str">
        <f ca="1">IF(INDIRECT("'Risk Input'!L"&amp;$A559&amp;"")="","",INDIRECT("'Risk Input'!L"&amp;$A559&amp;""))</f>
        <v/>
      </c>
      <c r="P560" s="550"/>
      <c r="Q560" s="544"/>
      <c r="R560" s="544"/>
      <c r="S560" s="541"/>
      <c r="T560" s="541"/>
      <c r="U560" s="541"/>
      <c r="V560" s="541"/>
      <c r="W560" s="544"/>
      <c r="X560" s="541"/>
      <c r="Y560" s="548" t="str">
        <f ca="1">IF(INDIRECT("'Risk Input'!L"&amp;$A559&amp;"")="","",INDIRECT("'Risk Input'!L"&amp;$A559&amp;""))</f>
        <v/>
      </c>
    </row>
    <row r="561" spans="1:25" ht="24" customHeight="1">
      <c r="A561">
        <f t="shared" si="60"/>
        <v>68</v>
      </c>
      <c r="B561" s="541"/>
      <c r="C561" s="541"/>
      <c r="D561" s="541"/>
      <c r="E561" s="541"/>
      <c r="F561" s="541"/>
      <c r="G561" s="541"/>
      <c r="H561" s="541"/>
      <c r="I561" s="553"/>
      <c r="J561" s="541"/>
      <c r="K561" s="541"/>
      <c r="L561" s="541"/>
      <c r="M561" s="541"/>
      <c r="N561" s="541"/>
      <c r="O561" s="13" t="s">
        <v>15</v>
      </c>
      <c r="P561" s="550"/>
      <c r="Q561" s="544"/>
      <c r="R561" s="544"/>
      <c r="S561" s="541"/>
      <c r="T561" s="541"/>
      <c r="U561" s="541"/>
      <c r="V561" s="541"/>
      <c r="W561" s="544"/>
      <c r="X561" s="541"/>
      <c r="Y561" s="13" t="s">
        <v>15</v>
      </c>
    </row>
    <row r="562" spans="1:25" ht="24" customHeight="1" thickBot="1">
      <c r="A562">
        <f t="shared" si="60"/>
        <v>68</v>
      </c>
      <c r="B562" s="542"/>
      <c r="C562" s="542"/>
      <c r="D562" s="542"/>
      <c r="E562" s="542"/>
      <c r="F562" s="542"/>
      <c r="G562" s="542"/>
      <c r="H562" s="542"/>
      <c r="I562" s="554"/>
      <c r="J562" s="542"/>
      <c r="K562" s="542"/>
      <c r="L562" s="542"/>
      <c r="M562" s="542"/>
      <c r="N562" s="542"/>
      <c r="O562" s="14" t="str">
        <f ca="1">IF(INDIRECT("'Risk Input'!" &amp; Database!$O$16 &amp;$A562&amp;"")="","",INDIRECT("'Risk Input'!" &amp; Database!$O$16 &amp;$A562&amp;""))</f>
        <v/>
      </c>
      <c r="P562" s="551"/>
      <c r="Q562" s="545"/>
      <c r="R562" s="545"/>
      <c r="S562" s="542"/>
      <c r="T562" s="542"/>
      <c r="U562" s="542"/>
      <c r="V562" s="542"/>
      <c r="W562" s="545"/>
      <c r="X562" s="542"/>
      <c r="Y562" s="14" t="str">
        <f ca="1">IF(INDIRECT("'Risk Input'!" &amp; Database!$O$31 &amp;$A562&amp;"")="","",INDIRECT("'Risk Input'!" &amp; Database!$O$31 &amp;$A562&amp;""))</f>
        <v/>
      </c>
    </row>
    <row r="563" spans="1:25" ht="6" customHeight="1" thickBot="1">
      <c r="B563" s="12"/>
      <c r="C563" s="125"/>
      <c r="D563" s="126"/>
      <c r="E563" s="126"/>
      <c r="F563" s="126"/>
      <c r="G563" s="126"/>
      <c r="H563" s="126"/>
      <c r="I563" s="243"/>
      <c r="J563" s="126"/>
      <c r="K563" s="126"/>
      <c r="L563" s="126"/>
      <c r="M563" s="126"/>
      <c r="N563" s="128"/>
      <c r="O563" s="128"/>
      <c r="P563" s="128"/>
      <c r="Q563" s="128"/>
      <c r="R563" s="128"/>
      <c r="S563" s="126"/>
      <c r="T563" s="126"/>
      <c r="U563" s="126"/>
      <c r="V563" s="126"/>
      <c r="W563" s="126"/>
      <c r="X563" s="126"/>
      <c r="Y563" s="122"/>
    </row>
    <row r="564" spans="1:25" ht="24" customHeight="1" thickTop="1">
      <c r="A564">
        <f>A555+1</f>
        <v>69</v>
      </c>
      <c r="B564" s="540" t="str">
        <f ca="1">IF(INDIRECT("'Risk Input'!" &amp; Database!$O$3 &amp;$A564&amp;"")="","",INDIRECT("'Risk Input'!" &amp; Database!$O$3 &amp;$A564&amp;""))</f>
        <v/>
      </c>
      <c r="C564" s="540" t="str">
        <f ca="1">IF(INDIRECT("'Risk Input'!" &amp; Database!$O$2 &amp;$A564&amp;"")="","",INDIRECT("'Risk Input'!" &amp; Database!$O$2 &amp;$A564&amp;""))</f>
        <v/>
      </c>
      <c r="D564" s="540" t="str">
        <f ca="1">IF(INDIRECT("'Risk Input'!" &amp; Database!$O$4 &amp;$A564&amp;"")="","",INDIRECT("'Risk Input'!" &amp; Database!$O$4 &amp;$A564&amp;""))</f>
        <v/>
      </c>
      <c r="E564" s="540" t="str">
        <f ca="1">IF(INDIRECT("'Risk Input'!" &amp; Database!$O$5 &amp;$A564&amp;"")="","",INDIRECT("'Risk Input'!" &amp; Database!$O$5 &amp;$A564&amp;""))</f>
        <v/>
      </c>
      <c r="F564" s="540" t="str">
        <f ca="1">IF(INDIRECT("'Risk Input'!" &amp; Database!$O$6 &amp;$A564&amp;"")="","",INDIRECT("'Risk Input'!" &amp; Database!$O$6 &amp;$A564&amp;""))</f>
        <v/>
      </c>
      <c r="G564" s="540" t="str">
        <f ca="1">IF(INDIRECT("'Risk Input'!" &amp; Database!$O$7 &amp;$A564&amp;"")="","",INDIRECT("'Risk Input'!" &amp; Database!$O$7 &amp;$A564&amp;""))</f>
        <v/>
      </c>
      <c r="H564" s="540" t="str">
        <f ca="1">IF(INDIRECT("'Risk Input'!" &amp; Database!$O$8 &amp;$A564&amp;"")="","",INDIRECT("'Risk Input'!" &amp; Database!$O$8 &amp;$A564&amp;""))</f>
        <v/>
      </c>
      <c r="I564" s="552" t="str">
        <f ca="1">IF(INDIRECT("'Risk Input'!" &amp; Database!$O$9 &amp;$A564&amp;"")="","",INDIRECT("'Risk Input'!" &amp; Database!$O$9 &amp;$A564&amp;""))</f>
        <v/>
      </c>
      <c r="J564" s="540" t="str">
        <f ca="1">IF(INDIRECT("'Risk Input'!" &amp; Database!$O$10 &amp;$A564&amp;"")="","",INDIRECT("'Risk Input'!" &amp; Database!$O$10 &amp;$A564&amp;""))</f>
        <v/>
      </c>
      <c r="K564" s="540" t="str">
        <f ca="1">IF(INDIRECT("'Risk Input'!" &amp; Database!$O$11 &amp;$A564&amp;"")="","",INDIRECT("'Risk Input'!" &amp; Database!$O$11 &amp;$A564&amp;""))</f>
        <v/>
      </c>
      <c r="L564" s="540" t="str">
        <f ca="1">IF(INDIRECT("'Risk Input'!" &amp; Database!$O$12 &amp;$A564&amp;"")="","",INDIRECT("'Risk Input'!" &amp; Database!$O$12 &amp;$A564&amp;""))</f>
        <v/>
      </c>
      <c r="M564" s="540" t="str">
        <f ca="1">IF(INDIRECT("'Risk Input'!" &amp; Database!$O$13 &amp;$A564&amp;"")="","",INDIRECT("'Risk Input'!" &amp; Database!$O$13 &amp;$A564&amp;""))</f>
        <v/>
      </c>
      <c r="N564" s="540" t="str">
        <f ca="1">IF(INDIRECT("'Risk Input'!" &amp; Database!$O$14 &amp;$A564&amp;"")="","",INDIRECT("'Risk Input'!" &amp; Database!$O$14 &amp;$A564&amp;""))</f>
        <v/>
      </c>
      <c r="O564" s="15" t="s">
        <v>26</v>
      </c>
      <c r="P564" s="549">
        <f ca="1">IF(INDIRECT("'Risk Input'!" &amp; Database!$O$19 &amp;$A564&amp;"")="","",INDIRECT("'Risk Input'!" &amp; Database!$O$19 &amp;$A564&amp;""))</f>
        <v>0</v>
      </c>
      <c r="Q564" s="543">
        <f ca="1">IF(INDIRECT("'Risk Input'!" &amp; Database!$O$20 &amp;$A564&amp;"")="","",INDIRECT("'Risk Input'!" &amp; Database!$O$20 &amp;$A564&amp;""))</f>
        <v>0</v>
      </c>
      <c r="R564" s="543">
        <f ca="1">IF(INDIRECT("'Risk Input'!" &amp; Database!$O$21 &amp;$A564&amp;"")="","",INDIRECT("'Risk Input'!" &amp; Database!$O$21 &amp;$A564&amp;""))</f>
        <v>0</v>
      </c>
      <c r="S564" s="540" t="str">
        <f ca="1">IF(INDIRECT("'Risk Input'!" &amp; Database!$O$22 &amp;$A564&amp;"")="","",INDIRECT("'Risk Input'!" &amp; Database!$O$22 &amp;$A564&amp;""))</f>
        <v/>
      </c>
      <c r="T564" s="540" t="str">
        <f ca="1">IF(INDIRECT("'Risk Input'!" &amp; Database!$O$25 &amp;$A564&amp;"")="","",INDIRECT("'Risk Input'!" &amp; Database!$O$25 &amp;$A564&amp;""))</f>
        <v/>
      </c>
      <c r="U564" s="540" t="str">
        <f ca="1">IF(INDIRECT("'Risk Input'!" &amp; Database!$O$26 &amp;$A564&amp;"")="","",INDIRECT("'Risk Input'!" &amp; Database!$O$26 &amp;$A564&amp;""))</f>
        <v/>
      </c>
      <c r="V564" s="540" t="str">
        <f ca="1">IF(INDIRECT("'Risk Input'!" &amp; Database!$O$27 &amp;$A564&amp;"")="","",INDIRECT("'Risk Input'!" &amp; Database!$O$27 &amp;$A564&amp;""))</f>
        <v/>
      </c>
      <c r="W564" s="543" t="str">
        <f ca="1">IF(INDIRECT("'Risk Input'!" &amp; Database!$O$28 &amp;$A564&amp;"")="","",INDIRECT("'Risk Input'!" &amp; Database!$O$28 &amp;$A564&amp;""))</f>
        <v/>
      </c>
      <c r="X564" s="540" t="str">
        <f ca="1">IF(INDIRECT("'Risk Input'!" &amp; Database!$O$29 &amp;$A564&amp;"")="","",INDIRECT("'Risk Input'!" &amp; Database!$O$29 &amp;$A564&amp;""))</f>
        <v/>
      </c>
      <c r="Y564" s="123" t="s">
        <v>26</v>
      </c>
    </row>
    <row r="565" spans="1:25" ht="24" customHeight="1" thickBot="1">
      <c r="A565">
        <f>A564</f>
        <v>69</v>
      </c>
      <c r="B565" s="541"/>
      <c r="C565" s="541"/>
      <c r="D565" s="541"/>
      <c r="E565" s="541"/>
      <c r="F565" s="541"/>
      <c r="G565" s="541"/>
      <c r="H565" s="541"/>
      <c r="I565" s="553"/>
      <c r="J565" s="541"/>
      <c r="K565" s="541"/>
      <c r="L565" s="541"/>
      <c r="M565" s="541"/>
      <c r="N565" s="541"/>
      <c r="O565" s="14" t="str">
        <f ca="1">IF(INDIRECT("'Risk Input'!" &amp; Database!$O$15 &amp;$A564&amp;"")="","",INDIRECT("'Risk Input'!" &amp; Database!$O$15 &amp;$A564&amp;""))</f>
        <v/>
      </c>
      <c r="P565" s="550"/>
      <c r="Q565" s="544"/>
      <c r="R565" s="544"/>
      <c r="S565" s="541"/>
      <c r="T565" s="541"/>
      <c r="U565" s="541"/>
      <c r="V565" s="541"/>
      <c r="W565" s="544"/>
      <c r="X565" s="541"/>
      <c r="Y565" s="14" t="str">
        <f ca="1">IF(INDIRECT("'Risk Input'!" &amp; Database!$O$30 &amp;$A564&amp;"")="","",INDIRECT("'Risk Input'!" &amp; Database!$O$30 &amp;$A564&amp;""))</f>
        <v/>
      </c>
    </row>
    <row r="566" spans="1:25" ht="24" customHeight="1">
      <c r="A566">
        <f t="shared" ref="A566:A571" si="61">A565</f>
        <v>69</v>
      </c>
      <c r="B566" s="541"/>
      <c r="C566" s="541"/>
      <c r="D566" s="541"/>
      <c r="E566" s="541"/>
      <c r="F566" s="541"/>
      <c r="G566" s="541"/>
      <c r="H566" s="541"/>
      <c r="I566" s="553"/>
      <c r="J566" s="541"/>
      <c r="K566" s="541"/>
      <c r="L566" s="541"/>
      <c r="M566" s="541"/>
      <c r="N566" s="541"/>
      <c r="O566" s="546" t="str">
        <f ca="1">IF(INDIRECT("'Risk Input'!" &amp; Database!$O$18 &amp;$A566&amp;"")="","",INDIRECT("'Risk Input'!" &amp; Database!$O$18 &amp;$A566&amp;""))</f>
        <v/>
      </c>
      <c r="P566" s="550"/>
      <c r="Q566" s="544"/>
      <c r="R566" s="544"/>
      <c r="S566" s="541"/>
      <c r="T566" s="541"/>
      <c r="U566" s="541"/>
      <c r="V566" s="541"/>
      <c r="W566" s="544"/>
      <c r="X566" s="541"/>
      <c r="Y566" s="546" t="str">
        <f ca="1">IF(INDIRECT("'Risk Input'!" &amp; Database!$O$33 &amp;$A566&amp;"")="","",INDIRECT("'Risk Input'!" &amp; Database!$O$33 &amp;$A566&amp;""))</f>
        <v/>
      </c>
    </row>
    <row r="567" spans="1:25" ht="24" customHeight="1">
      <c r="A567">
        <f t="shared" si="61"/>
        <v>69</v>
      </c>
      <c r="B567" s="541"/>
      <c r="C567" s="541"/>
      <c r="D567" s="541"/>
      <c r="E567" s="541"/>
      <c r="F567" s="541"/>
      <c r="G567" s="541"/>
      <c r="H567" s="541"/>
      <c r="I567" s="553"/>
      <c r="J567" s="541"/>
      <c r="K567" s="541"/>
      <c r="L567" s="541"/>
      <c r="M567" s="541"/>
      <c r="N567" s="541"/>
      <c r="O567" s="547" t="str">
        <f ca="1">IF(INDIRECT("'Risk Input'!L"&amp;$A566&amp;"")="","",INDIRECT("'Risk Input'!L"&amp;$A566&amp;""))</f>
        <v/>
      </c>
      <c r="P567" s="550"/>
      <c r="Q567" s="544"/>
      <c r="R567" s="544"/>
      <c r="S567" s="541"/>
      <c r="T567" s="541"/>
      <c r="U567" s="541"/>
      <c r="V567" s="541"/>
      <c r="W567" s="544"/>
      <c r="X567" s="541"/>
      <c r="Y567" s="547" t="str">
        <f ca="1">IF(INDIRECT("'Risk Input'!L"&amp;$A566&amp;"")="","",INDIRECT("'Risk Input'!L"&amp;$A566&amp;""))</f>
        <v/>
      </c>
    </row>
    <row r="568" spans="1:25" ht="24" customHeight="1">
      <c r="A568">
        <f t="shared" si="61"/>
        <v>69</v>
      </c>
      <c r="B568" s="541"/>
      <c r="C568" s="541"/>
      <c r="D568" s="541"/>
      <c r="E568" s="541"/>
      <c r="F568" s="541"/>
      <c r="G568" s="541"/>
      <c r="H568" s="541"/>
      <c r="I568" s="553"/>
      <c r="J568" s="541"/>
      <c r="K568" s="541"/>
      <c r="L568" s="541"/>
      <c r="M568" s="541"/>
      <c r="N568" s="541"/>
      <c r="O568" s="547" t="str">
        <f ca="1">IF(INDIRECT("'Risk Input'!L"&amp;$A567&amp;"")="","",INDIRECT("'Risk Input'!L"&amp;$A567&amp;""))</f>
        <v/>
      </c>
      <c r="P568" s="550"/>
      <c r="Q568" s="544"/>
      <c r="R568" s="544"/>
      <c r="S568" s="541"/>
      <c r="T568" s="541"/>
      <c r="U568" s="541"/>
      <c r="V568" s="541"/>
      <c r="W568" s="544"/>
      <c r="X568" s="541"/>
      <c r="Y568" s="547" t="str">
        <f ca="1">IF(INDIRECT("'Risk Input'!L"&amp;$A567&amp;"")="","",INDIRECT("'Risk Input'!L"&amp;$A567&amp;""))</f>
        <v/>
      </c>
    </row>
    <row r="569" spans="1:25" ht="24" customHeight="1" thickBot="1">
      <c r="A569">
        <f t="shared" si="61"/>
        <v>69</v>
      </c>
      <c r="B569" s="541"/>
      <c r="C569" s="541"/>
      <c r="D569" s="541"/>
      <c r="E569" s="541"/>
      <c r="F569" s="541"/>
      <c r="G569" s="541"/>
      <c r="H569" s="541"/>
      <c r="I569" s="553"/>
      <c r="J569" s="541"/>
      <c r="K569" s="541"/>
      <c r="L569" s="541"/>
      <c r="M569" s="541"/>
      <c r="N569" s="541"/>
      <c r="O569" s="548" t="str">
        <f ca="1">IF(INDIRECT("'Risk Input'!L"&amp;$A568&amp;"")="","",INDIRECT("'Risk Input'!L"&amp;$A568&amp;""))</f>
        <v/>
      </c>
      <c r="P569" s="550"/>
      <c r="Q569" s="544"/>
      <c r="R569" s="544"/>
      <c r="S569" s="541"/>
      <c r="T569" s="541"/>
      <c r="U569" s="541"/>
      <c r="V569" s="541"/>
      <c r="W569" s="544"/>
      <c r="X569" s="541"/>
      <c r="Y569" s="548" t="str">
        <f ca="1">IF(INDIRECT("'Risk Input'!L"&amp;$A568&amp;"")="","",INDIRECT("'Risk Input'!L"&amp;$A568&amp;""))</f>
        <v/>
      </c>
    </row>
    <row r="570" spans="1:25" ht="24" customHeight="1">
      <c r="A570">
        <f t="shared" si="61"/>
        <v>69</v>
      </c>
      <c r="B570" s="541"/>
      <c r="C570" s="541"/>
      <c r="D570" s="541"/>
      <c r="E570" s="541"/>
      <c r="F570" s="541"/>
      <c r="G570" s="541"/>
      <c r="H570" s="541"/>
      <c r="I570" s="553"/>
      <c r="J570" s="541"/>
      <c r="K570" s="541"/>
      <c r="L570" s="541"/>
      <c r="M570" s="541"/>
      <c r="N570" s="541"/>
      <c r="O570" s="13" t="s">
        <v>15</v>
      </c>
      <c r="P570" s="550"/>
      <c r="Q570" s="544"/>
      <c r="R570" s="544"/>
      <c r="S570" s="541"/>
      <c r="T570" s="541"/>
      <c r="U570" s="541"/>
      <c r="V570" s="541"/>
      <c r="W570" s="544"/>
      <c r="X570" s="541"/>
      <c r="Y570" s="13" t="s">
        <v>15</v>
      </c>
    </row>
    <row r="571" spans="1:25" ht="24" customHeight="1" thickBot="1">
      <c r="A571">
        <f t="shared" si="61"/>
        <v>69</v>
      </c>
      <c r="B571" s="542"/>
      <c r="C571" s="542"/>
      <c r="D571" s="542"/>
      <c r="E571" s="542"/>
      <c r="F571" s="542"/>
      <c r="G571" s="542"/>
      <c r="H571" s="542"/>
      <c r="I571" s="554"/>
      <c r="J571" s="542"/>
      <c r="K571" s="542"/>
      <c r="L571" s="542"/>
      <c r="M571" s="542"/>
      <c r="N571" s="542"/>
      <c r="O571" s="14" t="str">
        <f ca="1">IF(INDIRECT("'Risk Input'!" &amp; Database!$O$16 &amp;$A571&amp;"")="","",INDIRECT("'Risk Input'!" &amp; Database!$O$16 &amp;$A571&amp;""))</f>
        <v/>
      </c>
      <c r="P571" s="551"/>
      <c r="Q571" s="545"/>
      <c r="R571" s="545"/>
      <c r="S571" s="542"/>
      <c r="T571" s="542"/>
      <c r="U571" s="542"/>
      <c r="V571" s="542"/>
      <c r="W571" s="545"/>
      <c r="X571" s="542"/>
      <c r="Y571" s="14" t="str">
        <f ca="1">IF(INDIRECT("'Risk Input'!" &amp; Database!$O$31 &amp;$A571&amp;"")="","",INDIRECT("'Risk Input'!" &amp; Database!$O$31 &amp;$A571&amp;""))</f>
        <v/>
      </c>
    </row>
    <row r="572" spans="1:25" ht="6" customHeight="1" thickBot="1">
      <c r="B572" s="12"/>
      <c r="C572" s="125"/>
      <c r="D572" s="126"/>
      <c r="E572" s="126"/>
      <c r="F572" s="126"/>
      <c r="G572" s="126"/>
      <c r="H572" s="126"/>
      <c r="I572" s="243"/>
      <c r="J572" s="126"/>
      <c r="K572" s="126"/>
      <c r="L572" s="126"/>
      <c r="M572" s="126"/>
      <c r="N572" s="128"/>
      <c r="O572" s="128"/>
      <c r="P572" s="128"/>
      <c r="Q572" s="128"/>
      <c r="R572" s="128"/>
      <c r="S572" s="126"/>
      <c r="T572" s="126"/>
      <c r="U572" s="126"/>
      <c r="V572" s="126"/>
      <c r="W572" s="126"/>
      <c r="X572" s="126"/>
      <c r="Y572" s="122"/>
    </row>
    <row r="573" spans="1:25" ht="24" customHeight="1" thickTop="1">
      <c r="A573">
        <f>A564+1</f>
        <v>70</v>
      </c>
      <c r="B573" s="540" t="str">
        <f ca="1">IF(INDIRECT("'Risk Input'!" &amp; Database!$O$3 &amp;$A573&amp;"")="","",INDIRECT("'Risk Input'!" &amp; Database!$O$3 &amp;$A573&amp;""))</f>
        <v/>
      </c>
      <c r="C573" s="540" t="str">
        <f ca="1">IF(INDIRECT("'Risk Input'!" &amp; Database!$O$2 &amp;$A573&amp;"")="","",INDIRECT("'Risk Input'!" &amp; Database!$O$2 &amp;$A573&amp;""))</f>
        <v/>
      </c>
      <c r="D573" s="540" t="str">
        <f ca="1">IF(INDIRECT("'Risk Input'!" &amp; Database!$O$4 &amp;$A573&amp;"")="","",INDIRECT("'Risk Input'!" &amp; Database!$O$4 &amp;$A573&amp;""))</f>
        <v/>
      </c>
      <c r="E573" s="540" t="str">
        <f ca="1">IF(INDIRECT("'Risk Input'!" &amp; Database!$O$5 &amp;$A573&amp;"")="","",INDIRECT("'Risk Input'!" &amp; Database!$O$5 &amp;$A573&amp;""))</f>
        <v/>
      </c>
      <c r="F573" s="540" t="str">
        <f ca="1">IF(INDIRECT("'Risk Input'!" &amp; Database!$O$6 &amp;$A573&amp;"")="","",INDIRECT("'Risk Input'!" &amp; Database!$O$6 &amp;$A573&amp;""))</f>
        <v/>
      </c>
      <c r="G573" s="540" t="str">
        <f ca="1">IF(INDIRECT("'Risk Input'!" &amp; Database!$O$7 &amp;$A573&amp;"")="","",INDIRECT("'Risk Input'!" &amp; Database!$O$7 &amp;$A573&amp;""))</f>
        <v/>
      </c>
      <c r="H573" s="540" t="str">
        <f ca="1">IF(INDIRECT("'Risk Input'!" &amp; Database!$O$8 &amp;$A573&amp;"")="","",INDIRECT("'Risk Input'!" &amp; Database!$O$8 &amp;$A573&amp;""))</f>
        <v/>
      </c>
      <c r="I573" s="552" t="str">
        <f ca="1">IF(INDIRECT("'Risk Input'!" &amp; Database!$O$9 &amp;$A573&amp;"")="","",INDIRECT("'Risk Input'!" &amp; Database!$O$9 &amp;$A573&amp;""))</f>
        <v/>
      </c>
      <c r="J573" s="540" t="str">
        <f ca="1">IF(INDIRECT("'Risk Input'!" &amp; Database!$O$10 &amp;$A573&amp;"")="","",INDIRECT("'Risk Input'!" &amp; Database!$O$10 &amp;$A573&amp;""))</f>
        <v/>
      </c>
      <c r="K573" s="540" t="str">
        <f ca="1">IF(INDIRECT("'Risk Input'!" &amp; Database!$O$11 &amp;$A573&amp;"")="","",INDIRECT("'Risk Input'!" &amp; Database!$O$11 &amp;$A573&amp;""))</f>
        <v/>
      </c>
      <c r="L573" s="540" t="str">
        <f ca="1">IF(INDIRECT("'Risk Input'!" &amp; Database!$O$12 &amp;$A573&amp;"")="","",INDIRECT("'Risk Input'!" &amp; Database!$O$12 &amp;$A573&amp;""))</f>
        <v/>
      </c>
      <c r="M573" s="540" t="str">
        <f ca="1">IF(INDIRECT("'Risk Input'!" &amp; Database!$O$13 &amp;$A573&amp;"")="","",INDIRECT("'Risk Input'!" &amp; Database!$O$13 &amp;$A573&amp;""))</f>
        <v/>
      </c>
      <c r="N573" s="540" t="str">
        <f ca="1">IF(INDIRECT("'Risk Input'!" &amp; Database!$O$14 &amp;$A573&amp;"")="","",INDIRECT("'Risk Input'!" &amp; Database!$O$14 &amp;$A573&amp;""))</f>
        <v/>
      </c>
      <c r="O573" s="15" t="s">
        <v>26</v>
      </c>
      <c r="P573" s="549">
        <f ca="1">IF(INDIRECT("'Risk Input'!" &amp; Database!$O$19 &amp;$A573&amp;"")="","",INDIRECT("'Risk Input'!" &amp; Database!$O$19 &amp;$A573&amp;""))</f>
        <v>0</v>
      </c>
      <c r="Q573" s="543">
        <f ca="1">IF(INDIRECT("'Risk Input'!" &amp; Database!$O$20 &amp;$A573&amp;"")="","",INDIRECT("'Risk Input'!" &amp; Database!$O$20 &amp;$A573&amp;""))</f>
        <v>0</v>
      </c>
      <c r="R573" s="543">
        <f ca="1">IF(INDIRECT("'Risk Input'!" &amp; Database!$O$21 &amp;$A573&amp;"")="","",INDIRECT("'Risk Input'!" &amp; Database!$O$21 &amp;$A573&amp;""))</f>
        <v>0</v>
      </c>
      <c r="S573" s="540" t="str">
        <f ca="1">IF(INDIRECT("'Risk Input'!" &amp; Database!$O$22 &amp;$A573&amp;"")="","",INDIRECT("'Risk Input'!" &amp; Database!$O$22 &amp;$A573&amp;""))</f>
        <v/>
      </c>
      <c r="T573" s="540" t="str">
        <f ca="1">IF(INDIRECT("'Risk Input'!" &amp; Database!$O$25 &amp;$A573&amp;"")="","",INDIRECT("'Risk Input'!" &amp; Database!$O$25 &amp;$A573&amp;""))</f>
        <v/>
      </c>
      <c r="U573" s="540" t="str">
        <f ca="1">IF(INDIRECT("'Risk Input'!" &amp; Database!$O$26 &amp;$A573&amp;"")="","",INDIRECT("'Risk Input'!" &amp; Database!$O$26 &amp;$A573&amp;""))</f>
        <v/>
      </c>
      <c r="V573" s="540" t="str">
        <f ca="1">IF(INDIRECT("'Risk Input'!" &amp; Database!$O$27 &amp;$A573&amp;"")="","",INDIRECT("'Risk Input'!" &amp; Database!$O$27 &amp;$A573&amp;""))</f>
        <v/>
      </c>
      <c r="W573" s="543" t="str">
        <f ca="1">IF(INDIRECT("'Risk Input'!" &amp; Database!$O$28 &amp;$A573&amp;"")="","",INDIRECT("'Risk Input'!" &amp; Database!$O$28 &amp;$A573&amp;""))</f>
        <v/>
      </c>
      <c r="X573" s="540" t="str">
        <f ca="1">IF(INDIRECT("'Risk Input'!" &amp; Database!$O$29 &amp;$A573&amp;"")="","",INDIRECT("'Risk Input'!" &amp; Database!$O$29 &amp;$A573&amp;""))</f>
        <v/>
      </c>
      <c r="Y573" s="123" t="s">
        <v>26</v>
      </c>
    </row>
    <row r="574" spans="1:25" ht="24" customHeight="1" thickBot="1">
      <c r="A574">
        <f>A573</f>
        <v>70</v>
      </c>
      <c r="B574" s="541"/>
      <c r="C574" s="541"/>
      <c r="D574" s="541"/>
      <c r="E574" s="541"/>
      <c r="F574" s="541"/>
      <c r="G574" s="541"/>
      <c r="H574" s="541"/>
      <c r="I574" s="553"/>
      <c r="J574" s="541"/>
      <c r="K574" s="541"/>
      <c r="L574" s="541"/>
      <c r="M574" s="541"/>
      <c r="N574" s="541"/>
      <c r="O574" s="14" t="str">
        <f ca="1">IF(INDIRECT("'Risk Input'!" &amp; Database!$O$15 &amp;$A573&amp;"")="","",INDIRECT("'Risk Input'!" &amp; Database!$O$15 &amp;$A573&amp;""))</f>
        <v/>
      </c>
      <c r="P574" s="550"/>
      <c r="Q574" s="544"/>
      <c r="R574" s="544"/>
      <c r="S574" s="541"/>
      <c r="T574" s="541"/>
      <c r="U574" s="541"/>
      <c r="V574" s="541"/>
      <c r="W574" s="544"/>
      <c r="X574" s="541"/>
      <c r="Y574" s="14" t="str">
        <f ca="1">IF(INDIRECT("'Risk Input'!" &amp; Database!$O$30 &amp;$A573&amp;"")="","",INDIRECT("'Risk Input'!" &amp; Database!$O$30 &amp;$A573&amp;""))</f>
        <v/>
      </c>
    </row>
    <row r="575" spans="1:25" ht="24" customHeight="1">
      <c r="A575">
        <f t="shared" ref="A575:A580" si="62">A574</f>
        <v>70</v>
      </c>
      <c r="B575" s="541"/>
      <c r="C575" s="541"/>
      <c r="D575" s="541"/>
      <c r="E575" s="541"/>
      <c r="F575" s="541"/>
      <c r="G575" s="541"/>
      <c r="H575" s="541"/>
      <c r="I575" s="553"/>
      <c r="J575" s="541"/>
      <c r="K575" s="541"/>
      <c r="L575" s="541"/>
      <c r="M575" s="541"/>
      <c r="N575" s="541"/>
      <c r="O575" s="546" t="str">
        <f ca="1">IF(INDIRECT("'Risk Input'!" &amp; Database!$O$18 &amp;$A575&amp;"")="","",INDIRECT("'Risk Input'!" &amp; Database!$O$18 &amp;$A575&amp;""))</f>
        <v/>
      </c>
      <c r="P575" s="550"/>
      <c r="Q575" s="544"/>
      <c r="R575" s="544"/>
      <c r="S575" s="541"/>
      <c r="T575" s="541"/>
      <c r="U575" s="541"/>
      <c r="V575" s="541"/>
      <c r="W575" s="544"/>
      <c r="X575" s="541"/>
      <c r="Y575" s="546" t="str">
        <f ca="1">IF(INDIRECT("'Risk Input'!" &amp; Database!$O$33 &amp;$A575&amp;"")="","",INDIRECT("'Risk Input'!" &amp; Database!$O$33 &amp;$A575&amp;""))</f>
        <v/>
      </c>
    </row>
    <row r="576" spans="1:25" ht="24" customHeight="1">
      <c r="A576">
        <f t="shared" si="62"/>
        <v>70</v>
      </c>
      <c r="B576" s="541"/>
      <c r="C576" s="541"/>
      <c r="D576" s="541"/>
      <c r="E576" s="541"/>
      <c r="F576" s="541"/>
      <c r="G576" s="541"/>
      <c r="H576" s="541"/>
      <c r="I576" s="553"/>
      <c r="J576" s="541"/>
      <c r="K576" s="541"/>
      <c r="L576" s="541"/>
      <c r="M576" s="541"/>
      <c r="N576" s="541"/>
      <c r="O576" s="547" t="str">
        <f ca="1">IF(INDIRECT("'Risk Input'!L"&amp;$A575&amp;"")="","",INDIRECT("'Risk Input'!L"&amp;$A575&amp;""))</f>
        <v/>
      </c>
      <c r="P576" s="550"/>
      <c r="Q576" s="544"/>
      <c r="R576" s="544"/>
      <c r="S576" s="541"/>
      <c r="T576" s="541"/>
      <c r="U576" s="541"/>
      <c r="V576" s="541"/>
      <c r="W576" s="544"/>
      <c r="X576" s="541"/>
      <c r="Y576" s="547" t="str">
        <f ca="1">IF(INDIRECT("'Risk Input'!L"&amp;$A575&amp;"")="","",INDIRECT("'Risk Input'!L"&amp;$A575&amp;""))</f>
        <v/>
      </c>
    </row>
    <row r="577" spans="1:25" ht="24" customHeight="1">
      <c r="A577">
        <f t="shared" si="62"/>
        <v>70</v>
      </c>
      <c r="B577" s="541"/>
      <c r="C577" s="541"/>
      <c r="D577" s="541"/>
      <c r="E577" s="541"/>
      <c r="F577" s="541"/>
      <c r="G577" s="541"/>
      <c r="H577" s="541"/>
      <c r="I577" s="553"/>
      <c r="J577" s="541"/>
      <c r="K577" s="541"/>
      <c r="L577" s="541"/>
      <c r="M577" s="541"/>
      <c r="N577" s="541"/>
      <c r="O577" s="547" t="str">
        <f ca="1">IF(INDIRECT("'Risk Input'!L"&amp;$A576&amp;"")="","",INDIRECT("'Risk Input'!L"&amp;$A576&amp;""))</f>
        <v/>
      </c>
      <c r="P577" s="550"/>
      <c r="Q577" s="544"/>
      <c r="R577" s="544"/>
      <c r="S577" s="541"/>
      <c r="T577" s="541"/>
      <c r="U577" s="541"/>
      <c r="V577" s="541"/>
      <c r="W577" s="544"/>
      <c r="X577" s="541"/>
      <c r="Y577" s="547" t="str">
        <f ca="1">IF(INDIRECT("'Risk Input'!L"&amp;$A576&amp;"")="","",INDIRECT("'Risk Input'!L"&amp;$A576&amp;""))</f>
        <v/>
      </c>
    </row>
    <row r="578" spans="1:25" ht="24" customHeight="1" thickBot="1">
      <c r="A578">
        <f t="shared" si="62"/>
        <v>70</v>
      </c>
      <c r="B578" s="541"/>
      <c r="C578" s="541"/>
      <c r="D578" s="541"/>
      <c r="E578" s="541"/>
      <c r="F578" s="541"/>
      <c r="G578" s="541"/>
      <c r="H578" s="541"/>
      <c r="I578" s="553"/>
      <c r="J578" s="541"/>
      <c r="K578" s="541"/>
      <c r="L578" s="541"/>
      <c r="M578" s="541"/>
      <c r="N578" s="541"/>
      <c r="O578" s="548" t="str">
        <f ca="1">IF(INDIRECT("'Risk Input'!L"&amp;$A577&amp;"")="","",INDIRECT("'Risk Input'!L"&amp;$A577&amp;""))</f>
        <v/>
      </c>
      <c r="P578" s="550"/>
      <c r="Q578" s="544"/>
      <c r="R578" s="544"/>
      <c r="S578" s="541"/>
      <c r="T578" s="541"/>
      <c r="U578" s="541"/>
      <c r="V578" s="541"/>
      <c r="W578" s="544"/>
      <c r="X578" s="541"/>
      <c r="Y578" s="548" t="str">
        <f ca="1">IF(INDIRECT("'Risk Input'!L"&amp;$A577&amp;"")="","",INDIRECT("'Risk Input'!L"&amp;$A577&amp;""))</f>
        <v/>
      </c>
    </row>
    <row r="579" spans="1:25" ht="24" customHeight="1">
      <c r="A579">
        <f t="shared" si="62"/>
        <v>70</v>
      </c>
      <c r="B579" s="541"/>
      <c r="C579" s="541"/>
      <c r="D579" s="541"/>
      <c r="E579" s="541"/>
      <c r="F579" s="541"/>
      <c r="G579" s="541"/>
      <c r="H579" s="541"/>
      <c r="I579" s="553"/>
      <c r="J579" s="541"/>
      <c r="K579" s="541"/>
      <c r="L579" s="541"/>
      <c r="M579" s="541"/>
      <c r="N579" s="541"/>
      <c r="O579" s="13" t="s">
        <v>15</v>
      </c>
      <c r="P579" s="550"/>
      <c r="Q579" s="544"/>
      <c r="R579" s="544"/>
      <c r="S579" s="541"/>
      <c r="T579" s="541"/>
      <c r="U579" s="541"/>
      <c r="V579" s="541"/>
      <c r="W579" s="544"/>
      <c r="X579" s="541"/>
      <c r="Y579" s="13" t="s">
        <v>15</v>
      </c>
    </row>
    <row r="580" spans="1:25" ht="24" customHeight="1" thickBot="1">
      <c r="A580">
        <f t="shared" si="62"/>
        <v>70</v>
      </c>
      <c r="B580" s="542"/>
      <c r="C580" s="542"/>
      <c r="D580" s="542"/>
      <c r="E580" s="542"/>
      <c r="F580" s="542"/>
      <c r="G580" s="542"/>
      <c r="H580" s="542"/>
      <c r="I580" s="554"/>
      <c r="J580" s="542"/>
      <c r="K580" s="542"/>
      <c r="L580" s="542"/>
      <c r="M580" s="542"/>
      <c r="N580" s="542"/>
      <c r="O580" s="14" t="str">
        <f ca="1">IF(INDIRECT("'Risk Input'!" &amp; Database!$O$16 &amp;$A580&amp;"")="","",INDIRECT("'Risk Input'!" &amp; Database!$O$16 &amp;$A580&amp;""))</f>
        <v/>
      </c>
      <c r="P580" s="551"/>
      <c r="Q580" s="545"/>
      <c r="R580" s="545"/>
      <c r="S580" s="542"/>
      <c r="T580" s="542"/>
      <c r="U580" s="542"/>
      <c r="V580" s="542"/>
      <c r="W580" s="545"/>
      <c r="X580" s="542"/>
      <c r="Y580" s="14" t="str">
        <f ca="1">IF(INDIRECT("'Risk Input'!" &amp; Database!$O$31 &amp;$A580&amp;"")="","",INDIRECT("'Risk Input'!" &amp; Database!$O$31 &amp;$A580&amp;""))</f>
        <v/>
      </c>
    </row>
    <row r="581" spans="1:25" ht="6" customHeight="1" thickBot="1">
      <c r="B581" s="12"/>
      <c r="C581" s="125"/>
      <c r="D581" s="126"/>
      <c r="E581" s="126"/>
      <c r="F581" s="126"/>
      <c r="G581" s="126"/>
      <c r="H581" s="126"/>
      <c r="I581" s="243"/>
      <c r="J581" s="126"/>
      <c r="K581" s="126"/>
      <c r="L581" s="126"/>
      <c r="M581" s="126"/>
      <c r="N581" s="128"/>
      <c r="O581" s="128"/>
      <c r="P581" s="128"/>
      <c r="Q581" s="128"/>
      <c r="R581" s="128"/>
      <c r="S581" s="126"/>
      <c r="T581" s="126"/>
      <c r="U581" s="126"/>
      <c r="V581" s="126"/>
      <c r="W581" s="126"/>
      <c r="X581" s="126"/>
      <c r="Y581" s="122"/>
    </row>
    <row r="582" spans="1:25" ht="24" customHeight="1" thickTop="1">
      <c r="A582">
        <f>A573+1</f>
        <v>71</v>
      </c>
      <c r="B582" s="540" t="str">
        <f ca="1">IF(INDIRECT("'Risk Input'!" &amp; Database!$O$3 &amp;$A582&amp;"")="","",INDIRECT("'Risk Input'!" &amp; Database!$O$3 &amp;$A582&amp;""))</f>
        <v/>
      </c>
      <c r="C582" s="540" t="str">
        <f ca="1">IF(INDIRECT("'Risk Input'!" &amp; Database!$O$2 &amp;$A582&amp;"")="","",INDIRECT("'Risk Input'!" &amp; Database!$O$2 &amp;$A582&amp;""))</f>
        <v/>
      </c>
      <c r="D582" s="540" t="str">
        <f ca="1">IF(INDIRECT("'Risk Input'!" &amp; Database!$O$4 &amp;$A582&amp;"")="","",INDIRECT("'Risk Input'!" &amp; Database!$O$4 &amp;$A582&amp;""))</f>
        <v/>
      </c>
      <c r="E582" s="540" t="str">
        <f ca="1">IF(INDIRECT("'Risk Input'!" &amp; Database!$O$5 &amp;$A582&amp;"")="","",INDIRECT("'Risk Input'!" &amp; Database!$O$5 &amp;$A582&amp;""))</f>
        <v/>
      </c>
      <c r="F582" s="540" t="str">
        <f ca="1">IF(INDIRECT("'Risk Input'!" &amp; Database!$O$6 &amp;$A582&amp;"")="","",INDIRECT("'Risk Input'!" &amp; Database!$O$6 &amp;$A582&amp;""))</f>
        <v/>
      </c>
      <c r="G582" s="540" t="str">
        <f ca="1">IF(INDIRECT("'Risk Input'!" &amp; Database!$O$7 &amp;$A582&amp;"")="","",INDIRECT("'Risk Input'!" &amp; Database!$O$7 &amp;$A582&amp;""))</f>
        <v/>
      </c>
      <c r="H582" s="540" t="str">
        <f ca="1">IF(INDIRECT("'Risk Input'!" &amp; Database!$O$8 &amp;$A582&amp;"")="","",INDIRECT("'Risk Input'!" &amp; Database!$O$8 &amp;$A582&amp;""))</f>
        <v/>
      </c>
      <c r="I582" s="552" t="str">
        <f ca="1">IF(INDIRECT("'Risk Input'!" &amp; Database!$O$9 &amp;$A582&amp;"")="","",INDIRECT("'Risk Input'!" &amp; Database!$O$9 &amp;$A582&amp;""))</f>
        <v/>
      </c>
      <c r="J582" s="540" t="str">
        <f ca="1">IF(INDIRECT("'Risk Input'!" &amp; Database!$O$10 &amp;$A582&amp;"")="","",INDIRECT("'Risk Input'!" &amp; Database!$O$10 &amp;$A582&amp;""))</f>
        <v/>
      </c>
      <c r="K582" s="540" t="str">
        <f ca="1">IF(INDIRECT("'Risk Input'!" &amp; Database!$O$11 &amp;$A582&amp;"")="","",INDIRECT("'Risk Input'!" &amp; Database!$O$11 &amp;$A582&amp;""))</f>
        <v/>
      </c>
      <c r="L582" s="540" t="str">
        <f ca="1">IF(INDIRECT("'Risk Input'!" &amp; Database!$O$12 &amp;$A582&amp;"")="","",INDIRECT("'Risk Input'!" &amp; Database!$O$12 &amp;$A582&amp;""))</f>
        <v/>
      </c>
      <c r="M582" s="540" t="str">
        <f ca="1">IF(INDIRECT("'Risk Input'!" &amp; Database!$O$13 &amp;$A582&amp;"")="","",INDIRECT("'Risk Input'!" &amp; Database!$O$13 &amp;$A582&amp;""))</f>
        <v/>
      </c>
      <c r="N582" s="540" t="str">
        <f ca="1">IF(INDIRECT("'Risk Input'!" &amp; Database!$O$14 &amp;$A582&amp;"")="","",INDIRECT("'Risk Input'!" &amp; Database!$O$14 &amp;$A582&amp;""))</f>
        <v/>
      </c>
      <c r="O582" s="15" t="s">
        <v>26</v>
      </c>
      <c r="P582" s="549">
        <f ca="1">IF(INDIRECT("'Risk Input'!" &amp; Database!$O$19 &amp;$A582&amp;"")="","",INDIRECT("'Risk Input'!" &amp; Database!$O$19 &amp;$A582&amp;""))</f>
        <v>0</v>
      </c>
      <c r="Q582" s="543">
        <f ca="1">IF(INDIRECT("'Risk Input'!" &amp; Database!$O$20 &amp;$A582&amp;"")="","",INDIRECT("'Risk Input'!" &amp; Database!$O$20 &amp;$A582&amp;""))</f>
        <v>0</v>
      </c>
      <c r="R582" s="543">
        <f ca="1">IF(INDIRECT("'Risk Input'!" &amp; Database!$O$21 &amp;$A582&amp;"")="","",INDIRECT("'Risk Input'!" &amp; Database!$O$21 &amp;$A582&amp;""))</f>
        <v>0</v>
      </c>
      <c r="S582" s="540" t="str">
        <f ca="1">IF(INDIRECT("'Risk Input'!" &amp; Database!$O$22 &amp;$A582&amp;"")="","",INDIRECT("'Risk Input'!" &amp; Database!$O$22 &amp;$A582&amp;""))</f>
        <v/>
      </c>
      <c r="T582" s="540" t="str">
        <f ca="1">IF(INDIRECT("'Risk Input'!" &amp; Database!$O$25 &amp;$A582&amp;"")="","",INDIRECT("'Risk Input'!" &amp; Database!$O$25 &amp;$A582&amp;""))</f>
        <v/>
      </c>
      <c r="U582" s="540" t="str">
        <f ca="1">IF(INDIRECT("'Risk Input'!" &amp; Database!$O$26 &amp;$A582&amp;"")="","",INDIRECT("'Risk Input'!" &amp; Database!$O$26 &amp;$A582&amp;""))</f>
        <v/>
      </c>
      <c r="V582" s="540" t="str">
        <f ca="1">IF(INDIRECT("'Risk Input'!" &amp; Database!$O$27 &amp;$A582&amp;"")="","",INDIRECT("'Risk Input'!" &amp; Database!$O$27 &amp;$A582&amp;""))</f>
        <v/>
      </c>
      <c r="W582" s="543" t="str">
        <f ca="1">IF(INDIRECT("'Risk Input'!" &amp; Database!$O$28 &amp;$A582&amp;"")="","",INDIRECT("'Risk Input'!" &amp; Database!$O$28 &amp;$A582&amp;""))</f>
        <v/>
      </c>
      <c r="X582" s="540" t="str">
        <f ca="1">IF(INDIRECT("'Risk Input'!" &amp; Database!$O$29 &amp;$A582&amp;"")="","",INDIRECT("'Risk Input'!" &amp; Database!$O$29 &amp;$A582&amp;""))</f>
        <v/>
      </c>
      <c r="Y582" s="123" t="s">
        <v>26</v>
      </c>
    </row>
    <row r="583" spans="1:25" ht="24" customHeight="1" thickBot="1">
      <c r="A583">
        <f>A582</f>
        <v>71</v>
      </c>
      <c r="B583" s="541"/>
      <c r="C583" s="541"/>
      <c r="D583" s="541"/>
      <c r="E583" s="541"/>
      <c r="F583" s="541"/>
      <c r="G583" s="541"/>
      <c r="H583" s="541"/>
      <c r="I583" s="553"/>
      <c r="J583" s="541"/>
      <c r="K583" s="541"/>
      <c r="L583" s="541"/>
      <c r="M583" s="541"/>
      <c r="N583" s="541"/>
      <c r="O583" s="14" t="str">
        <f ca="1">IF(INDIRECT("'Risk Input'!" &amp; Database!$O$15 &amp;$A582&amp;"")="","",INDIRECT("'Risk Input'!" &amp; Database!$O$15 &amp;$A582&amp;""))</f>
        <v/>
      </c>
      <c r="P583" s="550"/>
      <c r="Q583" s="544"/>
      <c r="R583" s="544"/>
      <c r="S583" s="541"/>
      <c r="T583" s="541"/>
      <c r="U583" s="541"/>
      <c r="V583" s="541"/>
      <c r="W583" s="544"/>
      <c r="X583" s="541"/>
      <c r="Y583" s="14" t="str">
        <f ca="1">IF(INDIRECT("'Risk Input'!" &amp; Database!$O$30 &amp;$A582&amp;"")="","",INDIRECT("'Risk Input'!" &amp; Database!$O$30 &amp;$A582&amp;""))</f>
        <v/>
      </c>
    </row>
    <row r="584" spans="1:25" ht="24" customHeight="1">
      <c r="A584">
        <f t="shared" ref="A584:A589" si="63">A583</f>
        <v>71</v>
      </c>
      <c r="B584" s="541"/>
      <c r="C584" s="541"/>
      <c r="D584" s="541"/>
      <c r="E584" s="541"/>
      <c r="F584" s="541"/>
      <c r="G584" s="541"/>
      <c r="H584" s="541"/>
      <c r="I584" s="553"/>
      <c r="J584" s="541"/>
      <c r="K584" s="541"/>
      <c r="L584" s="541"/>
      <c r="M584" s="541"/>
      <c r="N584" s="541"/>
      <c r="O584" s="546" t="str">
        <f ca="1">IF(INDIRECT("'Risk Input'!" &amp; Database!$O$18 &amp;$A584&amp;"")="","",INDIRECT("'Risk Input'!" &amp; Database!$O$18 &amp;$A584&amp;""))</f>
        <v/>
      </c>
      <c r="P584" s="550"/>
      <c r="Q584" s="544"/>
      <c r="R584" s="544"/>
      <c r="S584" s="541"/>
      <c r="T584" s="541"/>
      <c r="U584" s="541"/>
      <c r="V584" s="541"/>
      <c r="W584" s="544"/>
      <c r="X584" s="541"/>
      <c r="Y584" s="546" t="str">
        <f ca="1">IF(INDIRECT("'Risk Input'!" &amp; Database!$O$33 &amp;$A584&amp;"")="","",INDIRECT("'Risk Input'!" &amp; Database!$O$33 &amp;$A584&amp;""))</f>
        <v/>
      </c>
    </row>
    <row r="585" spans="1:25" ht="24" customHeight="1">
      <c r="A585">
        <f t="shared" si="63"/>
        <v>71</v>
      </c>
      <c r="B585" s="541"/>
      <c r="C585" s="541"/>
      <c r="D585" s="541"/>
      <c r="E585" s="541"/>
      <c r="F585" s="541"/>
      <c r="G585" s="541"/>
      <c r="H585" s="541"/>
      <c r="I585" s="553"/>
      <c r="J585" s="541"/>
      <c r="K585" s="541"/>
      <c r="L585" s="541"/>
      <c r="M585" s="541"/>
      <c r="N585" s="541"/>
      <c r="O585" s="547" t="str">
        <f ca="1">IF(INDIRECT("'Risk Input'!L"&amp;$A584&amp;"")="","",INDIRECT("'Risk Input'!L"&amp;$A584&amp;""))</f>
        <v/>
      </c>
      <c r="P585" s="550"/>
      <c r="Q585" s="544"/>
      <c r="R585" s="544"/>
      <c r="S585" s="541"/>
      <c r="T585" s="541"/>
      <c r="U585" s="541"/>
      <c r="V585" s="541"/>
      <c r="W585" s="544"/>
      <c r="X585" s="541"/>
      <c r="Y585" s="547" t="str">
        <f ca="1">IF(INDIRECT("'Risk Input'!L"&amp;$A584&amp;"")="","",INDIRECT("'Risk Input'!L"&amp;$A584&amp;""))</f>
        <v/>
      </c>
    </row>
    <row r="586" spans="1:25" ht="24" customHeight="1">
      <c r="A586">
        <f t="shared" si="63"/>
        <v>71</v>
      </c>
      <c r="B586" s="541"/>
      <c r="C586" s="541"/>
      <c r="D586" s="541"/>
      <c r="E586" s="541"/>
      <c r="F586" s="541"/>
      <c r="G586" s="541"/>
      <c r="H586" s="541"/>
      <c r="I586" s="553"/>
      <c r="J586" s="541"/>
      <c r="K586" s="541"/>
      <c r="L586" s="541"/>
      <c r="M586" s="541"/>
      <c r="N586" s="541"/>
      <c r="O586" s="547" t="str">
        <f ca="1">IF(INDIRECT("'Risk Input'!L"&amp;$A585&amp;"")="","",INDIRECT("'Risk Input'!L"&amp;$A585&amp;""))</f>
        <v/>
      </c>
      <c r="P586" s="550"/>
      <c r="Q586" s="544"/>
      <c r="R586" s="544"/>
      <c r="S586" s="541"/>
      <c r="T586" s="541"/>
      <c r="U586" s="541"/>
      <c r="V586" s="541"/>
      <c r="W586" s="544"/>
      <c r="X586" s="541"/>
      <c r="Y586" s="547" t="str">
        <f ca="1">IF(INDIRECT("'Risk Input'!L"&amp;$A585&amp;"")="","",INDIRECT("'Risk Input'!L"&amp;$A585&amp;""))</f>
        <v/>
      </c>
    </row>
    <row r="587" spans="1:25" ht="24" customHeight="1" thickBot="1">
      <c r="A587">
        <f t="shared" si="63"/>
        <v>71</v>
      </c>
      <c r="B587" s="541"/>
      <c r="C587" s="541"/>
      <c r="D587" s="541"/>
      <c r="E587" s="541"/>
      <c r="F587" s="541"/>
      <c r="G587" s="541"/>
      <c r="H587" s="541"/>
      <c r="I587" s="553"/>
      <c r="J587" s="541"/>
      <c r="K587" s="541"/>
      <c r="L587" s="541"/>
      <c r="M587" s="541"/>
      <c r="N587" s="541"/>
      <c r="O587" s="548" t="str">
        <f ca="1">IF(INDIRECT("'Risk Input'!L"&amp;$A586&amp;"")="","",INDIRECT("'Risk Input'!L"&amp;$A586&amp;""))</f>
        <v/>
      </c>
      <c r="P587" s="550"/>
      <c r="Q587" s="544"/>
      <c r="R587" s="544"/>
      <c r="S587" s="541"/>
      <c r="T587" s="541"/>
      <c r="U587" s="541"/>
      <c r="V587" s="541"/>
      <c r="W587" s="544"/>
      <c r="X587" s="541"/>
      <c r="Y587" s="548" t="str">
        <f ca="1">IF(INDIRECT("'Risk Input'!L"&amp;$A586&amp;"")="","",INDIRECT("'Risk Input'!L"&amp;$A586&amp;""))</f>
        <v/>
      </c>
    </row>
    <row r="588" spans="1:25" ht="24" customHeight="1">
      <c r="A588">
        <f t="shared" si="63"/>
        <v>71</v>
      </c>
      <c r="B588" s="541"/>
      <c r="C588" s="541"/>
      <c r="D588" s="541"/>
      <c r="E588" s="541"/>
      <c r="F588" s="541"/>
      <c r="G588" s="541"/>
      <c r="H588" s="541"/>
      <c r="I588" s="553"/>
      <c r="J588" s="541"/>
      <c r="K588" s="541"/>
      <c r="L588" s="541"/>
      <c r="M588" s="541"/>
      <c r="N588" s="541"/>
      <c r="O588" s="13" t="s">
        <v>15</v>
      </c>
      <c r="P588" s="550"/>
      <c r="Q588" s="544"/>
      <c r="R588" s="544"/>
      <c r="S588" s="541"/>
      <c r="T588" s="541"/>
      <c r="U588" s="541"/>
      <c r="V588" s="541"/>
      <c r="W588" s="544"/>
      <c r="X588" s="541"/>
      <c r="Y588" s="13" t="s">
        <v>15</v>
      </c>
    </row>
    <row r="589" spans="1:25" ht="24" customHeight="1" thickBot="1">
      <c r="A589">
        <f t="shared" si="63"/>
        <v>71</v>
      </c>
      <c r="B589" s="542"/>
      <c r="C589" s="542"/>
      <c r="D589" s="542"/>
      <c r="E589" s="542"/>
      <c r="F589" s="542"/>
      <c r="G589" s="542"/>
      <c r="H589" s="542"/>
      <c r="I589" s="554"/>
      <c r="J589" s="542"/>
      <c r="K589" s="542"/>
      <c r="L589" s="542"/>
      <c r="M589" s="542"/>
      <c r="N589" s="542"/>
      <c r="O589" s="14" t="str">
        <f ca="1">IF(INDIRECT("'Risk Input'!" &amp; Database!$O$16 &amp;$A589&amp;"")="","",INDIRECT("'Risk Input'!" &amp; Database!$O$16 &amp;$A589&amp;""))</f>
        <v/>
      </c>
      <c r="P589" s="551"/>
      <c r="Q589" s="545"/>
      <c r="R589" s="545"/>
      <c r="S589" s="542"/>
      <c r="T589" s="542"/>
      <c r="U589" s="542"/>
      <c r="V589" s="542"/>
      <c r="W589" s="545"/>
      <c r="X589" s="542"/>
      <c r="Y589" s="14" t="str">
        <f ca="1">IF(INDIRECT("'Risk Input'!" &amp; Database!$O$31 &amp;$A589&amp;"")="","",INDIRECT("'Risk Input'!" &amp; Database!$O$31 &amp;$A589&amp;""))</f>
        <v/>
      </c>
    </row>
    <row r="590" spans="1:25" ht="6" customHeight="1" thickBot="1">
      <c r="B590" s="12"/>
      <c r="C590" s="125"/>
      <c r="D590" s="126"/>
      <c r="E590" s="126"/>
      <c r="F590" s="126"/>
      <c r="G590" s="126"/>
      <c r="H590" s="126"/>
      <c r="I590" s="243"/>
      <c r="J590" s="126"/>
      <c r="K590" s="126"/>
      <c r="L590" s="126"/>
      <c r="M590" s="126"/>
      <c r="N590" s="128"/>
      <c r="O590" s="128"/>
      <c r="P590" s="128"/>
      <c r="Q590" s="128"/>
      <c r="R590" s="128"/>
      <c r="S590" s="126"/>
      <c r="T590" s="126"/>
      <c r="U590" s="126"/>
      <c r="V590" s="126"/>
      <c r="W590" s="126"/>
      <c r="X590" s="126"/>
      <c r="Y590" s="122"/>
    </row>
    <row r="591" spans="1:25" ht="24" customHeight="1" thickTop="1">
      <c r="A591">
        <f>A582+1</f>
        <v>72</v>
      </c>
      <c r="B591" s="540" t="str">
        <f ca="1">IF(INDIRECT("'Risk Input'!" &amp; Database!$O$3 &amp;$A591&amp;"")="","",INDIRECT("'Risk Input'!" &amp; Database!$O$3 &amp;$A591&amp;""))</f>
        <v/>
      </c>
      <c r="C591" s="540" t="str">
        <f ca="1">IF(INDIRECT("'Risk Input'!" &amp; Database!$O$2 &amp;$A591&amp;"")="","",INDIRECT("'Risk Input'!" &amp; Database!$O$2 &amp;$A591&amp;""))</f>
        <v/>
      </c>
      <c r="D591" s="540" t="str">
        <f ca="1">IF(INDIRECT("'Risk Input'!" &amp; Database!$O$4 &amp;$A591&amp;"")="","",INDIRECT("'Risk Input'!" &amp; Database!$O$4 &amp;$A591&amp;""))</f>
        <v/>
      </c>
      <c r="E591" s="540" t="str">
        <f ca="1">IF(INDIRECT("'Risk Input'!" &amp; Database!$O$5 &amp;$A591&amp;"")="","",INDIRECT("'Risk Input'!" &amp; Database!$O$5 &amp;$A591&amp;""))</f>
        <v/>
      </c>
      <c r="F591" s="540" t="str">
        <f ca="1">IF(INDIRECT("'Risk Input'!" &amp; Database!$O$6 &amp;$A591&amp;"")="","",INDIRECT("'Risk Input'!" &amp; Database!$O$6 &amp;$A591&amp;""))</f>
        <v/>
      </c>
      <c r="G591" s="540" t="str">
        <f ca="1">IF(INDIRECT("'Risk Input'!" &amp; Database!$O$7 &amp;$A591&amp;"")="","",INDIRECT("'Risk Input'!" &amp; Database!$O$7 &amp;$A591&amp;""))</f>
        <v/>
      </c>
      <c r="H591" s="540" t="str">
        <f ca="1">IF(INDIRECT("'Risk Input'!" &amp; Database!$O$8 &amp;$A591&amp;"")="","",INDIRECT("'Risk Input'!" &amp; Database!$O$8 &amp;$A591&amp;""))</f>
        <v/>
      </c>
      <c r="I591" s="552" t="str">
        <f ca="1">IF(INDIRECT("'Risk Input'!" &amp; Database!$O$9 &amp;$A591&amp;"")="","",INDIRECT("'Risk Input'!" &amp; Database!$O$9 &amp;$A591&amp;""))</f>
        <v/>
      </c>
      <c r="J591" s="540" t="str">
        <f ca="1">IF(INDIRECT("'Risk Input'!" &amp; Database!$O$10 &amp;$A591&amp;"")="","",INDIRECT("'Risk Input'!" &amp; Database!$O$10 &amp;$A591&amp;""))</f>
        <v/>
      </c>
      <c r="K591" s="540" t="str">
        <f ca="1">IF(INDIRECT("'Risk Input'!" &amp; Database!$O$11 &amp;$A591&amp;"")="","",INDIRECT("'Risk Input'!" &amp; Database!$O$11 &amp;$A591&amp;""))</f>
        <v/>
      </c>
      <c r="L591" s="540" t="str">
        <f ca="1">IF(INDIRECT("'Risk Input'!" &amp; Database!$O$12 &amp;$A591&amp;"")="","",INDIRECT("'Risk Input'!" &amp; Database!$O$12 &amp;$A591&amp;""))</f>
        <v/>
      </c>
      <c r="M591" s="540" t="str">
        <f ca="1">IF(INDIRECT("'Risk Input'!" &amp; Database!$O$13 &amp;$A591&amp;"")="","",INDIRECT("'Risk Input'!" &amp; Database!$O$13 &amp;$A591&amp;""))</f>
        <v/>
      </c>
      <c r="N591" s="540" t="str">
        <f ca="1">IF(INDIRECT("'Risk Input'!" &amp; Database!$O$14 &amp;$A591&amp;"")="","",INDIRECT("'Risk Input'!" &amp; Database!$O$14 &amp;$A591&amp;""))</f>
        <v/>
      </c>
      <c r="O591" s="15" t="s">
        <v>26</v>
      </c>
      <c r="P591" s="549">
        <f ca="1">IF(INDIRECT("'Risk Input'!" &amp; Database!$O$19 &amp;$A591&amp;"")="","",INDIRECT("'Risk Input'!" &amp; Database!$O$19 &amp;$A591&amp;""))</f>
        <v>0</v>
      </c>
      <c r="Q591" s="543">
        <f ca="1">IF(INDIRECT("'Risk Input'!" &amp; Database!$O$20 &amp;$A591&amp;"")="","",INDIRECT("'Risk Input'!" &amp; Database!$O$20 &amp;$A591&amp;""))</f>
        <v>0</v>
      </c>
      <c r="R591" s="543">
        <f ca="1">IF(INDIRECT("'Risk Input'!" &amp; Database!$O$21 &amp;$A591&amp;"")="","",INDIRECT("'Risk Input'!" &amp; Database!$O$21 &amp;$A591&amp;""))</f>
        <v>0</v>
      </c>
      <c r="S591" s="540" t="str">
        <f ca="1">IF(INDIRECT("'Risk Input'!" &amp; Database!$O$22 &amp;$A591&amp;"")="","",INDIRECT("'Risk Input'!" &amp; Database!$O$22 &amp;$A591&amp;""))</f>
        <v/>
      </c>
      <c r="T591" s="540" t="str">
        <f ca="1">IF(INDIRECT("'Risk Input'!" &amp; Database!$O$25 &amp;$A591&amp;"")="","",INDIRECT("'Risk Input'!" &amp; Database!$O$25 &amp;$A591&amp;""))</f>
        <v/>
      </c>
      <c r="U591" s="540" t="str">
        <f ca="1">IF(INDIRECT("'Risk Input'!" &amp; Database!$O$26 &amp;$A591&amp;"")="","",INDIRECT("'Risk Input'!" &amp; Database!$O$26 &amp;$A591&amp;""))</f>
        <v/>
      </c>
      <c r="V591" s="540" t="str">
        <f ca="1">IF(INDIRECT("'Risk Input'!" &amp; Database!$O$27 &amp;$A591&amp;"")="","",INDIRECT("'Risk Input'!" &amp; Database!$O$27 &amp;$A591&amp;""))</f>
        <v/>
      </c>
      <c r="W591" s="543" t="str">
        <f ca="1">IF(INDIRECT("'Risk Input'!" &amp; Database!$O$28 &amp;$A591&amp;"")="","",INDIRECT("'Risk Input'!" &amp; Database!$O$28 &amp;$A591&amp;""))</f>
        <v/>
      </c>
      <c r="X591" s="540" t="str">
        <f ca="1">IF(INDIRECT("'Risk Input'!" &amp; Database!$O$29 &amp;$A591&amp;"")="","",INDIRECT("'Risk Input'!" &amp; Database!$O$29 &amp;$A591&amp;""))</f>
        <v/>
      </c>
      <c r="Y591" s="123" t="s">
        <v>26</v>
      </c>
    </row>
    <row r="592" spans="1:25" ht="24" customHeight="1" thickBot="1">
      <c r="A592">
        <f>A591</f>
        <v>72</v>
      </c>
      <c r="B592" s="541"/>
      <c r="C592" s="541"/>
      <c r="D592" s="541"/>
      <c r="E592" s="541"/>
      <c r="F592" s="541"/>
      <c r="G592" s="541"/>
      <c r="H592" s="541"/>
      <c r="I592" s="553"/>
      <c r="J592" s="541"/>
      <c r="K592" s="541"/>
      <c r="L592" s="541"/>
      <c r="M592" s="541"/>
      <c r="N592" s="541"/>
      <c r="O592" s="14" t="str">
        <f ca="1">IF(INDIRECT("'Risk Input'!" &amp; Database!$O$15 &amp;$A591&amp;"")="","",INDIRECT("'Risk Input'!" &amp; Database!$O$15 &amp;$A591&amp;""))</f>
        <v/>
      </c>
      <c r="P592" s="550"/>
      <c r="Q592" s="544"/>
      <c r="R592" s="544"/>
      <c r="S592" s="541"/>
      <c r="T592" s="541"/>
      <c r="U592" s="541"/>
      <c r="V592" s="541"/>
      <c r="W592" s="544"/>
      <c r="X592" s="541"/>
      <c r="Y592" s="14" t="str">
        <f ca="1">IF(INDIRECT("'Risk Input'!" &amp; Database!$O$30 &amp;$A591&amp;"")="","",INDIRECT("'Risk Input'!" &amp; Database!$O$30 &amp;$A591&amp;""))</f>
        <v/>
      </c>
    </row>
    <row r="593" spans="1:25" ht="24" customHeight="1">
      <c r="A593">
        <f t="shared" ref="A593:A598" si="64">A592</f>
        <v>72</v>
      </c>
      <c r="B593" s="541"/>
      <c r="C593" s="541"/>
      <c r="D593" s="541"/>
      <c r="E593" s="541"/>
      <c r="F593" s="541"/>
      <c r="G593" s="541"/>
      <c r="H593" s="541"/>
      <c r="I593" s="553"/>
      <c r="J593" s="541"/>
      <c r="K593" s="541"/>
      <c r="L593" s="541"/>
      <c r="M593" s="541"/>
      <c r="N593" s="541"/>
      <c r="O593" s="546" t="str">
        <f ca="1">IF(INDIRECT("'Risk Input'!" &amp; Database!$O$18 &amp;$A593&amp;"")="","",INDIRECT("'Risk Input'!" &amp; Database!$O$18 &amp;$A593&amp;""))</f>
        <v/>
      </c>
      <c r="P593" s="550"/>
      <c r="Q593" s="544"/>
      <c r="R593" s="544"/>
      <c r="S593" s="541"/>
      <c r="T593" s="541"/>
      <c r="U593" s="541"/>
      <c r="V593" s="541"/>
      <c r="W593" s="544"/>
      <c r="X593" s="541"/>
      <c r="Y593" s="546" t="str">
        <f ca="1">IF(INDIRECT("'Risk Input'!" &amp; Database!$O$33 &amp;$A593&amp;"")="","",INDIRECT("'Risk Input'!" &amp; Database!$O$33 &amp;$A593&amp;""))</f>
        <v/>
      </c>
    </row>
    <row r="594" spans="1:25" ht="24" customHeight="1">
      <c r="A594">
        <f t="shared" si="64"/>
        <v>72</v>
      </c>
      <c r="B594" s="541"/>
      <c r="C594" s="541"/>
      <c r="D594" s="541"/>
      <c r="E594" s="541"/>
      <c r="F594" s="541"/>
      <c r="G594" s="541"/>
      <c r="H594" s="541"/>
      <c r="I594" s="553"/>
      <c r="J594" s="541"/>
      <c r="K594" s="541"/>
      <c r="L594" s="541"/>
      <c r="M594" s="541"/>
      <c r="N594" s="541"/>
      <c r="O594" s="547" t="str">
        <f ca="1">IF(INDIRECT("'Risk Input'!L"&amp;$A593&amp;"")="","",INDIRECT("'Risk Input'!L"&amp;$A593&amp;""))</f>
        <v/>
      </c>
      <c r="P594" s="550"/>
      <c r="Q594" s="544"/>
      <c r="R594" s="544"/>
      <c r="S594" s="541"/>
      <c r="T594" s="541"/>
      <c r="U594" s="541"/>
      <c r="V594" s="541"/>
      <c r="W594" s="544"/>
      <c r="X594" s="541"/>
      <c r="Y594" s="547" t="str">
        <f ca="1">IF(INDIRECT("'Risk Input'!L"&amp;$A593&amp;"")="","",INDIRECT("'Risk Input'!L"&amp;$A593&amp;""))</f>
        <v/>
      </c>
    </row>
    <row r="595" spans="1:25" ht="24" customHeight="1">
      <c r="A595">
        <f t="shared" si="64"/>
        <v>72</v>
      </c>
      <c r="B595" s="541"/>
      <c r="C595" s="541"/>
      <c r="D595" s="541"/>
      <c r="E595" s="541"/>
      <c r="F595" s="541"/>
      <c r="G595" s="541"/>
      <c r="H595" s="541"/>
      <c r="I595" s="553"/>
      <c r="J595" s="541"/>
      <c r="K595" s="541"/>
      <c r="L595" s="541"/>
      <c r="M595" s="541"/>
      <c r="N595" s="541"/>
      <c r="O595" s="547" t="str">
        <f ca="1">IF(INDIRECT("'Risk Input'!L"&amp;$A594&amp;"")="","",INDIRECT("'Risk Input'!L"&amp;$A594&amp;""))</f>
        <v/>
      </c>
      <c r="P595" s="550"/>
      <c r="Q595" s="544"/>
      <c r="R595" s="544"/>
      <c r="S595" s="541"/>
      <c r="T595" s="541"/>
      <c r="U595" s="541"/>
      <c r="V595" s="541"/>
      <c r="W595" s="544"/>
      <c r="X595" s="541"/>
      <c r="Y595" s="547" t="str">
        <f ca="1">IF(INDIRECT("'Risk Input'!L"&amp;$A594&amp;"")="","",INDIRECT("'Risk Input'!L"&amp;$A594&amp;""))</f>
        <v/>
      </c>
    </row>
    <row r="596" spans="1:25" ht="24" customHeight="1" thickBot="1">
      <c r="A596">
        <f t="shared" si="64"/>
        <v>72</v>
      </c>
      <c r="B596" s="541"/>
      <c r="C596" s="541"/>
      <c r="D596" s="541"/>
      <c r="E596" s="541"/>
      <c r="F596" s="541"/>
      <c r="G596" s="541"/>
      <c r="H596" s="541"/>
      <c r="I596" s="553"/>
      <c r="J596" s="541"/>
      <c r="K596" s="541"/>
      <c r="L596" s="541"/>
      <c r="M596" s="541"/>
      <c r="N596" s="541"/>
      <c r="O596" s="548" t="str">
        <f ca="1">IF(INDIRECT("'Risk Input'!L"&amp;$A595&amp;"")="","",INDIRECT("'Risk Input'!L"&amp;$A595&amp;""))</f>
        <v/>
      </c>
      <c r="P596" s="550"/>
      <c r="Q596" s="544"/>
      <c r="R596" s="544"/>
      <c r="S596" s="541"/>
      <c r="T596" s="541"/>
      <c r="U596" s="541"/>
      <c r="V596" s="541"/>
      <c r="W596" s="544"/>
      <c r="X596" s="541"/>
      <c r="Y596" s="548" t="str">
        <f ca="1">IF(INDIRECT("'Risk Input'!L"&amp;$A595&amp;"")="","",INDIRECT("'Risk Input'!L"&amp;$A595&amp;""))</f>
        <v/>
      </c>
    </row>
    <row r="597" spans="1:25" ht="24" customHeight="1">
      <c r="A597">
        <f t="shared" si="64"/>
        <v>72</v>
      </c>
      <c r="B597" s="541"/>
      <c r="C597" s="541"/>
      <c r="D597" s="541"/>
      <c r="E597" s="541"/>
      <c r="F597" s="541"/>
      <c r="G597" s="541"/>
      <c r="H597" s="541"/>
      <c r="I597" s="553"/>
      <c r="J597" s="541"/>
      <c r="K597" s="541"/>
      <c r="L597" s="541"/>
      <c r="M597" s="541"/>
      <c r="N597" s="541"/>
      <c r="O597" s="13" t="s">
        <v>15</v>
      </c>
      <c r="P597" s="550"/>
      <c r="Q597" s="544"/>
      <c r="R597" s="544"/>
      <c r="S597" s="541"/>
      <c r="T597" s="541"/>
      <c r="U597" s="541"/>
      <c r="V597" s="541"/>
      <c r="W597" s="544"/>
      <c r="X597" s="541"/>
      <c r="Y597" s="13" t="s">
        <v>15</v>
      </c>
    </row>
    <row r="598" spans="1:25" ht="24" customHeight="1" thickBot="1">
      <c r="A598">
        <f t="shared" si="64"/>
        <v>72</v>
      </c>
      <c r="B598" s="542"/>
      <c r="C598" s="542"/>
      <c r="D598" s="542"/>
      <c r="E598" s="542"/>
      <c r="F598" s="542"/>
      <c r="G598" s="542"/>
      <c r="H598" s="542"/>
      <c r="I598" s="554"/>
      <c r="J598" s="542"/>
      <c r="K598" s="542"/>
      <c r="L598" s="542"/>
      <c r="M598" s="542"/>
      <c r="N598" s="542"/>
      <c r="O598" s="14" t="str">
        <f ca="1">IF(INDIRECT("'Risk Input'!" &amp; Database!$O$16 &amp;$A598&amp;"")="","",INDIRECT("'Risk Input'!" &amp; Database!$O$16 &amp;$A598&amp;""))</f>
        <v/>
      </c>
      <c r="P598" s="551"/>
      <c r="Q598" s="545"/>
      <c r="R598" s="545"/>
      <c r="S598" s="542"/>
      <c r="T598" s="542"/>
      <c r="U598" s="542"/>
      <c r="V598" s="542"/>
      <c r="W598" s="545"/>
      <c r="X598" s="542"/>
      <c r="Y598" s="14" t="str">
        <f ca="1">IF(INDIRECT("'Risk Input'!" &amp; Database!$O$31 &amp;$A598&amp;"")="","",INDIRECT("'Risk Input'!" &amp; Database!$O$31 &amp;$A598&amp;""))</f>
        <v/>
      </c>
    </row>
    <row r="599" spans="1:25" ht="6" customHeight="1" thickBot="1">
      <c r="B599" s="12"/>
      <c r="C599" s="125"/>
      <c r="D599" s="126"/>
      <c r="E599" s="126"/>
      <c r="F599" s="126"/>
      <c r="G599" s="126"/>
      <c r="H599" s="126"/>
      <c r="I599" s="243"/>
      <c r="J599" s="126"/>
      <c r="K599" s="126"/>
      <c r="L599" s="126"/>
      <c r="M599" s="126"/>
      <c r="N599" s="128"/>
      <c r="O599" s="128"/>
      <c r="P599" s="128"/>
      <c r="Q599" s="128"/>
      <c r="R599" s="128"/>
      <c r="S599" s="126"/>
      <c r="T599" s="126"/>
      <c r="U599" s="126"/>
      <c r="V599" s="126"/>
      <c r="W599" s="126"/>
      <c r="X599" s="126"/>
      <c r="Y599" s="122"/>
    </row>
    <row r="600" spans="1:25" ht="24" customHeight="1" thickTop="1">
      <c r="A600">
        <f>A591+1</f>
        <v>73</v>
      </c>
      <c r="B600" s="540" t="str">
        <f ca="1">IF(INDIRECT("'Risk Input'!" &amp; Database!$O$3 &amp;$A600&amp;"")="","",INDIRECT("'Risk Input'!" &amp; Database!$O$3 &amp;$A600&amp;""))</f>
        <v/>
      </c>
      <c r="C600" s="540" t="str">
        <f ca="1">IF(INDIRECT("'Risk Input'!" &amp; Database!$O$2 &amp;$A600&amp;"")="","",INDIRECT("'Risk Input'!" &amp; Database!$O$2 &amp;$A600&amp;""))</f>
        <v/>
      </c>
      <c r="D600" s="540" t="str">
        <f ca="1">IF(INDIRECT("'Risk Input'!" &amp; Database!$O$4 &amp;$A600&amp;"")="","",INDIRECT("'Risk Input'!" &amp; Database!$O$4 &amp;$A600&amp;""))</f>
        <v/>
      </c>
      <c r="E600" s="540" t="str">
        <f ca="1">IF(INDIRECT("'Risk Input'!" &amp; Database!$O$5 &amp;$A600&amp;"")="","",INDIRECT("'Risk Input'!" &amp; Database!$O$5 &amp;$A600&amp;""))</f>
        <v/>
      </c>
      <c r="F600" s="540" t="str">
        <f ca="1">IF(INDIRECT("'Risk Input'!" &amp; Database!$O$6 &amp;$A600&amp;"")="","",INDIRECT("'Risk Input'!" &amp; Database!$O$6 &amp;$A600&amp;""))</f>
        <v/>
      </c>
      <c r="G600" s="540" t="str">
        <f ca="1">IF(INDIRECT("'Risk Input'!" &amp; Database!$O$7 &amp;$A600&amp;"")="","",INDIRECT("'Risk Input'!" &amp; Database!$O$7 &amp;$A600&amp;""))</f>
        <v/>
      </c>
      <c r="H600" s="540" t="str">
        <f ca="1">IF(INDIRECT("'Risk Input'!" &amp; Database!$O$8 &amp;$A600&amp;"")="","",INDIRECT("'Risk Input'!" &amp; Database!$O$8 &amp;$A600&amp;""))</f>
        <v/>
      </c>
      <c r="I600" s="552" t="str">
        <f ca="1">IF(INDIRECT("'Risk Input'!" &amp; Database!$O$9 &amp;$A600&amp;"")="","",INDIRECT("'Risk Input'!" &amp; Database!$O$9 &amp;$A600&amp;""))</f>
        <v/>
      </c>
      <c r="J600" s="540" t="str">
        <f ca="1">IF(INDIRECT("'Risk Input'!" &amp; Database!$O$10 &amp;$A600&amp;"")="","",INDIRECT("'Risk Input'!" &amp; Database!$O$10 &amp;$A600&amp;""))</f>
        <v/>
      </c>
      <c r="K600" s="540" t="str">
        <f ca="1">IF(INDIRECT("'Risk Input'!" &amp; Database!$O$11 &amp;$A600&amp;"")="","",INDIRECT("'Risk Input'!" &amp; Database!$O$11 &amp;$A600&amp;""))</f>
        <v/>
      </c>
      <c r="L600" s="540" t="str">
        <f ca="1">IF(INDIRECT("'Risk Input'!" &amp; Database!$O$12 &amp;$A600&amp;"")="","",INDIRECT("'Risk Input'!" &amp; Database!$O$12 &amp;$A600&amp;""))</f>
        <v/>
      </c>
      <c r="M600" s="540" t="str">
        <f ca="1">IF(INDIRECT("'Risk Input'!" &amp; Database!$O$13 &amp;$A600&amp;"")="","",INDIRECT("'Risk Input'!" &amp; Database!$O$13 &amp;$A600&amp;""))</f>
        <v/>
      </c>
      <c r="N600" s="540" t="str">
        <f ca="1">IF(INDIRECT("'Risk Input'!" &amp; Database!$O$14 &amp;$A600&amp;"")="","",INDIRECT("'Risk Input'!" &amp; Database!$O$14 &amp;$A600&amp;""))</f>
        <v/>
      </c>
      <c r="O600" s="15" t="s">
        <v>26</v>
      </c>
      <c r="P600" s="549">
        <f ca="1">IF(INDIRECT("'Risk Input'!" &amp; Database!$O$19 &amp;$A600&amp;"")="","",INDIRECT("'Risk Input'!" &amp; Database!$O$19 &amp;$A600&amp;""))</f>
        <v>0</v>
      </c>
      <c r="Q600" s="543">
        <f ca="1">IF(INDIRECT("'Risk Input'!" &amp; Database!$O$20 &amp;$A600&amp;"")="","",INDIRECT("'Risk Input'!" &amp; Database!$O$20 &amp;$A600&amp;""))</f>
        <v>0</v>
      </c>
      <c r="R600" s="543">
        <f ca="1">IF(INDIRECT("'Risk Input'!" &amp; Database!$O$21 &amp;$A600&amp;"")="","",INDIRECT("'Risk Input'!" &amp; Database!$O$21 &amp;$A600&amp;""))</f>
        <v>0</v>
      </c>
      <c r="S600" s="540" t="str">
        <f ca="1">IF(INDIRECT("'Risk Input'!" &amp; Database!$O$22 &amp;$A600&amp;"")="","",INDIRECT("'Risk Input'!" &amp; Database!$O$22 &amp;$A600&amp;""))</f>
        <v/>
      </c>
      <c r="T600" s="540" t="str">
        <f ca="1">IF(INDIRECT("'Risk Input'!" &amp; Database!$O$25 &amp;$A600&amp;"")="","",INDIRECT("'Risk Input'!" &amp; Database!$O$25 &amp;$A600&amp;""))</f>
        <v/>
      </c>
      <c r="U600" s="540" t="str">
        <f ca="1">IF(INDIRECT("'Risk Input'!" &amp; Database!$O$26 &amp;$A600&amp;"")="","",INDIRECT("'Risk Input'!" &amp; Database!$O$26 &amp;$A600&amp;""))</f>
        <v/>
      </c>
      <c r="V600" s="540" t="str">
        <f ca="1">IF(INDIRECT("'Risk Input'!" &amp; Database!$O$27 &amp;$A600&amp;"")="","",INDIRECT("'Risk Input'!" &amp; Database!$O$27 &amp;$A600&amp;""))</f>
        <v/>
      </c>
      <c r="W600" s="543" t="str">
        <f ca="1">IF(INDIRECT("'Risk Input'!" &amp; Database!$O$28 &amp;$A600&amp;"")="","",INDIRECT("'Risk Input'!" &amp; Database!$O$28 &amp;$A600&amp;""))</f>
        <v/>
      </c>
      <c r="X600" s="540" t="str">
        <f ca="1">IF(INDIRECT("'Risk Input'!" &amp; Database!$O$29 &amp;$A600&amp;"")="","",INDIRECT("'Risk Input'!" &amp; Database!$O$29 &amp;$A600&amp;""))</f>
        <v/>
      </c>
      <c r="Y600" s="123" t="s">
        <v>26</v>
      </c>
    </row>
    <row r="601" spans="1:25" ht="24" customHeight="1" thickBot="1">
      <c r="A601">
        <f>A600</f>
        <v>73</v>
      </c>
      <c r="B601" s="541"/>
      <c r="C601" s="541"/>
      <c r="D601" s="541"/>
      <c r="E601" s="541"/>
      <c r="F601" s="541"/>
      <c r="G601" s="541"/>
      <c r="H601" s="541"/>
      <c r="I601" s="553"/>
      <c r="J601" s="541"/>
      <c r="K601" s="541"/>
      <c r="L601" s="541"/>
      <c r="M601" s="541"/>
      <c r="N601" s="541"/>
      <c r="O601" s="14" t="str">
        <f ca="1">IF(INDIRECT("'Risk Input'!" &amp; Database!$O$15 &amp;$A600&amp;"")="","",INDIRECT("'Risk Input'!" &amp; Database!$O$15 &amp;$A600&amp;""))</f>
        <v/>
      </c>
      <c r="P601" s="550"/>
      <c r="Q601" s="544"/>
      <c r="R601" s="544"/>
      <c r="S601" s="541"/>
      <c r="T601" s="541"/>
      <c r="U601" s="541"/>
      <c r="V601" s="541"/>
      <c r="W601" s="544"/>
      <c r="X601" s="541"/>
      <c r="Y601" s="14" t="str">
        <f ca="1">IF(INDIRECT("'Risk Input'!" &amp; Database!$O$30 &amp;$A600&amp;"")="","",INDIRECT("'Risk Input'!" &amp; Database!$O$30 &amp;$A600&amp;""))</f>
        <v/>
      </c>
    </row>
    <row r="602" spans="1:25" ht="24" customHeight="1">
      <c r="A602">
        <f t="shared" ref="A602:A607" si="65">A601</f>
        <v>73</v>
      </c>
      <c r="B602" s="541"/>
      <c r="C602" s="541"/>
      <c r="D602" s="541"/>
      <c r="E602" s="541"/>
      <c r="F602" s="541"/>
      <c r="G602" s="541"/>
      <c r="H602" s="541"/>
      <c r="I602" s="553"/>
      <c r="J602" s="541"/>
      <c r="K602" s="541"/>
      <c r="L602" s="541"/>
      <c r="M602" s="541"/>
      <c r="N602" s="541"/>
      <c r="O602" s="546" t="str">
        <f ca="1">IF(INDIRECT("'Risk Input'!" &amp; Database!$O$18 &amp;$A602&amp;"")="","",INDIRECT("'Risk Input'!" &amp; Database!$O$18 &amp;$A602&amp;""))</f>
        <v/>
      </c>
      <c r="P602" s="550"/>
      <c r="Q602" s="544"/>
      <c r="R602" s="544"/>
      <c r="S602" s="541"/>
      <c r="T602" s="541"/>
      <c r="U602" s="541"/>
      <c r="V602" s="541"/>
      <c r="W602" s="544"/>
      <c r="X602" s="541"/>
      <c r="Y602" s="546" t="str">
        <f ca="1">IF(INDIRECT("'Risk Input'!" &amp; Database!$O$33 &amp;$A602&amp;"")="","",INDIRECT("'Risk Input'!" &amp; Database!$O$33 &amp;$A602&amp;""))</f>
        <v/>
      </c>
    </row>
    <row r="603" spans="1:25" ht="24" customHeight="1">
      <c r="A603">
        <f t="shared" si="65"/>
        <v>73</v>
      </c>
      <c r="B603" s="541"/>
      <c r="C603" s="541"/>
      <c r="D603" s="541"/>
      <c r="E603" s="541"/>
      <c r="F603" s="541"/>
      <c r="G603" s="541"/>
      <c r="H603" s="541"/>
      <c r="I603" s="553"/>
      <c r="J603" s="541"/>
      <c r="K603" s="541"/>
      <c r="L603" s="541"/>
      <c r="M603" s="541"/>
      <c r="N603" s="541"/>
      <c r="O603" s="547" t="str">
        <f ca="1">IF(INDIRECT("'Risk Input'!L"&amp;$A602&amp;"")="","",INDIRECT("'Risk Input'!L"&amp;$A602&amp;""))</f>
        <v/>
      </c>
      <c r="P603" s="550"/>
      <c r="Q603" s="544"/>
      <c r="R603" s="544"/>
      <c r="S603" s="541"/>
      <c r="T603" s="541"/>
      <c r="U603" s="541"/>
      <c r="V603" s="541"/>
      <c r="W603" s="544"/>
      <c r="X603" s="541"/>
      <c r="Y603" s="547" t="str">
        <f ca="1">IF(INDIRECT("'Risk Input'!L"&amp;$A602&amp;"")="","",INDIRECT("'Risk Input'!L"&amp;$A602&amp;""))</f>
        <v/>
      </c>
    </row>
    <row r="604" spans="1:25" ht="24" customHeight="1">
      <c r="A604">
        <f t="shared" si="65"/>
        <v>73</v>
      </c>
      <c r="B604" s="541"/>
      <c r="C604" s="541"/>
      <c r="D604" s="541"/>
      <c r="E604" s="541"/>
      <c r="F604" s="541"/>
      <c r="G604" s="541"/>
      <c r="H604" s="541"/>
      <c r="I604" s="553"/>
      <c r="J604" s="541"/>
      <c r="K604" s="541"/>
      <c r="L604" s="541"/>
      <c r="M604" s="541"/>
      <c r="N604" s="541"/>
      <c r="O604" s="547" t="str">
        <f ca="1">IF(INDIRECT("'Risk Input'!L"&amp;$A603&amp;"")="","",INDIRECT("'Risk Input'!L"&amp;$A603&amp;""))</f>
        <v/>
      </c>
      <c r="P604" s="550"/>
      <c r="Q604" s="544"/>
      <c r="R604" s="544"/>
      <c r="S604" s="541"/>
      <c r="T604" s="541"/>
      <c r="U604" s="541"/>
      <c r="V604" s="541"/>
      <c r="W604" s="544"/>
      <c r="X604" s="541"/>
      <c r="Y604" s="547" t="str">
        <f ca="1">IF(INDIRECT("'Risk Input'!L"&amp;$A603&amp;"")="","",INDIRECT("'Risk Input'!L"&amp;$A603&amp;""))</f>
        <v/>
      </c>
    </row>
    <row r="605" spans="1:25" ht="24" customHeight="1" thickBot="1">
      <c r="A605">
        <f t="shared" si="65"/>
        <v>73</v>
      </c>
      <c r="B605" s="541"/>
      <c r="C605" s="541"/>
      <c r="D605" s="541"/>
      <c r="E605" s="541"/>
      <c r="F605" s="541"/>
      <c r="G605" s="541"/>
      <c r="H605" s="541"/>
      <c r="I605" s="553"/>
      <c r="J605" s="541"/>
      <c r="K605" s="541"/>
      <c r="L605" s="541"/>
      <c r="M605" s="541"/>
      <c r="N605" s="541"/>
      <c r="O605" s="548" t="str">
        <f ca="1">IF(INDIRECT("'Risk Input'!L"&amp;$A604&amp;"")="","",INDIRECT("'Risk Input'!L"&amp;$A604&amp;""))</f>
        <v/>
      </c>
      <c r="P605" s="550"/>
      <c r="Q605" s="544"/>
      <c r="R605" s="544"/>
      <c r="S605" s="541"/>
      <c r="T605" s="541"/>
      <c r="U605" s="541"/>
      <c r="V605" s="541"/>
      <c r="W605" s="544"/>
      <c r="X605" s="541"/>
      <c r="Y605" s="548" t="str">
        <f ca="1">IF(INDIRECT("'Risk Input'!L"&amp;$A604&amp;"")="","",INDIRECT("'Risk Input'!L"&amp;$A604&amp;""))</f>
        <v/>
      </c>
    </row>
    <row r="606" spans="1:25" ht="24" customHeight="1">
      <c r="A606">
        <f t="shared" si="65"/>
        <v>73</v>
      </c>
      <c r="B606" s="541"/>
      <c r="C606" s="541"/>
      <c r="D606" s="541"/>
      <c r="E606" s="541"/>
      <c r="F606" s="541"/>
      <c r="G606" s="541"/>
      <c r="H606" s="541"/>
      <c r="I606" s="553"/>
      <c r="J606" s="541"/>
      <c r="K606" s="541"/>
      <c r="L606" s="541"/>
      <c r="M606" s="541"/>
      <c r="N606" s="541"/>
      <c r="O606" s="13" t="s">
        <v>15</v>
      </c>
      <c r="P606" s="550"/>
      <c r="Q606" s="544"/>
      <c r="R606" s="544"/>
      <c r="S606" s="541"/>
      <c r="T606" s="541"/>
      <c r="U606" s="541"/>
      <c r="V606" s="541"/>
      <c r="W606" s="544"/>
      <c r="X606" s="541"/>
      <c r="Y606" s="13" t="s">
        <v>15</v>
      </c>
    </row>
    <row r="607" spans="1:25" ht="24" customHeight="1" thickBot="1">
      <c r="A607">
        <f t="shared" si="65"/>
        <v>73</v>
      </c>
      <c r="B607" s="542"/>
      <c r="C607" s="542"/>
      <c r="D607" s="542"/>
      <c r="E607" s="542"/>
      <c r="F607" s="542"/>
      <c r="G607" s="542"/>
      <c r="H607" s="542"/>
      <c r="I607" s="554"/>
      <c r="J607" s="542"/>
      <c r="K607" s="542"/>
      <c r="L607" s="542"/>
      <c r="M607" s="542"/>
      <c r="N607" s="542"/>
      <c r="O607" s="14" t="str">
        <f ca="1">IF(INDIRECT("'Risk Input'!" &amp; Database!$O$16 &amp;$A607&amp;"")="","",INDIRECT("'Risk Input'!" &amp; Database!$O$16 &amp;$A607&amp;""))</f>
        <v/>
      </c>
      <c r="P607" s="551"/>
      <c r="Q607" s="545"/>
      <c r="R607" s="545"/>
      <c r="S607" s="542"/>
      <c r="T607" s="542"/>
      <c r="U607" s="542"/>
      <c r="V607" s="542"/>
      <c r="W607" s="545"/>
      <c r="X607" s="542"/>
      <c r="Y607" s="14" t="str">
        <f ca="1">IF(INDIRECT("'Risk Input'!" &amp; Database!$O$31 &amp;$A607&amp;"")="","",INDIRECT("'Risk Input'!" &amp; Database!$O$31 &amp;$A607&amp;""))</f>
        <v/>
      </c>
    </row>
    <row r="608" spans="1:25" ht="6" customHeight="1" thickBot="1">
      <c r="B608" s="12"/>
      <c r="C608" s="125"/>
      <c r="D608" s="126"/>
      <c r="E608" s="126"/>
      <c r="F608" s="126"/>
      <c r="G608" s="126"/>
      <c r="H608" s="126"/>
      <c r="I608" s="243"/>
      <c r="J608" s="126"/>
      <c r="K608" s="126"/>
      <c r="L608" s="126"/>
      <c r="M608" s="126"/>
      <c r="N608" s="128"/>
      <c r="O608" s="128"/>
      <c r="P608" s="128"/>
      <c r="Q608" s="128"/>
      <c r="R608" s="128"/>
      <c r="S608" s="126"/>
      <c r="T608" s="126"/>
      <c r="U608" s="126"/>
      <c r="V608" s="126"/>
      <c r="W608" s="126"/>
      <c r="X608" s="126"/>
      <c r="Y608" s="122"/>
    </row>
    <row r="609" spans="1:25" ht="24" customHeight="1" thickTop="1">
      <c r="A609">
        <f>A600+1</f>
        <v>74</v>
      </c>
      <c r="B609" s="540" t="str">
        <f ca="1">IF(INDIRECT("'Risk Input'!" &amp; Database!$O$3 &amp;$A609&amp;"")="","",INDIRECT("'Risk Input'!" &amp; Database!$O$3 &amp;$A609&amp;""))</f>
        <v/>
      </c>
      <c r="C609" s="540" t="str">
        <f ca="1">IF(INDIRECT("'Risk Input'!" &amp; Database!$O$2 &amp;$A609&amp;"")="","",INDIRECT("'Risk Input'!" &amp; Database!$O$2 &amp;$A609&amp;""))</f>
        <v/>
      </c>
      <c r="D609" s="540" t="str">
        <f ca="1">IF(INDIRECT("'Risk Input'!" &amp; Database!$O$4 &amp;$A609&amp;"")="","",INDIRECT("'Risk Input'!" &amp; Database!$O$4 &amp;$A609&amp;""))</f>
        <v/>
      </c>
      <c r="E609" s="540" t="str">
        <f ca="1">IF(INDIRECT("'Risk Input'!" &amp; Database!$O$5 &amp;$A609&amp;"")="","",INDIRECT("'Risk Input'!" &amp; Database!$O$5 &amp;$A609&amp;""))</f>
        <v/>
      </c>
      <c r="F609" s="540" t="str">
        <f ca="1">IF(INDIRECT("'Risk Input'!" &amp; Database!$O$6 &amp;$A609&amp;"")="","",INDIRECT("'Risk Input'!" &amp; Database!$O$6 &amp;$A609&amp;""))</f>
        <v/>
      </c>
      <c r="G609" s="540" t="str">
        <f ca="1">IF(INDIRECT("'Risk Input'!" &amp; Database!$O$7 &amp;$A609&amp;"")="","",INDIRECT("'Risk Input'!" &amp; Database!$O$7 &amp;$A609&amp;""))</f>
        <v/>
      </c>
      <c r="H609" s="540" t="str">
        <f ca="1">IF(INDIRECT("'Risk Input'!" &amp; Database!$O$8 &amp;$A609&amp;"")="","",INDIRECT("'Risk Input'!" &amp; Database!$O$8 &amp;$A609&amp;""))</f>
        <v/>
      </c>
      <c r="I609" s="552" t="str">
        <f ca="1">IF(INDIRECT("'Risk Input'!" &amp; Database!$O$9 &amp;$A609&amp;"")="","",INDIRECT("'Risk Input'!" &amp; Database!$O$9 &amp;$A609&amp;""))</f>
        <v/>
      </c>
      <c r="J609" s="540" t="str">
        <f ca="1">IF(INDIRECT("'Risk Input'!" &amp; Database!$O$10 &amp;$A609&amp;"")="","",INDIRECT("'Risk Input'!" &amp; Database!$O$10 &amp;$A609&amp;""))</f>
        <v/>
      </c>
      <c r="K609" s="540" t="str">
        <f ca="1">IF(INDIRECT("'Risk Input'!" &amp; Database!$O$11 &amp;$A609&amp;"")="","",INDIRECT("'Risk Input'!" &amp; Database!$O$11 &amp;$A609&amp;""))</f>
        <v/>
      </c>
      <c r="L609" s="540" t="str">
        <f ca="1">IF(INDIRECT("'Risk Input'!" &amp; Database!$O$12 &amp;$A609&amp;"")="","",INDIRECT("'Risk Input'!" &amp; Database!$O$12 &amp;$A609&amp;""))</f>
        <v/>
      </c>
      <c r="M609" s="540" t="str">
        <f ca="1">IF(INDIRECT("'Risk Input'!" &amp; Database!$O$13 &amp;$A609&amp;"")="","",INDIRECT("'Risk Input'!" &amp; Database!$O$13 &amp;$A609&amp;""))</f>
        <v/>
      </c>
      <c r="N609" s="540" t="str">
        <f ca="1">IF(INDIRECT("'Risk Input'!" &amp; Database!$O$14 &amp;$A609&amp;"")="","",INDIRECT("'Risk Input'!" &amp; Database!$O$14 &amp;$A609&amp;""))</f>
        <v/>
      </c>
      <c r="O609" s="15" t="s">
        <v>26</v>
      </c>
      <c r="P609" s="549">
        <f ca="1">IF(INDIRECT("'Risk Input'!" &amp; Database!$O$19 &amp;$A609&amp;"")="","",INDIRECT("'Risk Input'!" &amp; Database!$O$19 &amp;$A609&amp;""))</f>
        <v>0</v>
      </c>
      <c r="Q609" s="543">
        <f ca="1">IF(INDIRECT("'Risk Input'!" &amp; Database!$O$20 &amp;$A609&amp;"")="","",INDIRECT("'Risk Input'!" &amp; Database!$O$20 &amp;$A609&amp;""))</f>
        <v>0</v>
      </c>
      <c r="R609" s="543">
        <f ca="1">IF(INDIRECT("'Risk Input'!" &amp; Database!$O$21 &amp;$A609&amp;"")="","",INDIRECT("'Risk Input'!" &amp; Database!$O$21 &amp;$A609&amp;""))</f>
        <v>0</v>
      </c>
      <c r="S609" s="540" t="str">
        <f ca="1">IF(INDIRECT("'Risk Input'!" &amp; Database!$O$22 &amp;$A609&amp;"")="","",INDIRECT("'Risk Input'!" &amp; Database!$O$22 &amp;$A609&amp;""))</f>
        <v/>
      </c>
      <c r="T609" s="540" t="str">
        <f ca="1">IF(INDIRECT("'Risk Input'!" &amp; Database!$O$25 &amp;$A609&amp;"")="","",INDIRECT("'Risk Input'!" &amp; Database!$O$25 &amp;$A609&amp;""))</f>
        <v/>
      </c>
      <c r="U609" s="540" t="str">
        <f ca="1">IF(INDIRECT("'Risk Input'!" &amp; Database!$O$26 &amp;$A609&amp;"")="","",INDIRECT("'Risk Input'!" &amp; Database!$O$26 &amp;$A609&amp;""))</f>
        <v/>
      </c>
      <c r="V609" s="540" t="str">
        <f ca="1">IF(INDIRECT("'Risk Input'!" &amp; Database!$O$27 &amp;$A609&amp;"")="","",INDIRECT("'Risk Input'!" &amp; Database!$O$27 &amp;$A609&amp;""))</f>
        <v/>
      </c>
      <c r="W609" s="543" t="str">
        <f ca="1">IF(INDIRECT("'Risk Input'!" &amp; Database!$O$28 &amp;$A609&amp;"")="","",INDIRECT("'Risk Input'!" &amp; Database!$O$28 &amp;$A609&amp;""))</f>
        <v/>
      </c>
      <c r="X609" s="540" t="str">
        <f ca="1">IF(INDIRECT("'Risk Input'!" &amp; Database!$O$29 &amp;$A609&amp;"")="","",INDIRECT("'Risk Input'!" &amp; Database!$O$29 &amp;$A609&amp;""))</f>
        <v/>
      </c>
      <c r="Y609" s="123" t="s">
        <v>26</v>
      </c>
    </row>
    <row r="610" spans="1:25" ht="24" customHeight="1" thickBot="1">
      <c r="A610">
        <f>A609</f>
        <v>74</v>
      </c>
      <c r="B610" s="541"/>
      <c r="C610" s="541"/>
      <c r="D610" s="541"/>
      <c r="E610" s="541"/>
      <c r="F610" s="541"/>
      <c r="G610" s="541"/>
      <c r="H610" s="541"/>
      <c r="I610" s="553"/>
      <c r="J610" s="541"/>
      <c r="K610" s="541"/>
      <c r="L610" s="541"/>
      <c r="M610" s="541"/>
      <c r="N610" s="541"/>
      <c r="O610" s="14" t="str">
        <f ca="1">IF(INDIRECT("'Risk Input'!" &amp; Database!$O$15 &amp;$A609&amp;"")="","",INDIRECT("'Risk Input'!" &amp; Database!$O$15 &amp;$A609&amp;""))</f>
        <v/>
      </c>
      <c r="P610" s="550"/>
      <c r="Q610" s="544"/>
      <c r="R610" s="544"/>
      <c r="S610" s="541"/>
      <c r="T610" s="541"/>
      <c r="U610" s="541"/>
      <c r="V610" s="541"/>
      <c r="W610" s="544"/>
      <c r="X610" s="541"/>
      <c r="Y610" s="14" t="str">
        <f ca="1">IF(INDIRECT("'Risk Input'!" &amp; Database!$O$30 &amp;$A609&amp;"")="","",INDIRECT("'Risk Input'!" &amp; Database!$O$30 &amp;$A609&amp;""))</f>
        <v/>
      </c>
    </row>
    <row r="611" spans="1:25" ht="24" customHeight="1">
      <c r="A611">
        <f t="shared" ref="A611:A616" si="66">A610</f>
        <v>74</v>
      </c>
      <c r="B611" s="541"/>
      <c r="C611" s="541"/>
      <c r="D611" s="541"/>
      <c r="E611" s="541"/>
      <c r="F611" s="541"/>
      <c r="G611" s="541"/>
      <c r="H611" s="541"/>
      <c r="I611" s="553"/>
      <c r="J611" s="541"/>
      <c r="K611" s="541"/>
      <c r="L611" s="541"/>
      <c r="M611" s="541"/>
      <c r="N611" s="541"/>
      <c r="O611" s="546" t="str">
        <f ca="1">IF(INDIRECT("'Risk Input'!" &amp; Database!$O$18 &amp;$A611&amp;"")="","",INDIRECT("'Risk Input'!" &amp; Database!$O$18 &amp;$A611&amp;""))</f>
        <v/>
      </c>
      <c r="P611" s="550"/>
      <c r="Q611" s="544"/>
      <c r="R611" s="544"/>
      <c r="S611" s="541"/>
      <c r="T611" s="541"/>
      <c r="U611" s="541"/>
      <c r="V611" s="541"/>
      <c r="W611" s="544"/>
      <c r="X611" s="541"/>
      <c r="Y611" s="546" t="str">
        <f ca="1">IF(INDIRECT("'Risk Input'!" &amp; Database!$O$33 &amp;$A611&amp;"")="","",INDIRECT("'Risk Input'!" &amp; Database!$O$33 &amp;$A611&amp;""))</f>
        <v/>
      </c>
    </row>
    <row r="612" spans="1:25" ht="24" customHeight="1">
      <c r="A612">
        <f t="shared" si="66"/>
        <v>74</v>
      </c>
      <c r="B612" s="541"/>
      <c r="C612" s="541"/>
      <c r="D612" s="541"/>
      <c r="E612" s="541"/>
      <c r="F612" s="541"/>
      <c r="G612" s="541"/>
      <c r="H612" s="541"/>
      <c r="I612" s="553"/>
      <c r="J612" s="541"/>
      <c r="K612" s="541"/>
      <c r="L612" s="541"/>
      <c r="M612" s="541"/>
      <c r="N612" s="541"/>
      <c r="O612" s="547" t="str">
        <f ca="1">IF(INDIRECT("'Risk Input'!L"&amp;$A611&amp;"")="","",INDIRECT("'Risk Input'!L"&amp;$A611&amp;""))</f>
        <v/>
      </c>
      <c r="P612" s="550"/>
      <c r="Q612" s="544"/>
      <c r="R612" s="544"/>
      <c r="S612" s="541"/>
      <c r="T612" s="541"/>
      <c r="U612" s="541"/>
      <c r="V612" s="541"/>
      <c r="W612" s="544"/>
      <c r="X612" s="541"/>
      <c r="Y612" s="547" t="str">
        <f ca="1">IF(INDIRECT("'Risk Input'!L"&amp;$A611&amp;"")="","",INDIRECT("'Risk Input'!L"&amp;$A611&amp;""))</f>
        <v/>
      </c>
    </row>
    <row r="613" spans="1:25" ht="24" customHeight="1">
      <c r="A613">
        <f t="shared" si="66"/>
        <v>74</v>
      </c>
      <c r="B613" s="541"/>
      <c r="C613" s="541"/>
      <c r="D613" s="541"/>
      <c r="E613" s="541"/>
      <c r="F613" s="541"/>
      <c r="G613" s="541"/>
      <c r="H613" s="541"/>
      <c r="I613" s="553"/>
      <c r="J613" s="541"/>
      <c r="K613" s="541"/>
      <c r="L613" s="541"/>
      <c r="M613" s="541"/>
      <c r="N613" s="541"/>
      <c r="O613" s="547" t="str">
        <f ca="1">IF(INDIRECT("'Risk Input'!L"&amp;$A612&amp;"")="","",INDIRECT("'Risk Input'!L"&amp;$A612&amp;""))</f>
        <v/>
      </c>
      <c r="P613" s="550"/>
      <c r="Q613" s="544"/>
      <c r="R613" s="544"/>
      <c r="S613" s="541"/>
      <c r="T613" s="541"/>
      <c r="U613" s="541"/>
      <c r="V613" s="541"/>
      <c r="W613" s="544"/>
      <c r="X613" s="541"/>
      <c r="Y613" s="547" t="str">
        <f ca="1">IF(INDIRECT("'Risk Input'!L"&amp;$A612&amp;"")="","",INDIRECT("'Risk Input'!L"&amp;$A612&amp;""))</f>
        <v/>
      </c>
    </row>
    <row r="614" spans="1:25" ht="24" customHeight="1" thickBot="1">
      <c r="A614">
        <f t="shared" si="66"/>
        <v>74</v>
      </c>
      <c r="B614" s="541"/>
      <c r="C614" s="541"/>
      <c r="D614" s="541"/>
      <c r="E614" s="541"/>
      <c r="F614" s="541"/>
      <c r="G614" s="541"/>
      <c r="H614" s="541"/>
      <c r="I614" s="553"/>
      <c r="J614" s="541"/>
      <c r="K614" s="541"/>
      <c r="L614" s="541"/>
      <c r="M614" s="541"/>
      <c r="N614" s="541"/>
      <c r="O614" s="548" t="str">
        <f ca="1">IF(INDIRECT("'Risk Input'!L"&amp;$A613&amp;"")="","",INDIRECT("'Risk Input'!L"&amp;$A613&amp;""))</f>
        <v/>
      </c>
      <c r="P614" s="550"/>
      <c r="Q614" s="544"/>
      <c r="R614" s="544"/>
      <c r="S614" s="541"/>
      <c r="T614" s="541"/>
      <c r="U614" s="541"/>
      <c r="V614" s="541"/>
      <c r="W614" s="544"/>
      <c r="X614" s="541"/>
      <c r="Y614" s="548" t="str">
        <f ca="1">IF(INDIRECT("'Risk Input'!L"&amp;$A613&amp;"")="","",INDIRECT("'Risk Input'!L"&amp;$A613&amp;""))</f>
        <v/>
      </c>
    </row>
    <row r="615" spans="1:25" ht="24" customHeight="1">
      <c r="A615">
        <f t="shared" si="66"/>
        <v>74</v>
      </c>
      <c r="B615" s="541"/>
      <c r="C615" s="541"/>
      <c r="D615" s="541"/>
      <c r="E615" s="541"/>
      <c r="F615" s="541"/>
      <c r="G615" s="541"/>
      <c r="H615" s="541"/>
      <c r="I615" s="553"/>
      <c r="J615" s="541"/>
      <c r="K615" s="541"/>
      <c r="L615" s="541"/>
      <c r="M615" s="541"/>
      <c r="N615" s="541"/>
      <c r="O615" s="13" t="s">
        <v>15</v>
      </c>
      <c r="P615" s="550"/>
      <c r="Q615" s="544"/>
      <c r="R615" s="544"/>
      <c r="S615" s="541"/>
      <c r="T615" s="541"/>
      <c r="U615" s="541"/>
      <c r="V615" s="541"/>
      <c r="W615" s="544"/>
      <c r="X615" s="541"/>
      <c r="Y615" s="13" t="s">
        <v>15</v>
      </c>
    </row>
    <row r="616" spans="1:25" ht="24" customHeight="1" thickBot="1">
      <c r="A616">
        <f t="shared" si="66"/>
        <v>74</v>
      </c>
      <c r="B616" s="542"/>
      <c r="C616" s="542"/>
      <c r="D616" s="542"/>
      <c r="E616" s="542"/>
      <c r="F616" s="542"/>
      <c r="G616" s="542"/>
      <c r="H616" s="542"/>
      <c r="I616" s="554"/>
      <c r="J616" s="542"/>
      <c r="K616" s="542"/>
      <c r="L616" s="542"/>
      <c r="M616" s="542"/>
      <c r="N616" s="542"/>
      <c r="O616" s="14" t="str">
        <f ca="1">IF(INDIRECT("'Risk Input'!" &amp; Database!$O$16 &amp;$A616&amp;"")="","",INDIRECT("'Risk Input'!" &amp; Database!$O$16 &amp;$A616&amp;""))</f>
        <v/>
      </c>
      <c r="P616" s="551"/>
      <c r="Q616" s="545"/>
      <c r="R616" s="545"/>
      <c r="S616" s="542"/>
      <c r="T616" s="542"/>
      <c r="U616" s="542"/>
      <c r="V616" s="542"/>
      <c r="W616" s="545"/>
      <c r="X616" s="542"/>
      <c r="Y616" s="14" t="str">
        <f ca="1">IF(INDIRECT("'Risk Input'!" &amp; Database!$O$31 &amp;$A616&amp;"")="","",INDIRECT("'Risk Input'!" &amp; Database!$O$31 &amp;$A616&amp;""))</f>
        <v/>
      </c>
    </row>
    <row r="617" spans="1:25" ht="6" customHeight="1" thickBot="1">
      <c r="B617" s="12"/>
      <c r="C617" s="125"/>
      <c r="D617" s="126"/>
      <c r="E617" s="126"/>
      <c r="F617" s="126"/>
      <c r="G617" s="126"/>
      <c r="H617" s="126"/>
      <c r="I617" s="243"/>
      <c r="J617" s="126"/>
      <c r="K617" s="126"/>
      <c r="L617" s="126"/>
      <c r="M617" s="126"/>
      <c r="N617" s="128"/>
      <c r="O617" s="128"/>
      <c r="P617" s="128"/>
      <c r="Q617" s="128"/>
      <c r="R617" s="128"/>
      <c r="S617" s="126"/>
      <c r="T617" s="126"/>
      <c r="U617" s="126"/>
      <c r="V617" s="126"/>
      <c r="W617" s="126"/>
      <c r="X617" s="126"/>
      <c r="Y617" s="122"/>
    </row>
    <row r="618" spans="1:25" ht="24" customHeight="1" thickTop="1">
      <c r="A618">
        <f>A609+1</f>
        <v>75</v>
      </c>
      <c r="B618" s="540" t="str">
        <f ca="1">IF(INDIRECT("'Risk Input'!" &amp; Database!$O$3 &amp;$A618&amp;"")="","",INDIRECT("'Risk Input'!" &amp; Database!$O$3 &amp;$A618&amp;""))</f>
        <v/>
      </c>
      <c r="C618" s="540" t="str">
        <f ca="1">IF(INDIRECT("'Risk Input'!" &amp; Database!$O$2 &amp;$A618&amp;"")="","",INDIRECT("'Risk Input'!" &amp; Database!$O$2 &amp;$A618&amp;""))</f>
        <v/>
      </c>
      <c r="D618" s="540" t="str">
        <f ca="1">IF(INDIRECT("'Risk Input'!" &amp; Database!$O$4 &amp;$A618&amp;"")="","",INDIRECT("'Risk Input'!" &amp; Database!$O$4 &amp;$A618&amp;""))</f>
        <v/>
      </c>
      <c r="E618" s="540" t="str">
        <f ca="1">IF(INDIRECT("'Risk Input'!" &amp; Database!$O$5 &amp;$A618&amp;"")="","",INDIRECT("'Risk Input'!" &amp; Database!$O$5 &amp;$A618&amp;""))</f>
        <v/>
      </c>
      <c r="F618" s="540" t="str">
        <f ca="1">IF(INDIRECT("'Risk Input'!" &amp; Database!$O$6 &amp;$A618&amp;"")="","",INDIRECT("'Risk Input'!" &amp; Database!$O$6 &amp;$A618&amp;""))</f>
        <v/>
      </c>
      <c r="G618" s="540" t="str">
        <f ca="1">IF(INDIRECT("'Risk Input'!" &amp; Database!$O$7 &amp;$A618&amp;"")="","",INDIRECT("'Risk Input'!" &amp; Database!$O$7 &amp;$A618&amp;""))</f>
        <v/>
      </c>
      <c r="H618" s="540" t="str">
        <f ca="1">IF(INDIRECT("'Risk Input'!" &amp; Database!$O$8 &amp;$A618&amp;"")="","",INDIRECT("'Risk Input'!" &amp; Database!$O$8 &amp;$A618&amp;""))</f>
        <v/>
      </c>
      <c r="I618" s="552" t="str">
        <f ca="1">IF(INDIRECT("'Risk Input'!" &amp; Database!$O$9 &amp;$A618&amp;"")="","",INDIRECT("'Risk Input'!" &amp; Database!$O$9 &amp;$A618&amp;""))</f>
        <v/>
      </c>
      <c r="J618" s="540" t="str">
        <f ca="1">IF(INDIRECT("'Risk Input'!" &amp; Database!$O$10 &amp;$A618&amp;"")="","",INDIRECT("'Risk Input'!" &amp; Database!$O$10 &amp;$A618&amp;""))</f>
        <v/>
      </c>
      <c r="K618" s="540" t="str">
        <f ca="1">IF(INDIRECT("'Risk Input'!" &amp; Database!$O$11 &amp;$A618&amp;"")="","",INDIRECT("'Risk Input'!" &amp; Database!$O$11 &amp;$A618&amp;""))</f>
        <v/>
      </c>
      <c r="L618" s="540" t="str">
        <f ca="1">IF(INDIRECT("'Risk Input'!" &amp; Database!$O$12 &amp;$A618&amp;"")="","",INDIRECT("'Risk Input'!" &amp; Database!$O$12 &amp;$A618&amp;""))</f>
        <v/>
      </c>
      <c r="M618" s="540" t="str">
        <f ca="1">IF(INDIRECT("'Risk Input'!" &amp; Database!$O$13 &amp;$A618&amp;"")="","",INDIRECT("'Risk Input'!" &amp; Database!$O$13 &amp;$A618&amp;""))</f>
        <v/>
      </c>
      <c r="N618" s="540" t="str">
        <f ca="1">IF(INDIRECT("'Risk Input'!" &amp; Database!$O$14 &amp;$A618&amp;"")="","",INDIRECT("'Risk Input'!" &amp; Database!$O$14 &amp;$A618&amp;""))</f>
        <v/>
      </c>
      <c r="O618" s="15" t="s">
        <v>26</v>
      </c>
      <c r="P618" s="549">
        <f ca="1">IF(INDIRECT("'Risk Input'!" &amp; Database!$O$19 &amp;$A618&amp;"")="","",INDIRECT("'Risk Input'!" &amp; Database!$O$19 &amp;$A618&amp;""))</f>
        <v>0</v>
      </c>
      <c r="Q618" s="543">
        <f ca="1">IF(INDIRECT("'Risk Input'!" &amp; Database!$O$20 &amp;$A618&amp;"")="","",INDIRECT("'Risk Input'!" &amp; Database!$O$20 &amp;$A618&amp;""))</f>
        <v>0</v>
      </c>
      <c r="R618" s="543">
        <f ca="1">IF(INDIRECT("'Risk Input'!" &amp; Database!$O$21 &amp;$A618&amp;"")="","",INDIRECT("'Risk Input'!" &amp; Database!$O$21 &amp;$A618&amp;""))</f>
        <v>0</v>
      </c>
      <c r="S618" s="540" t="str">
        <f ca="1">IF(INDIRECT("'Risk Input'!" &amp; Database!$O$22 &amp;$A618&amp;"")="","",INDIRECT("'Risk Input'!" &amp; Database!$O$22 &amp;$A618&amp;""))</f>
        <v/>
      </c>
      <c r="T618" s="540" t="str">
        <f ca="1">IF(INDIRECT("'Risk Input'!" &amp; Database!$O$25 &amp;$A618&amp;"")="","",INDIRECT("'Risk Input'!" &amp; Database!$O$25 &amp;$A618&amp;""))</f>
        <v/>
      </c>
      <c r="U618" s="540" t="str">
        <f ca="1">IF(INDIRECT("'Risk Input'!" &amp; Database!$O$26 &amp;$A618&amp;"")="","",INDIRECT("'Risk Input'!" &amp; Database!$O$26 &amp;$A618&amp;""))</f>
        <v/>
      </c>
      <c r="V618" s="540" t="str">
        <f ca="1">IF(INDIRECT("'Risk Input'!" &amp; Database!$O$27 &amp;$A618&amp;"")="","",INDIRECT("'Risk Input'!" &amp; Database!$O$27 &amp;$A618&amp;""))</f>
        <v/>
      </c>
      <c r="W618" s="543" t="str">
        <f ca="1">IF(INDIRECT("'Risk Input'!" &amp; Database!$O$28 &amp;$A618&amp;"")="","",INDIRECT("'Risk Input'!" &amp; Database!$O$28 &amp;$A618&amp;""))</f>
        <v/>
      </c>
      <c r="X618" s="540" t="str">
        <f ca="1">IF(INDIRECT("'Risk Input'!" &amp; Database!$O$29 &amp;$A618&amp;"")="","",INDIRECT("'Risk Input'!" &amp; Database!$O$29 &amp;$A618&amp;""))</f>
        <v/>
      </c>
      <c r="Y618" s="123" t="s">
        <v>26</v>
      </c>
    </row>
    <row r="619" spans="1:25" ht="24" customHeight="1" thickBot="1">
      <c r="A619">
        <f>A618</f>
        <v>75</v>
      </c>
      <c r="B619" s="541"/>
      <c r="C619" s="541"/>
      <c r="D619" s="541"/>
      <c r="E619" s="541"/>
      <c r="F619" s="541"/>
      <c r="G619" s="541"/>
      <c r="H619" s="541"/>
      <c r="I619" s="553"/>
      <c r="J619" s="541"/>
      <c r="K619" s="541"/>
      <c r="L619" s="541"/>
      <c r="M619" s="541"/>
      <c r="N619" s="541"/>
      <c r="O619" s="14" t="str">
        <f ca="1">IF(INDIRECT("'Risk Input'!" &amp; Database!$O$15 &amp;$A618&amp;"")="","",INDIRECT("'Risk Input'!" &amp; Database!$O$15 &amp;$A618&amp;""))</f>
        <v/>
      </c>
      <c r="P619" s="550"/>
      <c r="Q619" s="544"/>
      <c r="R619" s="544"/>
      <c r="S619" s="541"/>
      <c r="T619" s="541"/>
      <c r="U619" s="541"/>
      <c r="V619" s="541"/>
      <c r="W619" s="544"/>
      <c r="X619" s="541"/>
      <c r="Y619" s="14" t="str">
        <f ca="1">IF(INDIRECT("'Risk Input'!" &amp; Database!$O$30 &amp;$A618&amp;"")="","",INDIRECT("'Risk Input'!" &amp; Database!$O$30 &amp;$A618&amp;""))</f>
        <v/>
      </c>
    </row>
    <row r="620" spans="1:25" ht="24" customHeight="1">
      <c r="A620">
        <f t="shared" ref="A620:A625" si="67">A619</f>
        <v>75</v>
      </c>
      <c r="B620" s="541"/>
      <c r="C620" s="541"/>
      <c r="D620" s="541"/>
      <c r="E620" s="541"/>
      <c r="F620" s="541"/>
      <c r="G620" s="541"/>
      <c r="H620" s="541"/>
      <c r="I620" s="553"/>
      <c r="J620" s="541"/>
      <c r="K620" s="541"/>
      <c r="L620" s="541"/>
      <c r="M620" s="541"/>
      <c r="N620" s="541"/>
      <c r="O620" s="546" t="str">
        <f ca="1">IF(INDIRECT("'Risk Input'!" &amp; Database!$O$18 &amp;$A620&amp;"")="","",INDIRECT("'Risk Input'!" &amp; Database!$O$18 &amp;$A620&amp;""))</f>
        <v/>
      </c>
      <c r="P620" s="550"/>
      <c r="Q620" s="544"/>
      <c r="R620" s="544"/>
      <c r="S620" s="541"/>
      <c r="T620" s="541"/>
      <c r="U620" s="541"/>
      <c r="V620" s="541"/>
      <c r="W620" s="544"/>
      <c r="X620" s="541"/>
      <c r="Y620" s="546" t="str">
        <f ca="1">IF(INDIRECT("'Risk Input'!" &amp; Database!$O$33 &amp;$A620&amp;"")="","",INDIRECT("'Risk Input'!" &amp; Database!$O$33 &amp;$A620&amp;""))</f>
        <v/>
      </c>
    </row>
    <row r="621" spans="1:25" ht="24" customHeight="1">
      <c r="A621">
        <f t="shared" si="67"/>
        <v>75</v>
      </c>
      <c r="B621" s="541"/>
      <c r="C621" s="541"/>
      <c r="D621" s="541"/>
      <c r="E621" s="541"/>
      <c r="F621" s="541"/>
      <c r="G621" s="541"/>
      <c r="H621" s="541"/>
      <c r="I621" s="553"/>
      <c r="J621" s="541"/>
      <c r="K621" s="541"/>
      <c r="L621" s="541"/>
      <c r="M621" s="541"/>
      <c r="N621" s="541"/>
      <c r="O621" s="547" t="str">
        <f ca="1">IF(INDIRECT("'Risk Input'!L"&amp;$A620&amp;"")="","",INDIRECT("'Risk Input'!L"&amp;$A620&amp;""))</f>
        <v/>
      </c>
      <c r="P621" s="550"/>
      <c r="Q621" s="544"/>
      <c r="R621" s="544"/>
      <c r="S621" s="541"/>
      <c r="T621" s="541"/>
      <c r="U621" s="541"/>
      <c r="V621" s="541"/>
      <c r="W621" s="544"/>
      <c r="X621" s="541"/>
      <c r="Y621" s="547" t="str">
        <f ca="1">IF(INDIRECT("'Risk Input'!L"&amp;$A620&amp;"")="","",INDIRECT("'Risk Input'!L"&amp;$A620&amp;""))</f>
        <v/>
      </c>
    </row>
    <row r="622" spans="1:25" ht="24" customHeight="1">
      <c r="A622">
        <f t="shared" si="67"/>
        <v>75</v>
      </c>
      <c r="B622" s="541"/>
      <c r="C622" s="541"/>
      <c r="D622" s="541"/>
      <c r="E622" s="541"/>
      <c r="F622" s="541"/>
      <c r="G622" s="541"/>
      <c r="H622" s="541"/>
      <c r="I622" s="553"/>
      <c r="J622" s="541"/>
      <c r="K622" s="541"/>
      <c r="L622" s="541"/>
      <c r="M622" s="541"/>
      <c r="N622" s="541"/>
      <c r="O622" s="547" t="str">
        <f ca="1">IF(INDIRECT("'Risk Input'!L"&amp;$A621&amp;"")="","",INDIRECT("'Risk Input'!L"&amp;$A621&amp;""))</f>
        <v/>
      </c>
      <c r="P622" s="550"/>
      <c r="Q622" s="544"/>
      <c r="R622" s="544"/>
      <c r="S622" s="541"/>
      <c r="T622" s="541"/>
      <c r="U622" s="541"/>
      <c r="V622" s="541"/>
      <c r="W622" s="544"/>
      <c r="X622" s="541"/>
      <c r="Y622" s="547" t="str">
        <f ca="1">IF(INDIRECT("'Risk Input'!L"&amp;$A621&amp;"")="","",INDIRECT("'Risk Input'!L"&amp;$A621&amp;""))</f>
        <v/>
      </c>
    </row>
    <row r="623" spans="1:25" ht="24" customHeight="1" thickBot="1">
      <c r="A623">
        <f t="shared" si="67"/>
        <v>75</v>
      </c>
      <c r="B623" s="541"/>
      <c r="C623" s="541"/>
      <c r="D623" s="541"/>
      <c r="E623" s="541"/>
      <c r="F623" s="541"/>
      <c r="G623" s="541"/>
      <c r="H623" s="541"/>
      <c r="I623" s="553"/>
      <c r="J623" s="541"/>
      <c r="K623" s="541"/>
      <c r="L623" s="541"/>
      <c r="M623" s="541"/>
      <c r="N623" s="541"/>
      <c r="O623" s="548" t="str">
        <f ca="1">IF(INDIRECT("'Risk Input'!L"&amp;$A622&amp;"")="","",INDIRECT("'Risk Input'!L"&amp;$A622&amp;""))</f>
        <v/>
      </c>
      <c r="P623" s="550"/>
      <c r="Q623" s="544"/>
      <c r="R623" s="544"/>
      <c r="S623" s="541"/>
      <c r="T623" s="541"/>
      <c r="U623" s="541"/>
      <c r="V623" s="541"/>
      <c r="W623" s="544"/>
      <c r="X623" s="541"/>
      <c r="Y623" s="548" t="str">
        <f ca="1">IF(INDIRECT("'Risk Input'!L"&amp;$A622&amp;"")="","",INDIRECT("'Risk Input'!L"&amp;$A622&amp;""))</f>
        <v/>
      </c>
    </row>
    <row r="624" spans="1:25" ht="24" customHeight="1">
      <c r="A624">
        <f t="shared" si="67"/>
        <v>75</v>
      </c>
      <c r="B624" s="541"/>
      <c r="C624" s="541"/>
      <c r="D624" s="541"/>
      <c r="E624" s="541"/>
      <c r="F624" s="541"/>
      <c r="G624" s="541"/>
      <c r="H624" s="541"/>
      <c r="I624" s="553"/>
      <c r="J624" s="541"/>
      <c r="K624" s="541"/>
      <c r="L624" s="541"/>
      <c r="M624" s="541"/>
      <c r="N624" s="541"/>
      <c r="O624" s="13" t="s">
        <v>15</v>
      </c>
      <c r="P624" s="550"/>
      <c r="Q624" s="544"/>
      <c r="R624" s="544"/>
      <c r="S624" s="541"/>
      <c r="T624" s="541"/>
      <c r="U624" s="541"/>
      <c r="V624" s="541"/>
      <c r="W624" s="544"/>
      <c r="X624" s="541"/>
      <c r="Y624" s="13" t="s">
        <v>15</v>
      </c>
    </row>
    <row r="625" spans="1:25" ht="24" customHeight="1" thickBot="1">
      <c r="A625">
        <f t="shared" si="67"/>
        <v>75</v>
      </c>
      <c r="B625" s="542"/>
      <c r="C625" s="542"/>
      <c r="D625" s="542"/>
      <c r="E625" s="542"/>
      <c r="F625" s="542"/>
      <c r="G625" s="542"/>
      <c r="H625" s="542"/>
      <c r="I625" s="554"/>
      <c r="J625" s="542"/>
      <c r="K625" s="542"/>
      <c r="L625" s="542"/>
      <c r="M625" s="542"/>
      <c r="N625" s="542"/>
      <c r="O625" s="14" t="str">
        <f ca="1">IF(INDIRECT("'Risk Input'!" &amp; Database!$O$16 &amp;$A625&amp;"")="","",INDIRECT("'Risk Input'!" &amp; Database!$O$16 &amp;$A625&amp;""))</f>
        <v/>
      </c>
      <c r="P625" s="551"/>
      <c r="Q625" s="545"/>
      <c r="R625" s="545"/>
      <c r="S625" s="542"/>
      <c r="T625" s="542"/>
      <c r="U625" s="542"/>
      <c r="V625" s="542"/>
      <c r="W625" s="545"/>
      <c r="X625" s="542"/>
      <c r="Y625" s="14" t="str">
        <f ca="1">IF(INDIRECT("'Risk Input'!" &amp; Database!$O$31 &amp;$A625&amp;"")="","",INDIRECT("'Risk Input'!" &amp; Database!$O$31 &amp;$A625&amp;""))</f>
        <v/>
      </c>
    </row>
    <row r="626" spans="1:25" ht="6" customHeight="1" thickBot="1">
      <c r="B626" s="12"/>
      <c r="C626" s="125"/>
      <c r="D626" s="126"/>
      <c r="E626" s="126"/>
      <c r="F626" s="126"/>
      <c r="G626" s="126"/>
      <c r="H626" s="126"/>
      <c r="I626" s="243"/>
      <c r="J626" s="126"/>
      <c r="K626" s="126"/>
      <c r="L626" s="126"/>
      <c r="M626" s="126"/>
      <c r="N626" s="128"/>
      <c r="O626" s="128"/>
      <c r="P626" s="128"/>
      <c r="Q626" s="128"/>
      <c r="R626" s="128"/>
      <c r="S626" s="126"/>
      <c r="T626" s="126"/>
      <c r="U626" s="126"/>
      <c r="V626" s="126"/>
      <c r="W626" s="126"/>
      <c r="X626" s="126"/>
      <c r="Y626" s="122"/>
    </row>
    <row r="627" spans="1:25" ht="24" customHeight="1" thickTop="1">
      <c r="A627">
        <f>A618+1</f>
        <v>76</v>
      </c>
      <c r="B627" s="540" t="str">
        <f ca="1">IF(INDIRECT("'Risk Input'!" &amp; Database!$O$3 &amp;$A627&amp;"")="","",INDIRECT("'Risk Input'!" &amp; Database!$O$3 &amp;$A627&amp;""))</f>
        <v/>
      </c>
      <c r="C627" s="540" t="str">
        <f ca="1">IF(INDIRECT("'Risk Input'!" &amp; Database!$O$2 &amp;$A627&amp;"")="","",INDIRECT("'Risk Input'!" &amp; Database!$O$2 &amp;$A627&amp;""))</f>
        <v/>
      </c>
      <c r="D627" s="540" t="str">
        <f ca="1">IF(INDIRECT("'Risk Input'!" &amp; Database!$O$4 &amp;$A627&amp;"")="","",INDIRECT("'Risk Input'!" &amp; Database!$O$4 &amp;$A627&amp;""))</f>
        <v/>
      </c>
      <c r="E627" s="540" t="str">
        <f ca="1">IF(INDIRECT("'Risk Input'!" &amp; Database!$O$5 &amp;$A627&amp;"")="","",INDIRECT("'Risk Input'!" &amp; Database!$O$5 &amp;$A627&amp;""))</f>
        <v/>
      </c>
      <c r="F627" s="540" t="str">
        <f ca="1">IF(INDIRECT("'Risk Input'!" &amp; Database!$O$6 &amp;$A627&amp;"")="","",INDIRECT("'Risk Input'!" &amp; Database!$O$6 &amp;$A627&amp;""))</f>
        <v/>
      </c>
      <c r="G627" s="540" t="str">
        <f ca="1">IF(INDIRECT("'Risk Input'!" &amp; Database!$O$7 &amp;$A627&amp;"")="","",INDIRECT("'Risk Input'!" &amp; Database!$O$7 &amp;$A627&amp;""))</f>
        <v/>
      </c>
      <c r="H627" s="540" t="str">
        <f ca="1">IF(INDIRECT("'Risk Input'!" &amp; Database!$O$8 &amp;$A627&amp;"")="","",INDIRECT("'Risk Input'!" &amp; Database!$O$8 &amp;$A627&amp;""))</f>
        <v/>
      </c>
      <c r="I627" s="552" t="str">
        <f ca="1">IF(INDIRECT("'Risk Input'!" &amp; Database!$O$9 &amp;$A627&amp;"")="","",INDIRECT("'Risk Input'!" &amp; Database!$O$9 &amp;$A627&amp;""))</f>
        <v/>
      </c>
      <c r="J627" s="540" t="str">
        <f ca="1">IF(INDIRECT("'Risk Input'!" &amp; Database!$O$10 &amp;$A627&amp;"")="","",INDIRECT("'Risk Input'!" &amp; Database!$O$10 &amp;$A627&amp;""))</f>
        <v/>
      </c>
      <c r="K627" s="540" t="str">
        <f ca="1">IF(INDIRECT("'Risk Input'!" &amp; Database!$O$11 &amp;$A627&amp;"")="","",INDIRECT("'Risk Input'!" &amp; Database!$O$11 &amp;$A627&amp;""))</f>
        <v/>
      </c>
      <c r="L627" s="540" t="str">
        <f ca="1">IF(INDIRECT("'Risk Input'!" &amp; Database!$O$12 &amp;$A627&amp;"")="","",INDIRECT("'Risk Input'!" &amp; Database!$O$12 &amp;$A627&amp;""))</f>
        <v/>
      </c>
      <c r="M627" s="540" t="str">
        <f ca="1">IF(INDIRECT("'Risk Input'!" &amp; Database!$O$13 &amp;$A627&amp;"")="","",INDIRECT("'Risk Input'!" &amp; Database!$O$13 &amp;$A627&amp;""))</f>
        <v/>
      </c>
      <c r="N627" s="540" t="str">
        <f ca="1">IF(INDIRECT("'Risk Input'!" &amp; Database!$O$14 &amp;$A627&amp;"")="","",INDIRECT("'Risk Input'!" &amp; Database!$O$14 &amp;$A627&amp;""))</f>
        <v/>
      </c>
      <c r="O627" s="15" t="s">
        <v>26</v>
      </c>
      <c r="P627" s="549">
        <f ca="1">IF(INDIRECT("'Risk Input'!" &amp; Database!$O$19 &amp;$A627&amp;"")="","",INDIRECT("'Risk Input'!" &amp; Database!$O$19 &amp;$A627&amp;""))</f>
        <v>0</v>
      </c>
      <c r="Q627" s="543">
        <f ca="1">IF(INDIRECT("'Risk Input'!" &amp; Database!$O$20 &amp;$A627&amp;"")="","",INDIRECT("'Risk Input'!" &amp; Database!$O$20 &amp;$A627&amp;""))</f>
        <v>0</v>
      </c>
      <c r="R627" s="543">
        <f ca="1">IF(INDIRECT("'Risk Input'!" &amp; Database!$O$21 &amp;$A627&amp;"")="","",INDIRECT("'Risk Input'!" &amp; Database!$O$21 &amp;$A627&amp;""))</f>
        <v>0</v>
      </c>
      <c r="S627" s="540" t="str">
        <f ca="1">IF(INDIRECT("'Risk Input'!" &amp; Database!$O$22 &amp;$A627&amp;"")="","",INDIRECT("'Risk Input'!" &amp; Database!$O$22 &amp;$A627&amp;""))</f>
        <v/>
      </c>
      <c r="T627" s="540" t="str">
        <f ca="1">IF(INDIRECT("'Risk Input'!" &amp; Database!$O$25 &amp;$A627&amp;"")="","",INDIRECT("'Risk Input'!" &amp; Database!$O$25 &amp;$A627&amp;""))</f>
        <v/>
      </c>
      <c r="U627" s="540" t="str">
        <f ca="1">IF(INDIRECT("'Risk Input'!" &amp; Database!$O$26 &amp;$A627&amp;"")="","",INDIRECT("'Risk Input'!" &amp; Database!$O$26 &amp;$A627&amp;""))</f>
        <v/>
      </c>
      <c r="V627" s="540" t="str">
        <f ca="1">IF(INDIRECT("'Risk Input'!" &amp; Database!$O$27 &amp;$A627&amp;"")="","",INDIRECT("'Risk Input'!" &amp; Database!$O$27 &amp;$A627&amp;""))</f>
        <v/>
      </c>
      <c r="W627" s="543" t="str">
        <f ca="1">IF(INDIRECT("'Risk Input'!" &amp; Database!$O$28 &amp;$A627&amp;"")="","",INDIRECT("'Risk Input'!" &amp; Database!$O$28 &amp;$A627&amp;""))</f>
        <v/>
      </c>
      <c r="X627" s="540" t="str">
        <f ca="1">IF(INDIRECT("'Risk Input'!" &amp; Database!$O$29 &amp;$A627&amp;"")="","",INDIRECT("'Risk Input'!" &amp; Database!$O$29 &amp;$A627&amp;""))</f>
        <v/>
      </c>
      <c r="Y627" s="123" t="s">
        <v>26</v>
      </c>
    </row>
    <row r="628" spans="1:25" ht="24" customHeight="1" thickBot="1">
      <c r="A628">
        <f>A627</f>
        <v>76</v>
      </c>
      <c r="B628" s="541"/>
      <c r="C628" s="541"/>
      <c r="D628" s="541"/>
      <c r="E628" s="541"/>
      <c r="F628" s="541"/>
      <c r="G628" s="541"/>
      <c r="H628" s="541"/>
      <c r="I628" s="553"/>
      <c r="J628" s="541"/>
      <c r="K628" s="541"/>
      <c r="L628" s="541"/>
      <c r="M628" s="541"/>
      <c r="N628" s="541"/>
      <c r="O628" s="14" t="str">
        <f ca="1">IF(INDIRECT("'Risk Input'!" &amp; Database!$O$15 &amp;$A627&amp;"")="","",INDIRECT("'Risk Input'!" &amp; Database!$O$15 &amp;$A627&amp;""))</f>
        <v/>
      </c>
      <c r="P628" s="550"/>
      <c r="Q628" s="544"/>
      <c r="R628" s="544"/>
      <c r="S628" s="541"/>
      <c r="T628" s="541"/>
      <c r="U628" s="541"/>
      <c r="V628" s="541"/>
      <c r="W628" s="544"/>
      <c r="X628" s="541"/>
      <c r="Y628" s="14" t="str">
        <f ca="1">IF(INDIRECT("'Risk Input'!" &amp; Database!$O$30 &amp;$A627&amp;"")="","",INDIRECT("'Risk Input'!" &amp; Database!$O$30 &amp;$A627&amp;""))</f>
        <v/>
      </c>
    </row>
    <row r="629" spans="1:25" ht="24" customHeight="1">
      <c r="A629">
        <f t="shared" ref="A629:A634" si="68">A628</f>
        <v>76</v>
      </c>
      <c r="B629" s="541"/>
      <c r="C629" s="541"/>
      <c r="D629" s="541"/>
      <c r="E629" s="541"/>
      <c r="F629" s="541"/>
      <c r="G629" s="541"/>
      <c r="H629" s="541"/>
      <c r="I629" s="553"/>
      <c r="J629" s="541"/>
      <c r="K629" s="541"/>
      <c r="L629" s="541"/>
      <c r="M629" s="541"/>
      <c r="N629" s="541"/>
      <c r="O629" s="546" t="str">
        <f ca="1">IF(INDIRECT("'Risk Input'!" &amp; Database!$O$18 &amp;$A629&amp;"")="","",INDIRECT("'Risk Input'!" &amp; Database!$O$18 &amp;$A629&amp;""))</f>
        <v/>
      </c>
      <c r="P629" s="550"/>
      <c r="Q629" s="544"/>
      <c r="R629" s="544"/>
      <c r="S629" s="541"/>
      <c r="T629" s="541"/>
      <c r="U629" s="541"/>
      <c r="V629" s="541"/>
      <c r="W629" s="544"/>
      <c r="X629" s="541"/>
      <c r="Y629" s="546" t="str">
        <f ca="1">IF(INDIRECT("'Risk Input'!" &amp; Database!$O$33 &amp;$A629&amp;"")="","",INDIRECT("'Risk Input'!" &amp; Database!$O$33 &amp;$A629&amp;""))</f>
        <v/>
      </c>
    </row>
    <row r="630" spans="1:25" ht="24" customHeight="1">
      <c r="A630">
        <f t="shared" si="68"/>
        <v>76</v>
      </c>
      <c r="B630" s="541"/>
      <c r="C630" s="541"/>
      <c r="D630" s="541"/>
      <c r="E630" s="541"/>
      <c r="F630" s="541"/>
      <c r="G630" s="541"/>
      <c r="H630" s="541"/>
      <c r="I630" s="553"/>
      <c r="J630" s="541"/>
      <c r="K630" s="541"/>
      <c r="L630" s="541"/>
      <c r="M630" s="541"/>
      <c r="N630" s="541"/>
      <c r="O630" s="547" t="str">
        <f ca="1">IF(INDIRECT("'Risk Input'!L"&amp;$A629&amp;"")="","",INDIRECT("'Risk Input'!L"&amp;$A629&amp;""))</f>
        <v/>
      </c>
      <c r="P630" s="550"/>
      <c r="Q630" s="544"/>
      <c r="R630" s="544"/>
      <c r="S630" s="541"/>
      <c r="T630" s="541"/>
      <c r="U630" s="541"/>
      <c r="V630" s="541"/>
      <c r="W630" s="544"/>
      <c r="X630" s="541"/>
      <c r="Y630" s="547" t="str">
        <f ca="1">IF(INDIRECT("'Risk Input'!L"&amp;$A629&amp;"")="","",INDIRECT("'Risk Input'!L"&amp;$A629&amp;""))</f>
        <v/>
      </c>
    </row>
    <row r="631" spans="1:25" ht="24" customHeight="1">
      <c r="A631">
        <f t="shared" si="68"/>
        <v>76</v>
      </c>
      <c r="B631" s="541"/>
      <c r="C631" s="541"/>
      <c r="D631" s="541"/>
      <c r="E631" s="541"/>
      <c r="F631" s="541"/>
      <c r="G631" s="541"/>
      <c r="H631" s="541"/>
      <c r="I631" s="553"/>
      <c r="J631" s="541"/>
      <c r="K631" s="541"/>
      <c r="L631" s="541"/>
      <c r="M631" s="541"/>
      <c r="N631" s="541"/>
      <c r="O631" s="547" t="str">
        <f ca="1">IF(INDIRECT("'Risk Input'!L"&amp;$A630&amp;"")="","",INDIRECT("'Risk Input'!L"&amp;$A630&amp;""))</f>
        <v/>
      </c>
      <c r="P631" s="550"/>
      <c r="Q631" s="544"/>
      <c r="R631" s="544"/>
      <c r="S631" s="541"/>
      <c r="T631" s="541"/>
      <c r="U631" s="541"/>
      <c r="V631" s="541"/>
      <c r="W631" s="544"/>
      <c r="X631" s="541"/>
      <c r="Y631" s="547" t="str">
        <f ca="1">IF(INDIRECT("'Risk Input'!L"&amp;$A630&amp;"")="","",INDIRECT("'Risk Input'!L"&amp;$A630&amp;""))</f>
        <v/>
      </c>
    </row>
    <row r="632" spans="1:25" ht="24" customHeight="1" thickBot="1">
      <c r="A632">
        <f t="shared" si="68"/>
        <v>76</v>
      </c>
      <c r="B632" s="541"/>
      <c r="C632" s="541"/>
      <c r="D632" s="541"/>
      <c r="E632" s="541"/>
      <c r="F632" s="541"/>
      <c r="G632" s="541"/>
      <c r="H632" s="541"/>
      <c r="I632" s="553"/>
      <c r="J632" s="541"/>
      <c r="K632" s="541"/>
      <c r="L632" s="541"/>
      <c r="M632" s="541"/>
      <c r="N632" s="541"/>
      <c r="O632" s="548" t="str">
        <f ca="1">IF(INDIRECT("'Risk Input'!L"&amp;$A631&amp;"")="","",INDIRECT("'Risk Input'!L"&amp;$A631&amp;""))</f>
        <v/>
      </c>
      <c r="P632" s="550"/>
      <c r="Q632" s="544"/>
      <c r="R632" s="544"/>
      <c r="S632" s="541"/>
      <c r="T632" s="541"/>
      <c r="U632" s="541"/>
      <c r="V632" s="541"/>
      <c r="W632" s="544"/>
      <c r="X632" s="541"/>
      <c r="Y632" s="548" t="str">
        <f ca="1">IF(INDIRECT("'Risk Input'!L"&amp;$A631&amp;"")="","",INDIRECT("'Risk Input'!L"&amp;$A631&amp;""))</f>
        <v/>
      </c>
    </row>
    <row r="633" spans="1:25" ht="24" customHeight="1">
      <c r="A633">
        <f t="shared" si="68"/>
        <v>76</v>
      </c>
      <c r="B633" s="541"/>
      <c r="C633" s="541"/>
      <c r="D633" s="541"/>
      <c r="E633" s="541"/>
      <c r="F633" s="541"/>
      <c r="G633" s="541"/>
      <c r="H633" s="541"/>
      <c r="I633" s="553"/>
      <c r="J633" s="541"/>
      <c r="K633" s="541"/>
      <c r="L633" s="541"/>
      <c r="M633" s="541"/>
      <c r="N633" s="541"/>
      <c r="O633" s="13" t="s">
        <v>15</v>
      </c>
      <c r="P633" s="550"/>
      <c r="Q633" s="544"/>
      <c r="R633" s="544"/>
      <c r="S633" s="541"/>
      <c r="T633" s="541"/>
      <c r="U633" s="541"/>
      <c r="V633" s="541"/>
      <c r="W633" s="544"/>
      <c r="X633" s="541"/>
      <c r="Y633" s="13" t="s">
        <v>15</v>
      </c>
    </row>
    <row r="634" spans="1:25" ht="24" customHeight="1" thickBot="1">
      <c r="A634">
        <f t="shared" si="68"/>
        <v>76</v>
      </c>
      <c r="B634" s="542"/>
      <c r="C634" s="542"/>
      <c r="D634" s="542"/>
      <c r="E634" s="542"/>
      <c r="F634" s="542"/>
      <c r="G634" s="542"/>
      <c r="H634" s="542"/>
      <c r="I634" s="554"/>
      <c r="J634" s="542"/>
      <c r="K634" s="542"/>
      <c r="L634" s="542"/>
      <c r="M634" s="542"/>
      <c r="N634" s="542"/>
      <c r="O634" s="14" t="str">
        <f ca="1">IF(INDIRECT("'Risk Input'!" &amp; Database!$O$16 &amp;$A634&amp;"")="","",INDIRECT("'Risk Input'!" &amp; Database!$O$16 &amp;$A634&amp;""))</f>
        <v/>
      </c>
      <c r="P634" s="551"/>
      <c r="Q634" s="545"/>
      <c r="R634" s="545"/>
      <c r="S634" s="542"/>
      <c r="T634" s="542"/>
      <c r="U634" s="542"/>
      <c r="V634" s="542"/>
      <c r="W634" s="545"/>
      <c r="X634" s="542"/>
      <c r="Y634" s="14" t="str">
        <f ca="1">IF(INDIRECT("'Risk Input'!" &amp; Database!$O$31 &amp;$A634&amp;"")="","",INDIRECT("'Risk Input'!" &amp; Database!$O$31 &amp;$A634&amp;""))</f>
        <v/>
      </c>
    </row>
    <row r="635" spans="1:25" ht="6" customHeight="1" thickBot="1">
      <c r="B635" s="12"/>
      <c r="C635" s="125"/>
      <c r="D635" s="126"/>
      <c r="E635" s="126"/>
      <c r="F635" s="126"/>
      <c r="G635" s="126"/>
      <c r="H635" s="126"/>
      <c r="I635" s="243"/>
      <c r="J635" s="126"/>
      <c r="K635" s="126"/>
      <c r="L635" s="126"/>
      <c r="M635" s="126"/>
      <c r="N635" s="128"/>
      <c r="O635" s="128"/>
      <c r="P635" s="128"/>
      <c r="Q635" s="128"/>
      <c r="R635" s="128"/>
      <c r="S635" s="126"/>
      <c r="T635" s="126"/>
      <c r="U635" s="126"/>
      <c r="V635" s="126"/>
      <c r="W635" s="126"/>
      <c r="X635" s="126"/>
      <c r="Y635" s="122"/>
    </row>
    <row r="636" spans="1:25" ht="24" customHeight="1" thickTop="1">
      <c r="A636">
        <f>A627+1</f>
        <v>77</v>
      </c>
      <c r="B636" s="540" t="str">
        <f ca="1">IF(INDIRECT("'Risk Input'!" &amp; Database!$O$3 &amp;$A636&amp;"")="","",INDIRECT("'Risk Input'!" &amp; Database!$O$3 &amp;$A636&amp;""))</f>
        <v/>
      </c>
      <c r="C636" s="540" t="str">
        <f ca="1">IF(INDIRECT("'Risk Input'!" &amp; Database!$O$2 &amp;$A636&amp;"")="","",INDIRECT("'Risk Input'!" &amp; Database!$O$2 &amp;$A636&amp;""))</f>
        <v/>
      </c>
      <c r="D636" s="540" t="str">
        <f ca="1">IF(INDIRECT("'Risk Input'!" &amp; Database!$O$4 &amp;$A636&amp;"")="","",INDIRECT("'Risk Input'!" &amp; Database!$O$4 &amp;$A636&amp;""))</f>
        <v/>
      </c>
      <c r="E636" s="540" t="str">
        <f ca="1">IF(INDIRECT("'Risk Input'!" &amp; Database!$O$5 &amp;$A636&amp;"")="","",INDIRECT("'Risk Input'!" &amp; Database!$O$5 &amp;$A636&amp;""))</f>
        <v/>
      </c>
      <c r="F636" s="540" t="str">
        <f ca="1">IF(INDIRECT("'Risk Input'!" &amp; Database!$O$6 &amp;$A636&amp;"")="","",INDIRECT("'Risk Input'!" &amp; Database!$O$6 &amp;$A636&amp;""))</f>
        <v/>
      </c>
      <c r="G636" s="540" t="str">
        <f ca="1">IF(INDIRECT("'Risk Input'!" &amp; Database!$O$7 &amp;$A636&amp;"")="","",INDIRECT("'Risk Input'!" &amp; Database!$O$7 &amp;$A636&amp;""))</f>
        <v/>
      </c>
      <c r="H636" s="540" t="str">
        <f ca="1">IF(INDIRECT("'Risk Input'!" &amp; Database!$O$8 &amp;$A636&amp;"")="","",INDIRECT("'Risk Input'!" &amp; Database!$O$8 &amp;$A636&amp;""))</f>
        <v/>
      </c>
      <c r="I636" s="552" t="str">
        <f ca="1">IF(INDIRECT("'Risk Input'!" &amp; Database!$O$9 &amp;$A636&amp;"")="","",INDIRECT("'Risk Input'!" &amp; Database!$O$9 &amp;$A636&amp;""))</f>
        <v/>
      </c>
      <c r="J636" s="540" t="str">
        <f ca="1">IF(INDIRECT("'Risk Input'!" &amp; Database!$O$10 &amp;$A636&amp;"")="","",INDIRECT("'Risk Input'!" &amp; Database!$O$10 &amp;$A636&amp;""))</f>
        <v/>
      </c>
      <c r="K636" s="540" t="str">
        <f ca="1">IF(INDIRECT("'Risk Input'!" &amp; Database!$O$11 &amp;$A636&amp;"")="","",INDIRECT("'Risk Input'!" &amp; Database!$O$11 &amp;$A636&amp;""))</f>
        <v/>
      </c>
      <c r="L636" s="540" t="str">
        <f ca="1">IF(INDIRECT("'Risk Input'!" &amp; Database!$O$12 &amp;$A636&amp;"")="","",INDIRECT("'Risk Input'!" &amp; Database!$O$12 &amp;$A636&amp;""))</f>
        <v/>
      </c>
      <c r="M636" s="540" t="str">
        <f ca="1">IF(INDIRECT("'Risk Input'!" &amp; Database!$O$13 &amp;$A636&amp;"")="","",INDIRECT("'Risk Input'!" &amp; Database!$O$13 &amp;$A636&amp;""))</f>
        <v/>
      </c>
      <c r="N636" s="540" t="str">
        <f ca="1">IF(INDIRECT("'Risk Input'!" &amp; Database!$O$14 &amp;$A636&amp;"")="","",INDIRECT("'Risk Input'!" &amp; Database!$O$14 &amp;$A636&amp;""))</f>
        <v/>
      </c>
      <c r="O636" s="15" t="s">
        <v>26</v>
      </c>
      <c r="P636" s="549">
        <f ca="1">IF(INDIRECT("'Risk Input'!" &amp; Database!$O$19 &amp;$A636&amp;"")="","",INDIRECT("'Risk Input'!" &amp; Database!$O$19 &amp;$A636&amp;""))</f>
        <v>0</v>
      </c>
      <c r="Q636" s="543">
        <f ca="1">IF(INDIRECT("'Risk Input'!" &amp; Database!$O$20 &amp;$A636&amp;"")="","",INDIRECT("'Risk Input'!" &amp; Database!$O$20 &amp;$A636&amp;""))</f>
        <v>0</v>
      </c>
      <c r="R636" s="543">
        <f ca="1">IF(INDIRECT("'Risk Input'!" &amp; Database!$O$21 &amp;$A636&amp;"")="","",INDIRECT("'Risk Input'!" &amp; Database!$O$21 &amp;$A636&amp;""))</f>
        <v>0</v>
      </c>
      <c r="S636" s="540" t="str">
        <f ca="1">IF(INDIRECT("'Risk Input'!" &amp; Database!$O$22 &amp;$A636&amp;"")="","",INDIRECT("'Risk Input'!" &amp; Database!$O$22 &amp;$A636&amp;""))</f>
        <v/>
      </c>
      <c r="T636" s="540" t="str">
        <f ca="1">IF(INDIRECT("'Risk Input'!" &amp; Database!$O$25 &amp;$A636&amp;"")="","",INDIRECT("'Risk Input'!" &amp; Database!$O$25 &amp;$A636&amp;""))</f>
        <v/>
      </c>
      <c r="U636" s="540" t="str">
        <f ca="1">IF(INDIRECT("'Risk Input'!" &amp; Database!$O$26 &amp;$A636&amp;"")="","",INDIRECT("'Risk Input'!" &amp; Database!$O$26 &amp;$A636&amp;""))</f>
        <v/>
      </c>
      <c r="V636" s="540" t="str">
        <f ca="1">IF(INDIRECT("'Risk Input'!" &amp; Database!$O$27 &amp;$A636&amp;"")="","",INDIRECT("'Risk Input'!" &amp; Database!$O$27 &amp;$A636&amp;""))</f>
        <v/>
      </c>
      <c r="W636" s="543" t="str">
        <f ca="1">IF(INDIRECT("'Risk Input'!" &amp; Database!$O$28 &amp;$A636&amp;"")="","",INDIRECT("'Risk Input'!" &amp; Database!$O$28 &amp;$A636&amp;""))</f>
        <v/>
      </c>
      <c r="X636" s="540" t="str">
        <f ca="1">IF(INDIRECT("'Risk Input'!" &amp; Database!$O$29 &amp;$A636&amp;"")="","",INDIRECT("'Risk Input'!" &amp; Database!$O$29 &amp;$A636&amp;""))</f>
        <v/>
      </c>
      <c r="Y636" s="123" t="s">
        <v>26</v>
      </c>
    </row>
    <row r="637" spans="1:25" ht="24" customHeight="1" thickBot="1">
      <c r="A637">
        <f>A636</f>
        <v>77</v>
      </c>
      <c r="B637" s="541"/>
      <c r="C637" s="541"/>
      <c r="D637" s="541"/>
      <c r="E637" s="541"/>
      <c r="F637" s="541"/>
      <c r="G637" s="541"/>
      <c r="H637" s="541"/>
      <c r="I637" s="553"/>
      <c r="J637" s="541"/>
      <c r="K637" s="541"/>
      <c r="L637" s="541"/>
      <c r="M637" s="541"/>
      <c r="N637" s="541"/>
      <c r="O637" s="14" t="str">
        <f ca="1">IF(INDIRECT("'Risk Input'!" &amp; Database!$O$15 &amp;$A636&amp;"")="","",INDIRECT("'Risk Input'!" &amp; Database!$O$15 &amp;$A636&amp;""))</f>
        <v/>
      </c>
      <c r="P637" s="550"/>
      <c r="Q637" s="544"/>
      <c r="R637" s="544"/>
      <c r="S637" s="541"/>
      <c r="T637" s="541"/>
      <c r="U637" s="541"/>
      <c r="V637" s="541"/>
      <c r="W637" s="544"/>
      <c r="X637" s="541"/>
      <c r="Y637" s="14" t="str">
        <f ca="1">IF(INDIRECT("'Risk Input'!" &amp; Database!$O$30 &amp;$A636&amp;"")="","",INDIRECT("'Risk Input'!" &amp; Database!$O$30 &amp;$A636&amp;""))</f>
        <v/>
      </c>
    </row>
    <row r="638" spans="1:25" ht="24" customHeight="1">
      <c r="A638">
        <f t="shared" ref="A638:A643" si="69">A637</f>
        <v>77</v>
      </c>
      <c r="B638" s="541"/>
      <c r="C638" s="541"/>
      <c r="D638" s="541"/>
      <c r="E638" s="541"/>
      <c r="F638" s="541"/>
      <c r="G638" s="541"/>
      <c r="H638" s="541"/>
      <c r="I638" s="553"/>
      <c r="J638" s="541"/>
      <c r="K638" s="541"/>
      <c r="L638" s="541"/>
      <c r="M638" s="541"/>
      <c r="N638" s="541"/>
      <c r="O638" s="546" t="str">
        <f ca="1">IF(INDIRECT("'Risk Input'!" &amp; Database!$O$18 &amp;$A638&amp;"")="","",INDIRECT("'Risk Input'!" &amp; Database!$O$18 &amp;$A638&amp;""))</f>
        <v/>
      </c>
      <c r="P638" s="550"/>
      <c r="Q638" s="544"/>
      <c r="R638" s="544"/>
      <c r="S638" s="541"/>
      <c r="T638" s="541"/>
      <c r="U638" s="541"/>
      <c r="V638" s="541"/>
      <c r="W638" s="544"/>
      <c r="X638" s="541"/>
      <c r="Y638" s="546" t="str">
        <f ca="1">IF(INDIRECT("'Risk Input'!" &amp; Database!$O$33 &amp;$A638&amp;"")="","",INDIRECT("'Risk Input'!" &amp; Database!$O$33 &amp;$A638&amp;""))</f>
        <v/>
      </c>
    </row>
    <row r="639" spans="1:25" ht="24" customHeight="1">
      <c r="A639">
        <f t="shared" si="69"/>
        <v>77</v>
      </c>
      <c r="B639" s="541"/>
      <c r="C639" s="541"/>
      <c r="D639" s="541"/>
      <c r="E639" s="541"/>
      <c r="F639" s="541"/>
      <c r="G639" s="541"/>
      <c r="H639" s="541"/>
      <c r="I639" s="553"/>
      <c r="J639" s="541"/>
      <c r="K639" s="541"/>
      <c r="L639" s="541"/>
      <c r="M639" s="541"/>
      <c r="N639" s="541"/>
      <c r="O639" s="547" t="str">
        <f ca="1">IF(INDIRECT("'Risk Input'!L"&amp;$A638&amp;"")="","",INDIRECT("'Risk Input'!L"&amp;$A638&amp;""))</f>
        <v/>
      </c>
      <c r="P639" s="550"/>
      <c r="Q639" s="544"/>
      <c r="R639" s="544"/>
      <c r="S639" s="541"/>
      <c r="T639" s="541"/>
      <c r="U639" s="541"/>
      <c r="V639" s="541"/>
      <c r="W639" s="544"/>
      <c r="X639" s="541"/>
      <c r="Y639" s="547" t="str">
        <f ca="1">IF(INDIRECT("'Risk Input'!L"&amp;$A638&amp;"")="","",INDIRECT("'Risk Input'!L"&amp;$A638&amp;""))</f>
        <v/>
      </c>
    </row>
    <row r="640" spans="1:25" ht="24" customHeight="1">
      <c r="A640">
        <f t="shared" si="69"/>
        <v>77</v>
      </c>
      <c r="B640" s="541"/>
      <c r="C640" s="541"/>
      <c r="D640" s="541"/>
      <c r="E640" s="541"/>
      <c r="F640" s="541"/>
      <c r="G640" s="541"/>
      <c r="H640" s="541"/>
      <c r="I640" s="553"/>
      <c r="J640" s="541"/>
      <c r="K640" s="541"/>
      <c r="L640" s="541"/>
      <c r="M640" s="541"/>
      <c r="N640" s="541"/>
      <c r="O640" s="547" t="str">
        <f ca="1">IF(INDIRECT("'Risk Input'!L"&amp;$A639&amp;"")="","",INDIRECT("'Risk Input'!L"&amp;$A639&amp;""))</f>
        <v/>
      </c>
      <c r="P640" s="550"/>
      <c r="Q640" s="544"/>
      <c r="R640" s="544"/>
      <c r="S640" s="541"/>
      <c r="T640" s="541"/>
      <c r="U640" s="541"/>
      <c r="V640" s="541"/>
      <c r="W640" s="544"/>
      <c r="X640" s="541"/>
      <c r="Y640" s="547" t="str">
        <f ca="1">IF(INDIRECT("'Risk Input'!L"&amp;$A639&amp;"")="","",INDIRECT("'Risk Input'!L"&amp;$A639&amp;""))</f>
        <v/>
      </c>
    </row>
    <row r="641" spans="1:25" ht="24" customHeight="1" thickBot="1">
      <c r="A641">
        <f t="shared" si="69"/>
        <v>77</v>
      </c>
      <c r="B641" s="541"/>
      <c r="C641" s="541"/>
      <c r="D641" s="541"/>
      <c r="E641" s="541"/>
      <c r="F641" s="541"/>
      <c r="G641" s="541"/>
      <c r="H641" s="541"/>
      <c r="I641" s="553"/>
      <c r="J641" s="541"/>
      <c r="K641" s="541"/>
      <c r="L641" s="541"/>
      <c r="M641" s="541"/>
      <c r="N641" s="541"/>
      <c r="O641" s="548" t="str">
        <f ca="1">IF(INDIRECT("'Risk Input'!L"&amp;$A640&amp;"")="","",INDIRECT("'Risk Input'!L"&amp;$A640&amp;""))</f>
        <v/>
      </c>
      <c r="P641" s="550"/>
      <c r="Q641" s="544"/>
      <c r="R641" s="544"/>
      <c r="S641" s="541"/>
      <c r="T641" s="541"/>
      <c r="U641" s="541"/>
      <c r="V641" s="541"/>
      <c r="W641" s="544"/>
      <c r="X641" s="541"/>
      <c r="Y641" s="548" t="str">
        <f ca="1">IF(INDIRECT("'Risk Input'!L"&amp;$A640&amp;"")="","",INDIRECT("'Risk Input'!L"&amp;$A640&amp;""))</f>
        <v/>
      </c>
    </row>
    <row r="642" spans="1:25" ht="24" customHeight="1">
      <c r="A642">
        <f t="shared" si="69"/>
        <v>77</v>
      </c>
      <c r="B642" s="541"/>
      <c r="C642" s="541"/>
      <c r="D642" s="541"/>
      <c r="E642" s="541"/>
      <c r="F642" s="541"/>
      <c r="G642" s="541"/>
      <c r="H642" s="541"/>
      <c r="I642" s="553"/>
      <c r="J642" s="541"/>
      <c r="K642" s="541"/>
      <c r="L642" s="541"/>
      <c r="M642" s="541"/>
      <c r="N642" s="541"/>
      <c r="O642" s="13" t="s">
        <v>15</v>
      </c>
      <c r="P642" s="550"/>
      <c r="Q642" s="544"/>
      <c r="R642" s="544"/>
      <c r="S642" s="541"/>
      <c r="T642" s="541"/>
      <c r="U642" s="541"/>
      <c r="V642" s="541"/>
      <c r="W642" s="544"/>
      <c r="X642" s="541"/>
      <c r="Y642" s="13" t="s">
        <v>15</v>
      </c>
    </row>
    <row r="643" spans="1:25" ht="24" customHeight="1" thickBot="1">
      <c r="A643">
        <f t="shared" si="69"/>
        <v>77</v>
      </c>
      <c r="B643" s="542"/>
      <c r="C643" s="542"/>
      <c r="D643" s="542"/>
      <c r="E643" s="542"/>
      <c r="F643" s="542"/>
      <c r="G643" s="542"/>
      <c r="H643" s="542"/>
      <c r="I643" s="554"/>
      <c r="J643" s="542"/>
      <c r="K643" s="542"/>
      <c r="L643" s="542"/>
      <c r="M643" s="542"/>
      <c r="N643" s="542"/>
      <c r="O643" s="14" t="str">
        <f ca="1">IF(INDIRECT("'Risk Input'!" &amp; Database!$O$16 &amp;$A643&amp;"")="","",INDIRECT("'Risk Input'!" &amp; Database!$O$16 &amp;$A643&amp;""))</f>
        <v/>
      </c>
      <c r="P643" s="551"/>
      <c r="Q643" s="545"/>
      <c r="R643" s="545"/>
      <c r="S643" s="542"/>
      <c r="T643" s="542"/>
      <c r="U643" s="542"/>
      <c r="V643" s="542"/>
      <c r="W643" s="545"/>
      <c r="X643" s="542"/>
      <c r="Y643" s="14" t="str">
        <f ca="1">IF(INDIRECT("'Risk Input'!" &amp; Database!$O$31 &amp;$A643&amp;"")="","",INDIRECT("'Risk Input'!" &amp; Database!$O$31 &amp;$A643&amp;""))</f>
        <v/>
      </c>
    </row>
    <row r="644" spans="1:25" ht="6" customHeight="1" thickBot="1">
      <c r="B644" s="12"/>
      <c r="C644" s="125"/>
      <c r="D644" s="126"/>
      <c r="E644" s="126"/>
      <c r="F644" s="126"/>
      <c r="G644" s="126"/>
      <c r="H644" s="126"/>
      <c r="I644" s="243"/>
      <c r="J644" s="126"/>
      <c r="K644" s="126"/>
      <c r="L644" s="126"/>
      <c r="M644" s="126"/>
      <c r="N644" s="128"/>
      <c r="O644" s="128"/>
      <c r="P644" s="128"/>
      <c r="Q644" s="128"/>
      <c r="R644" s="128"/>
      <c r="S644" s="126"/>
      <c r="T644" s="126"/>
      <c r="U644" s="126"/>
      <c r="V644" s="126"/>
      <c r="W644" s="126"/>
      <c r="X644" s="126"/>
      <c r="Y644" s="122"/>
    </row>
    <row r="645" spans="1:25" ht="24" customHeight="1" thickTop="1">
      <c r="A645">
        <f>A636+1</f>
        <v>78</v>
      </c>
      <c r="B645" s="540" t="str">
        <f ca="1">IF(INDIRECT("'Risk Input'!" &amp; Database!$O$3 &amp;$A645&amp;"")="","",INDIRECT("'Risk Input'!" &amp; Database!$O$3 &amp;$A645&amp;""))</f>
        <v/>
      </c>
      <c r="C645" s="540" t="str">
        <f ca="1">IF(INDIRECT("'Risk Input'!" &amp; Database!$O$2 &amp;$A645&amp;"")="","",INDIRECT("'Risk Input'!" &amp; Database!$O$2 &amp;$A645&amp;""))</f>
        <v/>
      </c>
      <c r="D645" s="540" t="str">
        <f ca="1">IF(INDIRECT("'Risk Input'!" &amp; Database!$O$4 &amp;$A645&amp;"")="","",INDIRECT("'Risk Input'!" &amp; Database!$O$4 &amp;$A645&amp;""))</f>
        <v/>
      </c>
      <c r="E645" s="540" t="str">
        <f ca="1">IF(INDIRECT("'Risk Input'!" &amp; Database!$O$5 &amp;$A645&amp;"")="","",INDIRECT("'Risk Input'!" &amp; Database!$O$5 &amp;$A645&amp;""))</f>
        <v/>
      </c>
      <c r="F645" s="540" t="str">
        <f ca="1">IF(INDIRECT("'Risk Input'!" &amp; Database!$O$6 &amp;$A645&amp;"")="","",INDIRECT("'Risk Input'!" &amp; Database!$O$6 &amp;$A645&amp;""))</f>
        <v/>
      </c>
      <c r="G645" s="540" t="str">
        <f ca="1">IF(INDIRECT("'Risk Input'!" &amp; Database!$O$7 &amp;$A645&amp;"")="","",INDIRECT("'Risk Input'!" &amp; Database!$O$7 &amp;$A645&amp;""))</f>
        <v/>
      </c>
      <c r="H645" s="540" t="str">
        <f ca="1">IF(INDIRECT("'Risk Input'!" &amp; Database!$O$8 &amp;$A645&amp;"")="","",INDIRECT("'Risk Input'!" &amp; Database!$O$8 &amp;$A645&amp;""))</f>
        <v/>
      </c>
      <c r="I645" s="552" t="str">
        <f ca="1">IF(INDIRECT("'Risk Input'!" &amp; Database!$O$9 &amp;$A645&amp;"")="","",INDIRECT("'Risk Input'!" &amp; Database!$O$9 &amp;$A645&amp;""))</f>
        <v/>
      </c>
      <c r="J645" s="540" t="str">
        <f ca="1">IF(INDIRECT("'Risk Input'!" &amp; Database!$O$10 &amp;$A645&amp;"")="","",INDIRECT("'Risk Input'!" &amp; Database!$O$10 &amp;$A645&amp;""))</f>
        <v/>
      </c>
      <c r="K645" s="540" t="str">
        <f ca="1">IF(INDIRECT("'Risk Input'!" &amp; Database!$O$11 &amp;$A645&amp;"")="","",INDIRECT("'Risk Input'!" &amp; Database!$O$11 &amp;$A645&amp;""))</f>
        <v/>
      </c>
      <c r="L645" s="540" t="str">
        <f ca="1">IF(INDIRECT("'Risk Input'!" &amp; Database!$O$12 &amp;$A645&amp;"")="","",INDIRECT("'Risk Input'!" &amp; Database!$O$12 &amp;$A645&amp;""))</f>
        <v/>
      </c>
      <c r="M645" s="540" t="str">
        <f ca="1">IF(INDIRECT("'Risk Input'!" &amp; Database!$O$13 &amp;$A645&amp;"")="","",INDIRECT("'Risk Input'!" &amp; Database!$O$13 &amp;$A645&amp;""))</f>
        <v/>
      </c>
      <c r="N645" s="540" t="str">
        <f ca="1">IF(INDIRECT("'Risk Input'!" &amp; Database!$O$14 &amp;$A645&amp;"")="","",INDIRECT("'Risk Input'!" &amp; Database!$O$14 &amp;$A645&amp;""))</f>
        <v/>
      </c>
      <c r="O645" s="15" t="s">
        <v>26</v>
      </c>
      <c r="P645" s="549">
        <f ca="1">IF(INDIRECT("'Risk Input'!" &amp; Database!$O$19 &amp;$A645&amp;"")="","",INDIRECT("'Risk Input'!" &amp; Database!$O$19 &amp;$A645&amp;""))</f>
        <v>0</v>
      </c>
      <c r="Q645" s="543">
        <f ca="1">IF(INDIRECT("'Risk Input'!" &amp; Database!$O$20 &amp;$A645&amp;"")="","",INDIRECT("'Risk Input'!" &amp; Database!$O$20 &amp;$A645&amp;""))</f>
        <v>0</v>
      </c>
      <c r="R645" s="543">
        <f ca="1">IF(INDIRECT("'Risk Input'!" &amp; Database!$O$21 &amp;$A645&amp;"")="","",INDIRECT("'Risk Input'!" &amp; Database!$O$21 &amp;$A645&amp;""))</f>
        <v>0</v>
      </c>
      <c r="S645" s="540" t="str">
        <f ca="1">IF(INDIRECT("'Risk Input'!" &amp; Database!$O$22 &amp;$A645&amp;"")="","",INDIRECT("'Risk Input'!" &amp; Database!$O$22 &amp;$A645&amp;""))</f>
        <v/>
      </c>
      <c r="T645" s="540" t="str">
        <f ca="1">IF(INDIRECT("'Risk Input'!" &amp; Database!$O$25 &amp;$A645&amp;"")="","",INDIRECT("'Risk Input'!" &amp; Database!$O$25 &amp;$A645&amp;""))</f>
        <v/>
      </c>
      <c r="U645" s="540" t="str">
        <f ca="1">IF(INDIRECT("'Risk Input'!" &amp; Database!$O$26 &amp;$A645&amp;"")="","",INDIRECT("'Risk Input'!" &amp; Database!$O$26 &amp;$A645&amp;""))</f>
        <v/>
      </c>
      <c r="V645" s="540" t="str">
        <f ca="1">IF(INDIRECT("'Risk Input'!" &amp; Database!$O$27 &amp;$A645&amp;"")="","",INDIRECT("'Risk Input'!" &amp; Database!$O$27 &amp;$A645&amp;""))</f>
        <v/>
      </c>
      <c r="W645" s="543" t="str">
        <f ca="1">IF(INDIRECT("'Risk Input'!" &amp; Database!$O$28 &amp;$A645&amp;"")="","",INDIRECT("'Risk Input'!" &amp; Database!$O$28 &amp;$A645&amp;""))</f>
        <v/>
      </c>
      <c r="X645" s="540" t="str">
        <f ca="1">IF(INDIRECT("'Risk Input'!" &amp; Database!$O$29 &amp;$A645&amp;"")="","",INDIRECT("'Risk Input'!" &amp; Database!$O$29 &amp;$A645&amp;""))</f>
        <v/>
      </c>
      <c r="Y645" s="123" t="s">
        <v>26</v>
      </c>
    </row>
    <row r="646" spans="1:25" ht="24" customHeight="1" thickBot="1">
      <c r="A646">
        <f>A645</f>
        <v>78</v>
      </c>
      <c r="B646" s="541"/>
      <c r="C646" s="541"/>
      <c r="D646" s="541"/>
      <c r="E646" s="541"/>
      <c r="F646" s="541"/>
      <c r="G646" s="541"/>
      <c r="H646" s="541"/>
      <c r="I646" s="553"/>
      <c r="J646" s="541"/>
      <c r="K646" s="541"/>
      <c r="L646" s="541"/>
      <c r="M646" s="541"/>
      <c r="N646" s="541"/>
      <c r="O646" s="14" t="str">
        <f ca="1">IF(INDIRECT("'Risk Input'!" &amp; Database!$O$15 &amp;$A645&amp;"")="","",INDIRECT("'Risk Input'!" &amp; Database!$O$15 &amp;$A645&amp;""))</f>
        <v/>
      </c>
      <c r="P646" s="550"/>
      <c r="Q646" s="544"/>
      <c r="R646" s="544"/>
      <c r="S646" s="541"/>
      <c r="T646" s="541"/>
      <c r="U646" s="541"/>
      <c r="V646" s="541"/>
      <c r="W646" s="544"/>
      <c r="X646" s="541"/>
      <c r="Y646" s="14" t="str">
        <f ca="1">IF(INDIRECT("'Risk Input'!" &amp; Database!$O$30 &amp;$A645&amp;"")="","",INDIRECT("'Risk Input'!" &amp; Database!$O$30 &amp;$A645&amp;""))</f>
        <v/>
      </c>
    </row>
    <row r="647" spans="1:25" ht="24" customHeight="1">
      <c r="A647">
        <f t="shared" ref="A647:A652" si="70">A646</f>
        <v>78</v>
      </c>
      <c r="B647" s="541"/>
      <c r="C647" s="541"/>
      <c r="D647" s="541"/>
      <c r="E647" s="541"/>
      <c r="F647" s="541"/>
      <c r="G647" s="541"/>
      <c r="H647" s="541"/>
      <c r="I647" s="553"/>
      <c r="J647" s="541"/>
      <c r="K647" s="541"/>
      <c r="L647" s="541"/>
      <c r="M647" s="541"/>
      <c r="N647" s="541"/>
      <c r="O647" s="546" t="str">
        <f ca="1">IF(INDIRECT("'Risk Input'!" &amp; Database!$O$18 &amp;$A647&amp;"")="","",INDIRECT("'Risk Input'!" &amp; Database!$O$18 &amp;$A647&amp;""))</f>
        <v/>
      </c>
      <c r="P647" s="550"/>
      <c r="Q647" s="544"/>
      <c r="R647" s="544"/>
      <c r="S647" s="541"/>
      <c r="T647" s="541"/>
      <c r="U647" s="541"/>
      <c r="V647" s="541"/>
      <c r="W647" s="544"/>
      <c r="X647" s="541"/>
      <c r="Y647" s="546" t="str">
        <f ca="1">IF(INDIRECT("'Risk Input'!" &amp; Database!$O$33 &amp;$A647&amp;"")="","",INDIRECT("'Risk Input'!" &amp; Database!$O$33 &amp;$A647&amp;""))</f>
        <v/>
      </c>
    </row>
    <row r="648" spans="1:25" ht="24" customHeight="1">
      <c r="A648">
        <f t="shared" si="70"/>
        <v>78</v>
      </c>
      <c r="B648" s="541"/>
      <c r="C648" s="541"/>
      <c r="D648" s="541"/>
      <c r="E648" s="541"/>
      <c r="F648" s="541"/>
      <c r="G648" s="541"/>
      <c r="H648" s="541"/>
      <c r="I648" s="553"/>
      <c r="J648" s="541"/>
      <c r="K648" s="541"/>
      <c r="L648" s="541"/>
      <c r="M648" s="541"/>
      <c r="N648" s="541"/>
      <c r="O648" s="547" t="str">
        <f ca="1">IF(INDIRECT("'Risk Input'!L"&amp;$A647&amp;"")="","",INDIRECT("'Risk Input'!L"&amp;$A647&amp;""))</f>
        <v/>
      </c>
      <c r="P648" s="550"/>
      <c r="Q648" s="544"/>
      <c r="R648" s="544"/>
      <c r="S648" s="541"/>
      <c r="T648" s="541"/>
      <c r="U648" s="541"/>
      <c r="V648" s="541"/>
      <c r="W648" s="544"/>
      <c r="X648" s="541"/>
      <c r="Y648" s="547" t="str">
        <f ca="1">IF(INDIRECT("'Risk Input'!L"&amp;$A647&amp;"")="","",INDIRECT("'Risk Input'!L"&amp;$A647&amp;""))</f>
        <v/>
      </c>
    </row>
    <row r="649" spans="1:25" ht="24" customHeight="1">
      <c r="A649">
        <f t="shared" si="70"/>
        <v>78</v>
      </c>
      <c r="B649" s="541"/>
      <c r="C649" s="541"/>
      <c r="D649" s="541"/>
      <c r="E649" s="541"/>
      <c r="F649" s="541"/>
      <c r="G649" s="541"/>
      <c r="H649" s="541"/>
      <c r="I649" s="553"/>
      <c r="J649" s="541"/>
      <c r="K649" s="541"/>
      <c r="L649" s="541"/>
      <c r="M649" s="541"/>
      <c r="N649" s="541"/>
      <c r="O649" s="547" t="str">
        <f ca="1">IF(INDIRECT("'Risk Input'!L"&amp;$A648&amp;"")="","",INDIRECT("'Risk Input'!L"&amp;$A648&amp;""))</f>
        <v/>
      </c>
      <c r="P649" s="550"/>
      <c r="Q649" s="544"/>
      <c r="R649" s="544"/>
      <c r="S649" s="541"/>
      <c r="T649" s="541"/>
      <c r="U649" s="541"/>
      <c r="V649" s="541"/>
      <c r="W649" s="544"/>
      <c r="X649" s="541"/>
      <c r="Y649" s="547" t="str">
        <f ca="1">IF(INDIRECT("'Risk Input'!L"&amp;$A648&amp;"")="","",INDIRECT("'Risk Input'!L"&amp;$A648&amp;""))</f>
        <v/>
      </c>
    </row>
    <row r="650" spans="1:25" ht="24" customHeight="1" thickBot="1">
      <c r="A650">
        <f t="shared" si="70"/>
        <v>78</v>
      </c>
      <c r="B650" s="541"/>
      <c r="C650" s="541"/>
      <c r="D650" s="541"/>
      <c r="E650" s="541"/>
      <c r="F650" s="541"/>
      <c r="G650" s="541"/>
      <c r="H650" s="541"/>
      <c r="I650" s="553"/>
      <c r="J650" s="541"/>
      <c r="K650" s="541"/>
      <c r="L650" s="541"/>
      <c r="M650" s="541"/>
      <c r="N650" s="541"/>
      <c r="O650" s="548" t="str">
        <f ca="1">IF(INDIRECT("'Risk Input'!L"&amp;$A649&amp;"")="","",INDIRECT("'Risk Input'!L"&amp;$A649&amp;""))</f>
        <v/>
      </c>
      <c r="P650" s="550"/>
      <c r="Q650" s="544"/>
      <c r="R650" s="544"/>
      <c r="S650" s="541"/>
      <c r="T650" s="541"/>
      <c r="U650" s="541"/>
      <c r="V650" s="541"/>
      <c r="W650" s="544"/>
      <c r="X650" s="541"/>
      <c r="Y650" s="548" t="str">
        <f ca="1">IF(INDIRECT("'Risk Input'!L"&amp;$A649&amp;"")="","",INDIRECT("'Risk Input'!L"&amp;$A649&amp;""))</f>
        <v/>
      </c>
    </row>
    <row r="651" spans="1:25" ht="24" customHeight="1">
      <c r="A651">
        <f t="shared" si="70"/>
        <v>78</v>
      </c>
      <c r="B651" s="541"/>
      <c r="C651" s="541"/>
      <c r="D651" s="541"/>
      <c r="E651" s="541"/>
      <c r="F651" s="541"/>
      <c r="G651" s="541"/>
      <c r="H651" s="541"/>
      <c r="I651" s="553"/>
      <c r="J651" s="541"/>
      <c r="K651" s="541"/>
      <c r="L651" s="541"/>
      <c r="M651" s="541"/>
      <c r="N651" s="541"/>
      <c r="O651" s="13" t="s">
        <v>15</v>
      </c>
      <c r="P651" s="550"/>
      <c r="Q651" s="544"/>
      <c r="R651" s="544"/>
      <c r="S651" s="541"/>
      <c r="T651" s="541"/>
      <c r="U651" s="541"/>
      <c r="V651" s="541"/>
      <c r="W651" s="544"/>
      <c r="X651" s="541"/>
      <c r="Y651" s="13" t="s">
        <v>15</v>
      </c>
    </row>
    <row r="652" spans="1:25" ht="24" customHeight="1" thickBot="1">
      <c r="A652">
        <f t="shared" si="70"/>
        <v>78</v>
      </c>
      <c r="B652" s="542"/>
      <c r="C652" s="542"/>
      <c r="D652" s="542"/>
      <c r="E652" s="542"/>
      <c r="F652" s="542"/>
      <c r="G652" s="542"/>
      <c r="H652" s="542"/>
      <c r="I652" s="554"/>
      <c r="J652" s="542"/>
      <c r="K652" s="542"/>
      <c r="L652" s="542"/>
      <c r="M652" s="542"/>
      <c r="N652" s="542"/>
      <c r="O652" s="14" t="str">
        <f ca="1">IF(INDIRECT("'Risk Input'!" &amp; Database!$O$16 &amp;$A652&amp;"")="","",INDIRECT("'Risk Input'!" &amp; Database!$O$16 &amp;$A652&amp;""))</f>
        <v/>
      </c>
      <c r="P652" s="551"/>
      <c r="Q652" s="545"/>
      <c r="R652" s="545"/>
      <c r="S652" s="542"/>
      <c r="T652" s="542"/>
      <c r="U652" s="542"/>
      <c r="V652" s="542"/>
      <c r="W652" s="545"/>
      <c r="X652" s="542"/>
      <c r="Y652" s="14" t="str">
        <f ca="1">IF(INDIRECT("'Risk Input'!" &amp; Database!$O$31 &amp;$A652&amp;"")="","",INDIRECT("'Risk Input'!" &amp; Database!$O$31 &amp;$A652&amp;""))</f>
        <v/>
      </c>
    </row>
    <row r="653" spans="1:25" ht="6" customHeight="1" thickBot="1">
      <c r="B653" s="12"/>
      <c r="C653" s="125"/>
      <c r="D653" s="126"/>
      <c r="E653" s="126"/>
      <c r="F653" s="126"/>
      <c r="G653" s="126"/>
      <c r="H653" s="126"/>
      <c r="I653" s="243"/>
      <c r="J653" s="126"/>
      <c r="K653" s="126"/>
      <c r="L653" s="126"/>
      <c r="M653" s="126"/>
      <c r="N653" s="128"/>
      <c r="O653" s="128"/>
      <c r="P653" s="128"/>
      <c r="Q653" s="128"/>
      <c r="R653" s="128"/>
      <c r="S653" s="126"/>
      <c r="T653" s="126"/>
      <c r="U653" s="126"/>
      <c r="V653" s="126"/>
      <c r="W653" s="126"/>
      <c r="X653" s="126"/>
      <c r="Y653" s="122"/>
    </row>
    <row r="654" spans="1:25" ht="24" customHeight="1" thickTop="1">
      <c r="A654">
        <f>A645+1</f>
        <v>79</v>
      </c>
      <c r="B654" s="540" t="str">
        <f ca="1">IF(INDIRECT("'Risk Input'!" &amp; Database!$O$3 &amp;$A654&amp;"")="","",INDIRECT("'Risk Input'!" &amp; Database!$O$3 &amp;$A654&amp;""))</f>
        <v/>
      </c>
      <c r="C654" s="540" t="str">
        <f ca="1">IF(INDIRECT("'Risk Input'!" &amp; Database!$O$2 &amp;$A654&amp;"")="","",INDIRECT("'Risk Input'!" &amp; Database!$O$2 &amp;$A654&amp;""))</f>
        <v/>
      </c>
      <c r="D654" s="540" t="str">
        <f ca="1">IF(INDIRECT("'Risk Input'!" &amp; Database!$O$4 &amp;$A654&amp;"")="","",INDIRECT("'Risk Input'!" &amp; Database!$O$4 &amp;$A654&amp;""))</f>
        <v/>
      </c>
      <c r="E654" s="540" t="str">
        <f ca="1">IF(INDIRECT("'Risk Input'!" &amp; Database!$O$5 &amp;$A654&amp;"")="","",INDIRECT("'Risk Input'!" &amp; Database!$O$5 &amp;$A654&amp;""))</f>
        <v/>
      </c>
      <c r="F654" s="540" t="str">
        <f ca="1">IF(INDIRECT("'Risk Input'!" &amp; Database!$O$6 &amp;$A654&amp;"")="","",INDIRECT("'Risk Input'!" &amp; Database!$O$6 &amp;$A654&amp;""))</f>
        <v/>
      </c>
      <c r="G654" s="540" t="str">
        <f ca="1">IF(INDIRECT("'Risk Input'!" &amp; Database!$O$7 &amp;$A654&amp;"")="","",INDIRECT("'Risk Input'!" &amp; Database!$O$7 &amp;$A654&amp;""))</f>
        <v/>
      </c>
      <c r="H654" s="540" t="str">
        <f ca="1">IF(INDIRECT("'Risk Input'!" &amp; Database!$O$8 &amp;$A654&amp;"")="","",INDIRECT("'Risk Input'!" &amp; Database!$O$8 &amp;$A654&amp;""))</f>
        <v/>
      </c>
      <c r="I654" s="552" t="str">
        <f ca="1">IF(INDIRECT("'Risk Input'!" &amp; Database!$O$9 &amp;$A654&amp;"")="","",INDIRECT("'Risk Input'!" &amp; Database!$O$9 &amp;$A654&amp;""))</f>
        <v/>
      </c>
      <c r="J654" s="540" t="str">
        <f ca="1">IF(INDIRECT("'Risk Input'!" &amp; Database!$O$10 &amp;$A654&amp;"")="","",INDIRECT("'Risk Input'!" &amp; Database!$O$10 &amp;$A654&amp;""))</f>
        <v/>
      </c>
      <c r="K654" s="540" t="str">
        <f ca="1">IF(INDIRECT("'Risk Input'!" &amp; Database!$O$11 &amp;$A654&amp;"")="","",INDIRECT("'Risk Input'!" &amp; Database!$O$11 &amp;$A654&amp;""))</f>
        <v/>
      </c>
      <c r="L654" s="540" t="str">
        <f ca="1">IF(INDIRECT("'Risk Input'!" &amp; Database!$O$12 &amp;$A654&amp;"")="","",INDIRECT("'Risk Input'!" &amp; Database!$O$12 &amp;$A654&amp;""))</f>
        <v/>
      </c>
      <c r="M654" s="540" t="str">
        <f ca="1">IF(INDIRECT("'Risk Input'!" &amp; Database!$O$13 &amp;$A654&amp;"")="","",INDIRECT("'Risk Input'!" &amp; Database!$O$13 &amp;$A654&amp;""))</f>
        <v/>
      </c>
      <c r="N654" s="540" t="str">
        <f ca="1">IF(INDIRECT("'Risk Input'!" &amp; Database!$O$14 &amp;$A654&amp;"")="","",INDIRECT("'Risk Input'!" &amp; Database!$O$14 &amp;$A654&amp;""))</f>
        <v/>
      </c>
      <c r="O654" s="15" t="s">
        <v>26</v>
      </c>
      <c r="P654" s="549">
        <f ca="1">IF(INDIRECT("'Risk Input'!" &amp; Database!$O$19 &amp;$A654&amp;"")="","",INDIRECT("'Risk Input'!" &amp; Database!$O$19 &amp;$A654&amp;""))</f>
        <v>0</v>
      </c>
      <c r="Q654" s="543">
        <f ca="1">IF(INDIRECT("'Risk Input'!" &amp; Database!$O$20 &amp;$A654&amp;"")="","",INDIRECT("'Risk Input'!" &amp; Database!$O$20 &amp;$A654&amp;""))</f>
        <v>0</v>
      </c>
      <c r="R654" s="543">
        <f ca="1">IF(INDIRECT("'Risk Input'!" &amp; Database!$O$21 &amp;$A654&amp;"")="","",INDIRECT("'Risk Input'!" &amp; Database!$O$21 &amp;$A654&amp;""))</f>
        <v>0</v>
      </c>
      <c r="S654" s="540" t="str">
        <f ca="1">IF(INDIRECT("'Risk Input'!" &amp; Database!$O$22 &amp;$A654&amp;"")="","",INDIRECT("'Risk Input'!" &amp; Database!$O$22 &amp;$A654&amp;""))</f>
        <v/>
      </c>
      <c r="T654" s="540" t="str">
        <f ca="1">IF(INDIRECT("'Risk Input'!" &amp; Database!$O$25 &amp;$A654&amp;"")="","",INDIRECT("'Risk Input'!" &amp; Database!$O$25 &amp;$A654&amp;""))</f>
        <v/>
      </c>
      <c r="U654" s="540" t="str">
        <f ca="1">IF(INDIRECT("'Risk Input'!" &amp; Database!$O$26 &amp;$A654&amp;"")="","",INDIRECT("'Risk Input'!" &amp; Database!$O$26 &amp;$A654&amp;""))</f>
        <v/>
      </c>
      <c r="V654" s="540" t="str">
        <f ca="1">IF(INDIRECT("'Risk Input'!" &amp; Database!$O$27 &amp;$A654&amp;"")="","",INDIRECT("'Risk Input'!" &amp; Database!$O$27 &amp;$A654&amp;""))</f>
        <v/>
      </c>
      <c r="W654" s="543" t="str">
        <f ca="1">IF(INDIRECT("'Risk Input'!" &amp; Database!$O$28 &amp;$A654&amp;"")="","",INDIRECT("'Risk Input'!" &amp; Database!$O$28 &amp;$A654&amp;""))</f>
        <v/>
      </c>
      <c r="X654" s="540" t="str">
        <f ca="1">IF(INDIRECT("'Risk Input'!" &amp; Database!$O$29 &amp;$A654&amp;"")="","",INDIRECT("'Risk Input'!" &amp; Database!$O$29 &amp;$A654&amp;""))</f>
        <v/>
      </c>
      <c r="Y654" s="123" t="s">
        <v>26</v>
      </c>
    </row>
    <row r="655" spans="1:25" ht="24" customHeight="1" thickBot="1">
      <c r="A655">
        <f>A654</f>
        <v>79</v>
      </c>
      <c r="B655" s="541"/>
      <c r="C655" s="541"/>
      <c r="D655" s="541"/>
      <c r="E655" s="541"/>
      <c r="F655" s="541"/>
      <c r="G655" s="541"/>
      <c r="H655" s="541"/>
      <c r="I655" s="553"/>
      <c r="J655" s="541"/>
      <c r="K655" s="541"/>
      <c r="L655" s="541"/>
      <c r="M655" s="541"/>
      <c r="N655" s="541"/>
      <c r="O655" s="14" t="str">
        <f ca="1">IF(INDIRECT("'Risk Input'!" &amp; Database!$O$15 &amp;$A654&amp;"")="","",INDIRECT("'Risk Input'!" &amp; Database!$O$15 &amp;$A654&amp;""))</f>
        <v/>
      </c>
      <c r="P655" s="550"/>
      <c r="Q655" s="544"/>
      <c r="R655" s="544"/>
      <c r="S655" s="541"/>
      <c r="T655" s="541"/>
      <c r="U655" s="541"/>
      <c r="V655" s="541"/>
      <c r="W655" s="544"/>
      <c r="X655" s="541"/>
      <c r="Y655" s="14" t="str">
        <f ca="1">IF(INDIRECT("'Risk Input'!" &amp; Database!$O$30 &amp;$A654&amp;"")="","",INDIRECT("'Risk Input'!" &amp; Database!$O$30 &amp;$A654&amp;""))</f>
        <v/>
      </c>
    </row>
    <row r="656" spans="1:25" ht="24" customHeight="1">
      <c r="A656">
        <f t="shared" ref="A656:A661" si="71">A655</f>
        <v>79</v>
      </c>
      <c r="B656" s="541"/>
      <c r="C656" s="541"/>
      <c r="D656" s="541"/>
      <c r="E656" s="541"/>
      <c r="F656" s="541"/>
      <c r="G656" s="541"/>
      <c r="H656" s="541"/>
      <c r="I656" s="553"/>
      <c r="J656" s="541"/>
      <c r="K656" s="541"/>
      <c r="L656" s="541"/>
      <c r="M656" s="541"/>
      <c r="N656" s="541"/>
      <c r="O656" s="546" t="str">
        <f ca="1">IF(INDIRECT("'Risk Input'!" &amp; Database!$O$18 &amp;$A656&amp;"")="","",INDIRECT("'Risk Input'!" &amp; Database!$O$18 &amp;$A656&amp;""))</f>
        <v/>
      </c>
      <c r="P656" s="550"/>
      <c r="Q656" s="544"/>
      <c r="R656" s="544"/>
      <c r="S656" s="541"/>
      <c r="T656" s="541"/>
      <c r="U656" s="541"/>
      <c r="V656" s="541"/>
      <c r="W656" s="544"/>
      <c r="X656" s="541"/>
      <c r="Y656" s="546" t="str">
        <f ca="1">IF(INDIRECT("'Risk Input'!" &amp; Database!$O$33 &amp;$A656&amp;"")="","",INDIRECT("'Risk Input'!" &amp; Database!$O$33 &amp;$A656&amp;""))</f>
        <v/>
      </c>
    </row>
    <row r="657" spans="1:25" ht="24" customHeight="1">
      <c r="A657">
        <f t="shared" si="71"/>
        <v>79</v>
      </c>
      <c r="B657" s="541"/>
      <c r="C657" s="541"/>
      <c r="D657" s="541"/>
      <c r="E657" s="541"/>
      <c r="F657" s="541"/>
      <c r="G657" s="541"/>
      <c r="H657" s="541"/>
      <c r="I657" s="553"/>
      <c r="J657" s="541"/>
      <c r="K657" s="541"/>
      <c r="L657" s="541"/>
      <c r="M657" s="541"/>
      <c r="N657" s="541"/>
      <c r="O657" s="547" t="str">
        <f ca="1">IF(INDIRECT("'Risk Input'!L"&amp;$A656&amp;"")="","",INDIRECT("'Risk Input'!L"&amp;$A656&amp;""))</f>
        <v/>
      </c>
      <c r="P657" s="550"/>
      <c r="Q657" s="544"/>
      <c r="R657" s="544"/>
      <c r="S657" s="541"/>
      <c r="T657" s="541"/>
      <c r="U657" s="541"/>
      <c r="V657" s="541"/>
      <c r="W657" s="544"/>
      <c r="X657" s="541"/>
      <c r="Y657" s="547" t="str">
        <f ca="1">IF(INDIRECT("'Risk Input'!L"&amp;$A656&amp;"")="","",INDIRECT("'Risk Input'!L"&amp;$A656&amp;""))</f>
        <v/>
      </c>
    </row>
    <row r="658" spans="1:25" ht="24" customHeight="1">
      <c r="A658">
        <f t="shared" si="71"/>
        <v>79</v>
      </c>
      <c r="B658" s="541"/>
      <c r="C658" s="541"/>
      <c r="D658" s="541"/>
      <c r="E658" s="541"/>
      <c r="F658" s="541"/>
      <c r="G658" s="541"/>
      <c r="H658" s="541"/>
      <c r="I658" s="553"/>
      <c r="J658" s="541"/>
      <c r="K658" s="541"/>
      <c r="L658" s="541"/>
      <c r="M658" s="541"/>
      <c r="N658" s="541"/>
      <c r="O658" s="547" t="str">
        <f ca="1">IF(INDIRECT("'Risk Input'!L"&amp;$A657&amp;"")="","",INDIRECT("'Risk Input'!L"&amp;$A657&amp;""))</f>
        <v/>
      </c>
      <c r="P658" s="550"/>
      <c r="Q658" s="544"/>
      <c r="R658" s="544"/>
      <c r="S658" s="541"/>
      <c r="T658" s="541"/>
      <c r="U658" s="541"/>
      <c r="V658" s="541"/>
      <c r="W658" s="544"/>
      <c r="X658" s="541"/>
      <c r="Y658" s="547" t="str">
        <f ca="1">IF(INDIRECT("'Risk Input'!L"&amp;$A657&amp;"")="","",INDIRECT("'Risk Input'!L"&amp;$A657&amp;""))</f>
        <v/>
      </c>
    </row>
    <row r="659" spans="1:25" ht="24" customHeight="1" thickBot="1">
      <c r="A659">
        <f t="shared" si="71"/>
        <v>79</v>
      </c>
      <c r="B659" s="541"/>
      <c r="C659" s="541"/>
      <c r="D659" s="541"/>
      <c r="E659" s="541"/>
      <c r="F659" s="541"/>
      <c r="G659" s="541"/>
      <c r="H659" s="541"/>
      <c r="I659" s="553"/>
      <c r="J659" s="541"/>
      <c r="K659" s="541"/>
      <c r="L659" s="541"/>
      <c r="M659" s="541"/>
      <c r="N659" s="541"/>
      <c r="O659" s="548" t="str">
        <f ca="1">IF(INDIRECT("'Risk Input'!L"&amp;$A658&amp;"")="","",INDIRECT("'Risk Input'!L"&amp;$A658&amp;""))</f>
        <v/>
      </c>
      <c r="P659" s="550"/>
      <c r="Q659" s="544"/>
      <c r="R659" s="544"/>
      <c r="S659" s="541"/>
      <c r="T659" s="541"/>
      <c r="U659" s="541"/>
      <c r="V659" s="541"/>
      <c r="W659" s="544"/>
      <c r="X659" s="541"/>
      <c r="Y659" s="548" t="str">
        <f ca="1">IF(INDIRECT("'Risk Input'!L"&amp;$A658&amp;"")="","",INDIRECT("'Risk Input'!L"&amp;$A658&amp;""))</f>
        <v/>
      </c>
    </row>
    <row r="660" spans="1:25" ht="24" customHeight="1">
      <c r="A660">
        <f t="shared" si="71"/>
        <v>79</v>
      </c>
      <c r="B660" s="541"/>
      <c r="C660" s="541"/>
      <c r="D660" s="541"/>
      <c r="E660" s="541"/>
      <c r="F660" s="541"/>
      <c r="G660" s="541"/>
      <c r="H660" s="541"/>
      <c r="I660" s="553"/>
      <c r="J660" s="541"/>
      <c r="K660" s="541"/>
      <c r="L660" s="541"/>
      <c r="M660" s="541"/>
      <c r="N660" s="541"/>
      <c r="O660" s="13" t="s">
        <v>15</v>
      </c>
      <c r="P660" s="550"/>
      <c r="Q660" s="544"/>
      <c r="R660" s="544"/>
      <c r="S660" s="541"/>
      <c r="T660" s="541"/>
      <c r="U660" s="541"/>
      <c r="V660" s="541"/>
      <c r="W660" s="544"/>
      <c r="X660" s="541"/>
      <c r="Y660" s="13" t="s">
        <v>15</v>
      </c>
    </row>
    <row r="661" spans="1:25" ht="24" customHeight="1" thickBot="1">
      <c r="A661">
        <f t="shared" si="71"/>
        <v>79</v>
      </c>
      <c r="B661" s="542"/>
      <c r="C661" s="542"/>
      <c r="D661" s="542"/>
      <c r="E661" s="542"/>
      <c r="F661" s="542"/>
      <c r="G661" s="542"/>
      <c r="H661" s="542"/>
      <c r="I661" s="554"/>
      <c r="J661" s="542"/>
      <c r="K661" s="542"/>
      <c r="L661" s="542"/>
      <c r="M661" s="542"/>
      <c r="N661" s="542"/>
      <c r="O661" s="14" t="str">
        <f ca="1">IF(INDIRECT("'Risk Input'!" &amp; Database!$O$16 &amp;$A661&amp;"")="","",INDIRECT("'Risk Input'!" &amp; Database!$O$16 &amp;$A661&amp;""))</f>
        <v/>
      </c>
      <c r="P661" s="551"/>
      <c r="Q661" s="545"/>
      <c r="R661" s="545"/>
      <c r="S661" s="542"/>
      <c r="T661" s="542"/>
      <c r="U661" s="542"/>
      <c r="V661" s="542"/>
      <c r="W661" s="545"/>
      <c r="X661" s="542"/>
      <c r="Y661" s="14" t="str">
        <f ca="1">IF(INDIRECT("'Risk Input'!" &amp; Database!$O$31 &amp;$A661&amp;"")="","",INDIRECT("'Risk Input'!" &amp; Database!$O$31 &amp;$A661&amp;""))</f>
        <v/>
      </c>
    </row>
    <row r="662" spans="1:25" ht="6" customHeight="1" thickBot="1">
      <c r="B662" s="12"/>
      <c r="C662" s="125"/>
      <c r="D662" s="126"/>
      <c r="E662" s="126"/>
      <c r="F662" s="126"/>
      <c r="G662" s="126"/>
      <c r="H662" s="126"/>
      <c r="I662" s="243"/>
      <c r="J662" s="126"/>
      <c r="K662" s="126"/>
      <c r="L662" s="126"/>
      <c r="M662" s="126"/>
      <c r="N662" s="128"/>
      <c r="O662" s="128"/>
      <c r="P662" s="128"/>
      <c r="Q662" s="128"/>
      <c r="R662" s="128"/>
      <c r="S662" s="126"/>
      <c r="T662" s="126"/>
      <c r="U662" s="126"/>
      <c r="V662" s="126"/>
      <c r="W662" s="126"/>
      <c r="X662" s="126"/>
      <c r="Y662" s="122"/>
    </row>
    <row r="663" spans="1:25" ht="24" customHeight="1" thickTop="1">
      <c r="A663">
        <f>A654+1</f>
        <v>80</v>
      </c>
      <c r="B663" s="540" t="str">
        <f ca="1">IF(INDIRECT("'Risk Input'!" &amp; Database!$O$3 &amp;$A663&amp;"")="","",INDIRECT("'Risk Input'!" &amp; Database!$O$3 &amp;$A663&amp;""))</f>
        <v/>
      </c>
      <c r="C663" s="540" t="str">
        <f ca="1">IF(INDIRECT("'Risk Input'!" &amp; Database!$O$2 &amp;$A663&amp;"")="","",INDIRECT("'Risk Input'!" &amp; Database!$O$2 &amp;$A663&amp;""))</f>
        <v/>
      </c>
      <c r="D663" s="540" t="str">
        <f ca="1">IF(INDIRECT("'Risk Input'!" &amp; Database!$O$4 &amp;$A663&amp;"")="","",INDIRECT("'Risk Input'!" &amp; Database!$O$4 &amp;$A663&amp;""))</f>
        <v/>
      </c>
      <c r="E663" s="540" t="str">
        <f ca="1">IF(INDIRECT("'Risk Input'!" &amp; Database!$O$5 &amp;$A663&amp;"")="","",INDIRECT("'Risk Input'!" &amp; Database!$O$5 &amp;$A663&amp;""))</f>
        <v/>
      </c>
      <c r="F663" s="540" t="str">
        <f ca="1">IF(INDIRECT("'Risk Input'!" &amp; Database!$O$6 &amp;$A663&amp;"")="","",INDIRECT("'Risk Input'!" &amp; Database!$O$6 &amp;$A663&amp;""))</f>
        <v/>
      </c>
      <c r="G663" s="540" t="str">
        <f ca="1">IF(INDIRECT("'Risk Input'!" &amp; Database!$O$7 &amp;$A663&amp;"")="","",INDIRECT("'Risk Input'!" &amp; Database!$O$7 &amp;$A663&amp;""))</f>
        <v/>
      </c>
      <c r="H663" s="540" t="str">
        <f ca="1">IF(INDIRECT("'Risk Input'!" &amp; Database!$O$8 &amp;$A663&amp;"")="","",INDIRECT("'Risk Input'!" &amp; Database!$O$8 &amp;$A663&amp;""))</f>
        <v/>
      </c>
      <c r="I663" s="552" t="str">
        <f ca="1">IF(INDIRECT("'Risk Input'!" &amp; Database!$O$9 &amp;$A663&amp;"")="","",INDIRECT("'Risk Input'!" &amp; Database!$O$9 &amp;$A663&amp;""))</f>
        <v/>
      </c>
      <c r="J663" s="540" t="str">
        <f ca="1">IF(INDIRECT("'Risk Input'!" &amp; Database!$O$10 &amp;$A663&amp;"")="","",INDIRECT("'Risk Input'!" &amp; Database!$O$10 &amp;$A663&amp;""))</f>
        <v/>
      </c>
      <c r="K663" s="540" t="str">
        <f ca="1">IF(INDIRECT("'Risk Input'!" &amp; Database!$O$11 &amp;$A663&amp;"")="","",INDIRECT("'Risk Input'!" &amp; Database!$O$11 &amp;$A663&amp;""))</f>
        <v/>
      </c>
      <c r="L663" s="540" t="str">
        <f ca="1">IF(INDIRECT("'Risk Input'!" &amp; Database!$O$12 &amp;$A663&amp;"")="","",INDIRECT("'Risk Input'!" &amp; Database!$O$12 &amp;$A663&amp;""))</f>
        <v/>
      </c>
      <c r="M663" s="540" t="str">
        <f ca="1">IF(INDIRECT("'Risk Input'!" &amp; Database!$O$13 &amp;$A663&amp;"")="","",INDIRECT("'Risk Input'!" &amp; Database!$O$13 &amp;$A663&amp;""))</f>
        <v/>
      </c>
      <c r="N663" s="540" t="str">
        <f ca="1">IF(INDIRECT("'Risk Input'!" &amp; Database!$O$14 &amp;$A663&amp;"")="","",INDIRECT("'Risk Input'!" &amp; Database!$O$14 &amp;$A663&amp;""))</f>
        <v/>
      </c>
      <c r="O663" s="15" t="s">
        <v>26</v>
      </c>
      <c r="P663" s="549">
        <f ca="1">IF(INDIRECT("'Risk Input'!" &amp; Database!$O$19 &amp;$A663&amp;"")="","",INDIRECT("'Risk Input'!" &amp; Database!$O$19 &amp;$A663&amp;""))</f>
        <v>0</v>
      </c>
      <c r="Q663" s="543">
        <f ca="1">IF(INDIRECT("'Risk Input'!" &amp; Database!$O$20 &amp;$A663&amp;"")="","",INDIRECT("'Risk Input'!" &amp; Database!$O$20 &amp;$A663&amp;""))</f>
        <v>0</v>
      </c>
      <c r="R663" s="543">
        <f ca="1">IF(INDIRECT("'Risk Input'!" &amp; Database!$O$21 &amp;$A663&amp;"")="","",INDIRECT("'Risk Input'!" &amp; Database!$O$21 &amp;$A663&amp;""))</f>
        <v>0</v>
      </c>
      <c r="S663" s="540" t="str">
        <f ca="1">IF(INDIRECT("'Risk Input'!" &amp; Database!$O$22 &amp;$A663&amp;"")="","",INDIRECT("'Risk Input'!" &amp; Database!$O$22 &amp;$A663&amp;""))</f>
        <v/>
      </c>
      <c r="T663" s="540" t="str">
        <f ca="1">IF(INDIRECT("'Risk Input'!" &amp; Database!$O$25 &amp;$A663&amp;"")="","",INDIRECT("'Risk Input'!" &amp; Database!$O$25 &amp;$A663&amp;""))</f>
        <v/>
      </c>
      <c r="U663" s="540" t="str">
        <f ca="1">IF(INDIRECT("'Risk Input'!" &amp; Database!$O$26 &amp;$A663&amp;"")="","",INDIRECT("'Risk Input'!" &amp; Database!$O$26 &amp;$A663&amp;""))</f>
        <v/>
      </c>
      <c r="V663" s="540" t="str">
        <f ca="1">IF(INDIRECT("'Risk Input'!" &amp; Database!$O$27 &amp;$A663&amp;"")="","",INDIRECT("'Risk Input'!" &amp; Database!$O$27 &amp;$A663&amp;""))</f>
        <v/>
      </c>
      <c r="W663" s="543" t="str">
        <f ca="1">IF(INDIRECT("'Risk Input'!" &amp; Database!$O$28 &amp;$A663&amp;"")="","",INDIRECT("'Risk Input'!" &amp; Database!$O$28 &amp;$A663&amp;""))</f>
        <v/>
      </c>
      <c r="X663" s="540" t="str">
        <f ca="1">IF(INDIRECT("'Risk Input'!" &amp; Database!$O$29 &amp;$A663&amp;"")="","",INDIRECT("'Risk Input'!" &amp; Database!$O$29 &amp;$A663&amp;""))</f>
        <v/>
      </c>
      <c r="Y663" s="123" t="s">
        <v>26</v>
      </c>
    </row>
    <row r="664" spans="1:25" ht="24" customHeight="1" thickBot="1">
      <c r="A664">
        <f>A663</f>
        <v>80</v>
      </c>
      <c r="B664" s="541"/>
      <c r="C664" s="541"/>
      <c r="D664" s="541"/>
      <c r="E664" s="541"/>
      <c r="F664" s="541"/>
      <c r="G664" s="541"/>
      <c r="H664" s="541"/>
      <c r="I664" s="553"/>
      <c r="J664" s="541"/>
      <c r="K664" s="541"/>
      <c r="L664" s="541"/>
      <c r="M664" s="541"/>
      <c r="N664" s="541"/>
      <c r="O664" s="14" t="str">
        <f ca="1">IF(INDIRECT("'Risk Input'!" &amp; Database!$O$15 &amp;$A663&amp;"")="","",INDIRECT("'Risk Input'!" &amp; Database!$O$15 &amp;$A663&amp;""))</f>
        <v/>
      </c>
      <c r="P664" s="550"/>
      <c r="Q664" s="544"/>
      <c r="R664" s="544"/>
      <c r="S664" s="541"/>
      <c r="T664" s="541"/>
      <c r="U664" s="541"/>
      <c r="V664" s="541"/>
      <c r="W664" s="544"/>
      <c r="X664" s="541"/>
      <c r="Y664" s="14" t="str">
        <f ca="1">IF(INDIRECT("'Risk Input'!" &amp; Database!$O$30 &amp;$A663&amp;"")="","",INDIRECT("'Risk Input'!" &amp; Database!$O$30 &amp;$A663&amp;""))</f>
        <v/>
      </c>
    </row>
    <row r="665" spans="1:25" ht="24" customHeight="1">
      <c r="A665">
        <f t="shared" ref="A665:A670" si="72">A664</f>
        <v>80</v>
      </c>
      <c r="B665" s="541"/>
      <c r="C665" s="541"/>
      <c r="D665" s="541"/>
      <c r="E665" s="541"/>
      <c r="F665" s="541"/>
      <c r="G665" s="541"/>
      <c r="H665" s="541"/>
      <c r="I665" s="553"/>
      <c r="J665" s="541"/>
      <c r="K665" s="541"/>
      <c r="L665" s="541"/>
      <c r="M665" s="541"/>
      <c r="N665" s="541"/>
      <c r="O665" s="546" t="str">
        <f ca="1">IF(INDIRECT("'Risk Input'!" &amp; Database!$O$18 &amp;$A665&amp;"")="","",INDIRECT("'Risk Input'!" &amp; Database!$O$18 &amp;$A665&amp;""))</f>
        <v/>
      </c>
      <c r="P665" s="550"/>
      <c r="Q665" s="544"/>
      <c r="R665" s="544"/>
      <c r="S665" s="541"/>
      <c r="T665" s="541"/>
      <c r="U665" s="541"/>
      <c r="V665" s="541"/>
      <c r="W665" s="544"/>
      <c r="X665" s="541"/>
      <c r="Y665" s="546" t="str">
        <f ca="1">IF(INDIRECT("'Risk Input'!" &amp; Database!$O$33 &amp;$A665&amp;"")="","",INDIRECT("'Risk Input'!" &amp; Database!$O$33 &amp;$A665&amp;""))</f>
        <v/>
      </c>
    </row>
    <row r="666" spans="1:25" ht="24" customHeight="1">
      <c r="A666">
        <f t="shared" si="72"/>
        <v>80</v>
      </c>
      <c r="B666" s="541"/>
      <c r="C666" s="541"/>
      <c r="D666" s="541"/>
      <c r="E666" s="541"/>
      <c r="F666" s="541"/>
      <c r="G666" s="541"/>
      <c r="H666" s="541"/>
      <c r="I666" s="553"/>
      <c r="J666" s="541"/>
      <c r="K666" s="541"/>
      <c r="L666" s="541"/>
      <c r="M666" s="541"/>
      <c r="N666" s="541"/>
      <c r="O666" s="547" t="str">
        <f ca="1">IF(INDIRECT("'Risk Input'!L"&amp;$A665&amp;"")="","",INDIRECT("'Risk Input'!L"&amp;$A665&amp;""))</f>
        <v/>
      </c>
      <c r="P666" s="550"/>
      <c r="Q666" s="544"/>
      <c r="R666" s="544"/>
      <c r="S666" s="541"/>
      <c r="T666" s="541"/>
      <c r="U666" s="541"/>
      <c r="V666" s="541"/>
      <c r="W666" s="544"/>
      <c r="X666" s="541"/>
      <c r="Y666" s="547" t="str">
        <f ca="1">IF(INDIRECT("'Risk Input'!L"&amp;$A665&amp;"")="","",INDIRECT("'Risk Input'!L"&amp;$A665&amp;""))</f>
        <v/>
      </c>
    </row>
    <row r="667" spans="1:25" ht="24" customHeight="1">
      <c r="A667">
        <f t="shared" si="72"/>
        <v>80</v>
      </c>
      <c r="B667" s="541"/>
      <c r="C667" s="541"/>
      <c r="D667" s="541"/>
      <c r="E667" s="541"/>
      <c r="F667" s="541"/>
      <c r="G667" s="541"/>
      <c r="H667" s="541"/>
      <c r="I667" s="553"/>
      <c r="J667" s="541"/>
      <c r="K667" s="541"/>
      <c r="L667" s="541"/>
      <c r="M667" s="541"/>
      <c r="N667" s="541"/>
      <c r="O667" s="547" t="str">
        <f ca="1">IF(INDIRECT("'Risk Input'!L"&amp;$A666&amp;"")="","",INDIRECT("'Risk Input'!L"&amp;$A666&amp;""))</f>
        <v/>
      </c>
      <c r="P667" s="550"/>
      <c r="Q667" s="544"/>
      <c r="R667" s="544"/>
      <c r="S667" s="541"/>
      <c r="T667" s="541"/>
      <c r="U667" s="541"/>
      <c r="V667" s="541"/>
      <c r="W667" s="544"/>
      <c r="X667" s="541"/>
      <c r="Y667" s="547" t="str">
        <f ca="1">IF(INDIRECT("'Risk Input'!L"&amp;$A666&amp;"")="","",INDIRECT("'Risk Input'!L"&amp;$A666&amp;""))</f>
        <v/>
      </c>
    </row>
    <row r="668" spans="1:25" ht="24" customHeight="1" thickBot="1">
      <c r="A668">
        <f t="shared" si="72"/>
        <v>80</v>
      </c>
      <c r="B668" s="541"/>
      <c r="C668" s="541"/>
      <c r="D668" s="541"/>
      <c r="E668" s="541"/>
      <c r="F668" s="541"/>
      <c r="G668" s="541"/>
      <c r="H668" s="541"/>
      <c r="I668" s="553"/>
      <c r="J668" s="541"/>
      <c r="K668" s="541"/>
      <c r="L668" s="541"/>
      <c r="M668" s="541"/>
      <c r="N668" s="541"/>
      <c r="O668" s="548" t="str">
        <f ca="1">IF(INDIRECT("'Risk Input'!L"&amp;$A667&amp;"")="","",INDIRECT("'Risk Input'!L"&amp;$A667&amp;""))</f>
        <v/>
      </c>
      <c r="P668" s="550"/>
      <c r="Q668" s="544"/>
      <c r="R668" s="544"/>
      <c r="S668" s="541"/>
      <c r="T668" s="541"/>
      <c r="U668" s="541"/>
      <c r="V668" s="541"/>
      <c r="W668" s="544"/>
      <c r="X668" s="541"/>
      <c r="Y668" s="548" t="str">
        <f ca="1">IF(INDIRECT("'Risk Input'!L"&amp;$A667&amp;"")="","",INDIRECT("'Risk Input'!L"&amp;$A667&amp;""))</f>
        <v/>
      </c>
    </row>
    <row r="669" spans="1:25" ht="24" customHeight="1">
      <c r="A669">
        <f t="shared" si="72"/>
        <v>80</v>
      </c>
      <c r="B669" s="541"/>
      <c r="C669" s="541"/>
      <c r="D669" s="541"/>
      <c r="E669" s="541"/>
      <c r="F669" s="541"/>
      <c r="G669" s="541"/>
      <c r="H669" s="541"/>
      <c r="I669" s="553"/>
      <c r="J669" s="541"/>
      <c r="K669" s="541"/>
      <c r="L669" s="541"/>
      <c r="M669" s="541"/>
      <c r="N669" s="541"/>
      <c r="O669" s="13" t="s">
        <v>15</v>
      </c>
      <c r="P669" s="550"/>
      <c r="Q669" s="544"/>
      <c r="R669" s="544"/>
      <c r="S669" s="541"/>
      <c r="T669" s="541"/>
      <c r="U669" s="541"/>
      <c r="V669" s="541"/>
      <c r="W669" s="544"/>
      <c r="X669" s="541"/>
      <c r="Y669" s="13" t="s">
        <v>15</v>
      </c>
    </row>
    <row r="670" spans="1:25" ht="24" customHeight="1" thickBot="1">
      <c r="A670">
        <f t="shared" si="72"/>
        <v>80</v>
      </c>
      <c r="B670" s="542"/>
      <c r="C670" s="542"/>
      <c r="D670" s="542"/>
      <c r="E670" s="542"/>
      <c r="F670" s="542"/>
      <c r="G670" s="542"/>
      <c r="H670" s="542"/>
      <c r="I670" s="554"/>
      <c r="J670" s="542"/>
      <c r="K670" s="542"/>
      <c r="L670" s="542"/>
      <c r="M670" s="542"/>
      <c r="N670" s="542"/>
      <c r="O670" s="14" t="str">
        <f ca="1">IF(INDIRECT("'Risk Input'!" &amp; Database!$O$16 &amp;$A670&amp;"")="","",INDIRECT("'Risk Input'!" &amp; Database!$O$16 &amp;$A670&amp;""))</f>
        <v/>
      </c>
      <c r="P670" s="551"/>
      <c r="Q670" s="545"/>
      <c r="R670" s="545"/>
      <c r="S670" s="542"/>
      <c r="T670" s="542"/>
      <c r="U670" s="542"/>
      <c r="V670" s="542"/>
      <c r="W670" s="545"/>
      <c r="X670" s="542"/>
      <c r="Y670" s="14" t="str">
        <f ca="1">IF(INDIRECT("'Risk Input'!" &amp; Database!$O$31 &amp;$A670&amp;"")="","",INDIRECT("'Risk Input'!" &amp; Database!$O$31 &amp;$A670&amp;""))</f>
        <v/>
      </c>
    </row>
    <row r="671" spans="1:25" ht="6" customHeight="1" thickBot="1">
      <c r="B671" s="12"/>
      <c r="C671" s="125"/>
      <c r="D671" s="126"/>
      <c r="E671" s="126"/>
      <c r="F671" s="126"/>
      <c r="G671" s="126"/>
      <c r="H671" s="126"/>
      <c r="I671" s="243"/>
      <c r="J671" s="126"/>
      <c r="K671" s="126"/>
      <c r="L671" s="126"/>
      <c r="M671" s="126"/>
      <c r="N671" s="128"/>
      <c r="O671" s="128"/>
      <c r="P671" s="128"/>
      <c r="Q671" s="128"/>
      <c r="R671" s="128"/>
      <c r="S671" s="126"/>
      <c r="T671" s="126"/>
      <c r="U671" s="126"/>
      <c r="V671" s="126"/>
      <c r="W671" s="126"/>
      <c r="X671" s="126"/>
      <c r="Y671" s="122"/>
    </row>
    <row r="672" spans="1:25" ht="24" customHeight="1" thickTop="1">
      <c r="A672">
        <f>A663+1</f>
        <v>81</v>
      </c>
      <c r="B672" s="540" t="str">
        <f ca="1">IF(INDIRECT("'Risk Input'!" &amp; Database!$O$3 &amp;$A672&amp;"")="","",INDIRECT("'Risk Input'!" &amp; Database!$O$3 &amp;$A672&amp;""))</f>
        <v/>
      </c>
      <c r="C672" s="540" t="str">
        <f ca="1">IF(INDIRECT("'Risk Input'!" &amp; Database!$O$2 &amp;$A672&amp;"")="","",INDIRECT("'Risk Input'!" &amp; Database!$O$2 &amp;$A672&amp;""))</f>
        <v/>
      </c>
      <c r="D672" s="540" t="str">
        <f ca="1">IF(INDIRECT("'Risk Input'!" &amp; Database!$O$4 &amp;$A672&amp;"")="","",INDIRECT("'Risk Input'!" &amp; Database!$O$4 &amp;$A672&amp;""))</f>
        <v/>
      </c>
      <c r="E672" s="540" t="str">
        <f ca="1">IF(INDIRECT("'Risk Input'!" &amp; Database!$O$5 &amp;$A672&amp;"")="","",INDIRECT("'Risk Input'!" &amp; Database!$O$5 &amp;$A672&amp;""))</f>
        <v/>
      </c>
      <c r="F672" s="540" t="str">
        <f ca="1">IF(INDIRECT("'Risk Input'!" &amp; Database!$O$6 &amp;$A672&amp;"")="","",INDIRECT("'Risk Input'!" &amp; Database!$O$6 &amp;$A672&amp;""))</f>
        <v/>
      </c>
      <c r="G672" s="540" t="str">
        <f ca="1">IF(INDIRECT("'Risk Input'!" &amp; Database!$O$7 &amp;$A672&amp;"")="","",INDIRECT("'Risk Input'!" &amp; Database!$O$7 &amp;$A672&amp;""))</f>
        <v/>
      </c>
      <c r="H672" s="540" t="str">
        <f ca="1">IF(INDIRECT("'Risk Input'!" &amp; Database!$O$8 &amp;$A672&amp;"")="","",INDIRECT("'Risk Input'!" &amp; Database!$O$8 &amp;$A672&amp;""))</f>
        <v/>
      </c>
      <c r="I672" s="552" t="str">
        <f ca="1">IF(INDIRECT("'Risk Input'!" &amp; Database!$O$9 &amp;$A672&amp;"")="","",INDIRECT("'Risk Input'!" &amp; Database!$O$9 &amp;$A672&amp;""))</f>
        <v/>
      </c>
      <c r="J672" s="540" t="str">
        <f ca="1">IF(INDIRECT("'Risk Input'!" &amp; Database!$O$10 &amp;$A672&amp;"")="","",INDIRECT("'Risk Input'!" &amp; Database!$O$10 &amp;$A672&amp;""))</f>
        <v/>
      </c>
      <c r="K672" s="540" t="str">
        <f ca="1">IF(INDIRECT("'Risk Input'!" &amp; Database!$O$11 &amp;$A672&amp;"")="","",INDIRECT("'Risk Input'!" &amp; Database!$O$11 &amp;$A672&amp;""))</f>
        <v/>
      </c>
      <c r="L672" s="540" t="str">
        <f ca="1">IF(INDIRECT("'Risk Input'!" &amp; Database!$O$12 &amp;$A672&amp;"")="","",INDIRECT("'Risk Input'!" &amp; Database!$O$12 &amp;$A672&amp;""))</f>
        <v/>
      </c>
      <c r="M672" s="540" t="str">
        <f ca="1">IF(INDIRECT("'Risk Input'!" &amp; Database!$O$13 &amp;$A672&amp;"")="","",INDIRECT("'Risk Input'!" &amp; Database!$O$13 &amp;$A672&amp;""))</f>
        <v/>
      </c>
      <c r="N672" s="540" t="str">
        <f ca="1">IF(INDIRECT("'Risk Input'!" &amp; Database!$O$14 &amp;$A672&amp;"")="","",INDIRECT("'Risk Input'!" &amp; Database!$O$14 &amp;$A672&amp;""))</f>
        <v/>
      </c>
      <c r="O672" s="15" t="s">
        <v>26</v>
      </c>
      <c r="P672" s="549">
        <f ca="1">IF(INDIRECT("'Risk Input'!" &amp; Database!$O$19 &amp;$A672&amp;"")="","",INDIRECT("'Risk Input'!" &amp; Database!$O$19 &amp;$A672&amp;""))</f>
        <v>0</v>
      </c>
      <c r="Q672" s="543">
        <f ca="1">IF(INDIRECT("'Risk Input'!" &amp; Database!$O$20 &amp;$A672&amp;"")="","",INDIRECT("'Risk Input'!" &amp; Database!$O$20 &amp;$A672&amp;""))</f>
        <v>0</v>
      </c>
      <c r="R672" s="543">
        <f ca="1">IF(INDIRECT("'Risk Input'!" &amp; Database!$O$21 &amp;$A672&amp;"")="","",INDIRECT("'Risk Input'!" &amp; Database!$O$21 &amp;$A672&amp;""))</f>
        <v>0</v>
      </c>
      <c r="S672" s="540" t="str">
        <f ca="1">IF(INDIRECT("'Risk Input'!" &amp; Database!$O$22 &amp;$A672&amp;"")="","",INDIRECT("'Risk Input'!" &amp; Database!$O$22 &amp;$A672&amp;""))</f>
        <v/>
      </c>
      <c r="T672" s="540" t="str">
        <f ca="1">IF(INDIRECT("'Risk Input'!" &amp; Database!$O$25 &amp;$A672&amp;"")="","",INDIRECT("'Risk Input'!" &amp; Database!$O$25 &amp;$A672&amp;""))</f>
        <v/>
      </c>
      <c r="U672" s="540" t="str">
        <f ca="1">IF(INDIRECT("'Risk Input'!" &amp; Database!$O$26 &amp;$A672&amp;"")="","",INDIRECT("'Risk Input'!" &amp; Database!$O$26 &amp;$A672&amp;""))</f>
        <v/>
      </c>
      <c r="V672" s="540" t="str">
        <f ca="1">IF(INDIRECT("'Risk Input'!" &amp; Database!$O$27 &amp;$A672&amp;"")="","",INDIRECT("'Risk Input'!" &amp; Database!$O$27 &amp;$A672&amp;""))</f>
        <v/>
      </c>
      <c r="W672" s="543" t="str">
        <f ca="1">IF(INDIRECT("'Risk Input'!" &amp; Database!$O$28 &amp;$A672&amp;"")="","",INDIRECT("'Risk Input'!" &amp; Database!$O$28 &amp;$A672&amp;""))</f>
        <v/>
      </c>
      <c r="X672" s="540" t="str">
        <f ca="1">IF(INDIRECT("'Risk Input'!" &amp; Database!$O$29 &amp;$A672&amp;"")="","",INDIRECT("'Risk Input'!" &amp; Database!$O$29 &amp;$A672&amp;""))</f>
        <v/>
      </c>
      <c r="Y672" s="123" t="s">
        <v>26</v>
      </c>
    </row>
    <row r="673" spans="1:25" ht="24" customHeight="1" thickBot="1">
      <c r="A673">
        <f>A672</f>
        <v>81</v>
      </c>
      <c r="B673" s="541"/>
      <c r="C673" s="541"/>
      <c r="D673" s="541"/>
      <c r="E673" s="541"/>
      <c r="F673" s="541"/>
      <c r="G673" s="541"/>
      <c r="H673" s="541"/>
      <c r="I673" s="553"/>
      <c r="J673" s="541"/>
      <c r="K673" s="541"/>
      <c r="L673" s="541"/>
      <c r="M673" s="541"/>
      <c r="N673" s="541"/>
      <c r="O673" s="14" t="str">
        <f ca="1">IF(INDIRECT("'Risk Input'!" &amp; Database!$O$15 &amp;$A672&amp;"")="","",INDIRECT("'Risk Input'!" &amp; Database!$O$15 &amp;$A672&amp;""))</f>
        <v/>
      </c>
      <c r="P673" s="550"/>
      <c r="Q673" s="544"/>
      <c r="R673" s="544"/>
      <c r="S673" s="541"/>
      <c r="T673" s="541"/>
      <c r="U673" s="541"/>
      <c r="V673" s="541"/>
      <c r="W673" s="544"/>
      <c r="X673" s="541"/>
      <c r="Y673" s="14" t="str">
        <f ca="1">IF(INDIRECT("'Risk Input'!" &amp; Database!$O$30 &amp;$A672&amp;"")="","",INDIRECT("'Risk Input'!" &amp; Database!$O$30 &amp;$A672&amp;""))</f>
        <v/>
      </c>
    </row>
    <row r="674" spans="1:25" ht="24" customHeight="1">
      <c r="A674">
        <f t="shared" ref="A674:A679" si="73">A673</f>
        <v>81</v>
      </c>
      <c r="B674" s="541"/>
      <c r="C674" s="541"/>
      <c r="D674" s="541"/>
      <c r="E674" s="541"/>
      <c r="F674" s="541"/>
      <c r="G674" s="541"/>
      <c r="H674" s="541"/>
      <c r="I674" s="553"/>
      <c r="J674" s="541"/>
      <c r="K674" s="541"/>
      <c r="L674" s="541"/>
      <c r="M674" s="541"/>
      <c r="N674" s="541"/>
      <c r="O674" s="546" t="str">
        <f ca="1">IF(INDIRECT("'Risk Input'!" &amp; Database!$O$18 &amp;$A674&amp;"")="","",INDIRECT("'Risk Input'!" &amp; Database!$O$18 &amp;$A674&amp;""))</f>
        <v/>
      </c>
      <c r="P674" s="550"/>
      <c r="Q674" s="544"/>
      <c r="R674" s="544"/>
      <c r="S674" s="541"/>
      <c r="T674" s="541"/>
      <c r="U674" s="541"/>
      <c r="V674" s="541"/>
      <c r="W674" s="544"/>
      <c r="X674" s="541"/>
      <c r="Y674" s="546" t="str">
        <f ca="1">IF(INDIRECT("'Risk Input'!" &amp; Database!$O$33 &amp;$A674&amp;"")="","",INDIRECT("'Risk Input'!" &amp; Database!$O$33 &amp;$A674&amp;""))</f>
        <v/>
      </c>
    </row>
    <row r="675" spans="1:25" ht="24" customHeight="1">
      <c r="A675">
        <f t="shared" si="73"/>
        <v>81</v>
      </c>
      <c r="B675" s="541"/>
      <c r="C675" s="541"/>
      <c r="D675" s="541"/>
      <c r="E675" s="541"/>
      <c r="F675" s="541"/>
      <c r="G675" s="541"/>
      <c r="H675" s="541"/>
      <c r="I675" s="553"/>
      <c r="J675" s="541"/>
      <c r="K675" s="541"/>
      <c r="L675" s="541"/>
      <c r="M675" s="541"/>
      <c r="N675" s="541"/>
      <c r="O675" s="547" t="str">
        <f ca="1">IF(INDIRECT("'Risk Input'!L"&amp;$A674&amp;"")="","",INDIRECT("'Risk Input'!L"&amp;$A674&amp;""))</f>
        <v/>
      </c>
      <c r="P675" s="550"/>
      <c r="Q675" s="544"/>
      <c r="R675" s="544"/>
      <c r="S675" s="541"/>
      <c r="T675" s="541"/>
      <c r="U675" s="541"/>
      <c r="V675" s="541"/>
      <c r="W675" s="544"/>
      <c r="X675" s="541"/>
      <c r="Y675" s="547" t="str">
        <f ca="1">IF(INDIRECT("'Risk Input'!L"&amp;$A674&amp;"")="","",INDIRECT("'Risk Input'!L"&amp;$A674&amp;""))</f>
        <v/>
      </c>
    </row>
    <row r="676" spans="1:25" ht="24" customHeight="1">
      <c r="A676">
        <f t="shared" si="73"/>
        <v>81</v>
      </c>
      <c r="B676" s="541"/>
      <c r="C676" s="541"/>
      <c r="D676" s="541"/>
      <c r="E676" s="541"/>
      <c r="F676" s="541"/>
      <c r="G676" s="541"/>
      <c r="H676" s="541"/>
      <c r="I676" s="553"/>
      <c r="J676" s="541"/>
      <c r="K676" s="541"/>
      <c r="L676" s="541"/>
      <c r="M676" s="541"/>
      <c r="N676" s="541"/>
      <c r="O676" s="547" t="str">
        <f ca="1">IF(INDIRECT("'Risk Input'!L"&amp;$A675&amp;"")="","",INDIRECT("'Risk Input'!L"&amp;$A675&amp;""))</f>
        <v/>
      </c>
      <c r="P676" s="550"/>
      <c r="Q676" s="544"/>
      <c r="R676" s="544"/>
      <c r="S676" s="541"/>
      <c r="T676" s="541"/>
      <c r="U676" s="541"/>
      <c r="V676" s="541"/>
      <c r="W676" s="544"/>
      <c r="X676" s="541"/>
      <c r="Y676" s="547" t="str">
        <f ca="1">IF(INDIRECT("'Risk Input'!L"&amp;$A675&amp;"")="","",INDIRECT("'Risk Input'!L"&amp;$A675&amp;""))</f>
        <v/>
      </c>
    </row>
    <row r="677" spans="1:25" ht="24" customHeight="1" thickBot="1">
      <c r="A677">
        <f t="shared" si="73"/>
        <v>81</v>
      </c>
      <c r="B677" s="541"/>
      <c r="C677" s="541"/>
      <c r="D677" s="541"/>
      <c r="E677" s="541"/>
      <c r="F677" s="541"/>
      <c r="G677" s="541"/>
      <c r="H677" s="541"/>
      <c r="I677" s="553"/>
      <c r="J677" s="541"/>
      <c r="K677" s="541"/>
      <c r="L677" s="541"/>
      <c r="M677" s="541"/>
      <c r="N677" s="541"/>
      <c r="O677" s="548" t="str">
        <f ca="1">IF(INDIRECT("'Risk Input'!L"&amp;$A676&amp;"")="","",INDIRECT("'Risk Input'!L"&amp;$A676&amp;""))</f>
        <v/>
      </c>
      <c r="P677" s="550"/>
      <c r="Q677" s="544"/>
      <c r="R677" s="544"/>
      <c r="S677" s="541"/>
      <c r="T677" s="541"/>
      <c r="U677" s="541"/>
      <c r="V677" s="541"/>
      <c r="W677" s="544"/>
      <c r="X677" s="541"/>
      <c r="Y677" s="548" t="str">
        <f ca="1">IF(INDIRECT("'Risk Input'!L"&amp;$A676&amp;"")="","",INDIRECT("'Risk Input'!L"&amp;$A676&amp;""))</f>
        <v/>
      </c>
    </row>
    <row r="678" spans="1:25" ht="24" customHeight="1">
      <c r="A678">
        <f t="shared" si="73"/>
        <v>81</v>
      </c>
      <c r="B678" s="541"/>
      <c r="C678" s="541"/>
      <c r="D678" s="541"/>
      <c r="E678" s="541"/>
      <c r="F678" s="541"/>
      <c r="G678" s="541"/>
      <c r="H678" s="541"/>
      <c r="I678" s="553"/>
      <c r="J678" s="541"/>
      <c r="K678" s="541"/>
      <c r="L678" s="541"/>
      <c r="M678" s="541"/>
      <c r="N678" s="541"/>
      <c r="O678" s="13" t="s">
        <v>15</v>
      </c>
      <c r="P678" s="550"/>
      <c r="Q678" s="544"/>
      <c r="R678" s="544"/>
      <c r="S678" s="541"/>
      <c r="T678" s="541"/>
      <c r="U678" s="541"/>
      <c r="V678" s="541"/>
      <c r="W678" s="544"/>
      <c r="X678" s="541"/>
      <c r="Y678" s="13" t="s">
        <v>15</v>
      </c>
    </row>
    <row r="679" spans="1:25" ht="24" customHeight="1" thickBot="1">
      <c r="A679">
        <f t="shared" si="73"/>
        <v>81</v>
      </c>
      <c r="B679" s="542"/>
      <c r="C679" s="542"/>
      <c r="D679" s="542"/>
      <c r="E679" s="542"/>
      <c r="F679" s="542"/>
      <c r="G679" s="542"/>
      <c r="H679" s="542"/>
      <c r="I679" s="554"/>
      <c r="J679" s="542"/>
      <c r="K679" s="542"/>
      <c r="L679" s="542"/>
      <c r="M679" s="542"/>
      <c r="N679" s="542"/>
      <c r="O679" s="14" t="str">
        <f ca="1">IF(INDIRECT("'Risk Input'!" &amp; Database!$O$16 &amp;$A679&amp;"")="","",INDIRECT("'Risk Input'!" &amp; Database!$O$16 &amp;$A679&amp;""))</f>
        <v/>
      </c>
      <c r="P679" s="551"/>
      <c r="Q679" s="545"/>
      <c r="R679" s="545"/>
      <c r="S679" s="542"/>
      <c r="T679" s="542"/>
      <c r="U679" s="542"/>
      <c r="V679" s="542"/>
      <c r="W679" s="545"/>
      <c r="X679" s="542"/>
      <c r="Y679" s="14" t="str">
        <f ca="1">IF(INDIRECT("'Risk Input'!" &amp; Database!$O$31 &amp;$A679&amp;"")="","",INDIRECT("'Risk Input'!" &amp; Database!$O$31 &amp;$A679&amp;""))</f>
        <v/>
      </c>
    </row>
    <row r="680" spans="1:25" ht="6" customHeight="1" thickBot="1">
      <c r="B680" s="12"/>
      <c r="C680" s="125"/>
      <c r="D680" s="126"/>
      <c r="E680" s="126"/>
      <c r="F680" s="126"/>
      <c r="G680" s="126"/>
      <c r="H680" s="126"/>
      <c r="I680" s="243"/>
      <c r="J680" s="126"/>
      <c r="K680" s="126"/>
      <c r="L680" s="126"/>
      <c r="M680" s="126"/>
      <c r="N680" s="128"/>
      <c r="O680" s="128"/>
      <c r="P680" s="128"/>
      <c r="Q680" s="128"/>
      <c r="R680" s="128"/>
      <c r="S680" s="126"/>
      <c r="T680" s="126"/>
      <c r="U680" s="126"/>
      <c r="V680" s="126"/>
      <c r="W680" s="126"/>
      <c r="X680" s="126"/>
      <c r="Y680" s="122"/>
    </row>
    <row r="681" spans="1:25" ht="24" customHeight="1" thickTop="1">
      <c r="A681">
        <f>A672+1</f>
        <v>82</v>
      </c>
      <c r="B681" s="540" t="str">
        <f ca="1">IF(INDIRECT("'Risk Input'!" &amp; Database!$O$3 &amp;$A681&amp;"")="","",INDIRECT("'Risk Input'!" &amp; Database!$O$3 &amp;$A681&amp;""))</f>
        <v/>
      </c>
      <c r="C681" s="540" t="str">
        <f ca="1">IF(INDIRECT("'Risk Input'!" &amp; Database!$O$2 &amp;$A681&amp;"")="","",INDIRECT("'Risk Input'!" &amp; Database!$O$2 &amp;$A681&amp;""))</f>
        <v/>
      </c>
      <c r="D681" s="540" t="str">
        <f ca="1">IF(INDIRECT("'Risk Input'!" &amp; Database!$O$4 &amp;$A681&amp;"")="","",INDIRECT("'Risk Input'!" &amp; Database!$O$4 &amp;$A681&amp;""))</f>
        <v/>
      </c>
      <c r="E681" s="540" t="str">
        <f ca="1">IF(INDIRECT("'Risk Input'!" &amp; Database!$O$5 &amp;$A681&amp;"")="","",INDIRECT("'Risk Input'!" &amp; Database!$O$5 &amp;$A681&amp;""))</f>
        <v/>
      </c>
      <c r="F681" s="540" t="str">
        <f ca="1">IF(INDIRECT("'Risk Input'!" &amp; Database!$O$6 &amp;$A681&amp;"")="","",INDIRECT("'Risk Input'!" &amp; Database!$O$6 &amp;$A681&amp;""))</f>
        <v/>
      </c>
      <c r="G681" s="540" t="str">
        <f ca="1">IF(INDIRECT("'Risk Input'!" &amp; Database!$O$7 &amp;$A681&amp;"")="","",INDIRECT("'Risk Input'!" &amp; Database!$O$7 &amp;$A681&amp;""))</f>
        <v/>
      </c>
      <c r="H681" s="540" t="str">
        <f ca="1">IF(INDIRECT("'Risk Input'!" &amp; Database!$O$8 &amp;$A681&amp;"")="","",INDIRECT("'Risk Input'!" &amp; Database!$O$8 &amp;$A681&amp;""))</f>
        <v/>
      </c>
      <c r="I681" s="552" t="str">
        <f ca="1">IF(INDIRECT("'Risk Input'!" &amp; Database!$O$9 &amp;$A681&amp;"")="","",INDIRECT("'Risk Input'!" &amp; Database!$O$9 &amp;$A681&amp;""))</f>
        <v/>
      </c>
      <c r="J681" s="540" t="str">
        <f ca="1">IF(INDIRECT("'Risk Input'!" &amp; Database!$O$10 &amp;$A681&amp;"")="","",INDIRECT("'Risk Input'!" &amp; Database!$O$10 &amp;$A681&amp;""))</f>
        <v/>
      </c>
      <c r="K681" s="540" t="str">
        <f ca="1">IF(INDIRECT("'Risk Input'!" &amp; Database!$O$11 &amp;$A681&amp;"")="","",INDIRECT("'Risk Input'!" &amp; Database!$O$11 &amp;$A681&amp;""))</f>
        <v/>
      </c>
      <c r="L681" s="540" t="str">
        <f ca="1">IF(INDIRECT("'Risk Input'!" &amp; Database!$O$12 &amp;$A681&amp;"")="","",INDIRECT("'Risk Input'!" &amp; Database!$O$12 &amp;$A681&amp;""))</f>
        <v/>
      </c>
      <c r="M681" s="540" t="str">
        <f ca="1">IF(INDIRECT("'Risk Input'!" &amp; Database!$O$13 &amp;$A681&amp;"")="","",INDIRECT("'Risk Input'!" &amp; Database!$O$13 &amp;$A681&amp;""))</f>
        <v/>
      </c>
      <c r="N681" s="540" t="str">
        <f ca="1">IF(INDIRECT("'Risk Input'!" &amp; Database!$O$14 &amp;$A681&amp;"")="","",INDIRECT("'Risk Input'!" &amp; Database!$O$14 &amp;$A681&amp;""))</f>
        <v/>
      </c>
      <c r="O681" s="15" t="s">
        <v>26</v>
      </c>
      <c r="P681" s="549">
        <f ca="1">IF(INDIRECT("'Risk Input'!" &amp; Database!$O$19 &amp;$A681&amp;"")="","",INDIRECT("'Risk Input'!" &amp; Database!$O$19 &amp;$A681&amp;""))</f>
        <v>0</v>
      </c>
      <c r="Q681" s="543">
        <f ca="1">IF(INDIRECT("'Risk Input'!" &amp; Database!$O$20 &amp;$A681&amp;"")="","",INDIRECT("'Risk Input'!" &amp; Database!$O$20 &amp;$A681&amp;""))</f>
        <v>0</v>
      </c>
      <c r="R681" s="543">
        <f ca="1">IF(INDIRECT("'Risk Input'!" &amp; Database!$O$21 &amp;$A681&amp;"")="","",INDIRECT("'Risk Input'!" &amp; Database!$O$21 &amp;$A681&amp;""))</f>
        <v>0</v>
      </c>
      <c r="S681" s="540" t="str">
        <f ca="1">IF(INDIRECT("'Risk Input'!" &amp; Database!$O$22 &amp;$A681&amp;"")="","",INDIRECT("'Risk Input'!" &amp; Database!$O$22 &amp;$A681&amp;""))</f>
        <v/>
      </c>
      <c r="T681" s="540" t="str">
        <f ca="1">IF(INDIRECT("'Risk Input'!" &amp; Database!$O$25 &amp;$A681&amp;"")="","",INDIRECT("'Risk Input'!" &amp; Database!$O$25 &amp;$A681&amp;""))</f>
        <v/>
      </c>
      <c r="U681" s="540" t="str">
        <f ca="1">IF(INDIRECT("'Risk Input'!" &amp; Database!$O$26 &amp;$A681&amp;"")="","",INDIRECT("'Risk Input'!" &amp; Database!$O$26 &amp;$A681&amp;""))</f>
        <v/>
      </c>
      <c r="V681" s="540" t="str">
        <f ca="1">IF(INDIRECT("'Risk Input'!" &amp; Database!$O$27 &amp;$A681&amp;"")="","",INDIRECT("'Risk Input'!" &amp; Database!$O$27 &amp;$A681&amp;""))</f>
        <v/>
      </c>
      <c r="W681" s="543" t="str">
        <f ca="1">IF(INDIRECT("'Risk Input'!" &amp; Database!$O$28 &amp;$A681&amp;"")="","",INDIRECT("'Risk Input'!" &amp; Database!$O$28 &amp;$A681&amp;""))</f>
        <v/>
      </c>
      <c r="X681" s="540" t="str">
        <f ca="1">IF(INDIRECT("'Risk Input'!" &amp; Database!$O$29 &amp;$A681&amp;"")="","",INDIRECT("'Risk Input'!" &amp; Database!$O$29 &amp;$A681&amp;""))</f>
        <v/>
      </c>
      <c r="Y681" s="123" t="s">
        <v>26</v>
      </c>
    </row>
    <row r="682" spans="1:25" ht="24" customHeight="1" thickBot="1">
      <c r="A682">
        <f>A681</f>
        <v>82</v>
      </c>
      <c r="B682" s="541"/>
      <c r="C682" s="541"/>
      <c r="D682" s="541"/>
      <c r="E682" s="541"/>
      <c r="F682" s="541"/>
      <c r="G682" s="541"/>
      <c r="H682" s="541"/>
      <c r="I682" s="553"/>
      <c r="J682" s="541"/>
      <c r="K682" s="541"/>
      <c r="L682" s="541"/>
      <c r="M682" s="541"/>
      <c r="N682" s="541"/>
      <c r="O682" s="14" t="str">
        <f ca="1">IF(INDIRECT("'Risk Input'!" &amp; Database!$O$15 &amp;$A681&amp;"")="","",INDIRECT("'Risk Input'!" &amp; Database!$O$15 &amp;$A681&amp;""))</f>
        <v/>
      </c>
      <c r="P682" s="550"/>
      <c r="Q682" s="544"/>
      <c r="R682" s="544"/>
      <c r="S682" s="541"/>
      <c r="T682" s="541"/>
      <c r="U682" s="541"/>
      <c r="V682" s="541"/>
      <c r="W682" s="544"/>
      <c r="X682" s="541"/>
      <c r="Y682" s="14" t="str">
        <f ca="1">IF(INDIRECT("'Risk Input'!" &amp; Database!$O$30 &amp;$A681&amp;"")="","",INDIRECT("'Risk Input'!" &amp; Database!$O$30 &amp;$A681&amp;""))</f>
        <v/>
      </c>
    </row>
    <row r="683" spans="1:25" ht="24" customHeight="1">
      <c r="A683">
        <f t="shared" ref="A683:A688" si="74">A682</f>
        <v>82</v>
      </c>
      <c r="B683" s="541"/>
      <c r="C683" s="541"/>
      <c r="D683" s="541"/>
      <c r="E683" s="541"/>
      <c r="F683" s="541"/>
      <c r="G683" s="541"/>
      <c r="H683" s="541"/>
      <c r="I683" s="553"/>
      <c r="J683" s="541"/>
      <c r="K683" s="541"/>
      <c r="L683" s="541"/>
      <c r="M683" s="541"/>
      <c r="N683" s="541"/>
      <c r="O683" s="546" t="str">
        <f ca="1">IF(INDIRECT("'Risk Input'!" &amp; Database!$O$18 &amp;$A683&amp;"")="","",INDIRECT("'Risk Input'!" &amp; Database!$O$18 &amp;$A683&amp;""))</f>
        <v/>
      </c>
      <c r="P683" s="550"/>
      <c r="Q683" s="544"/>
      <c r="R683" s="544"/>
      <c r="S683" s="541"/>
      <c r="T683" s="541"/>
      <c r="U683" s="541"/>
      <c r="V683" s="541"/>
      <c r="W683" s="544"/>
      <c r="X683" s="541"/>
      <c r="Y683" s="546" t="str">
        <f ca="1">IF(INDIRECT("'Risk Input'!" &amp; Database!$O$33 &amp;$A683&amp;"")="","",INDIRECT("'Risk Input'!" &amp; Database!$O$33 &amp;$A683&amp;""))</f>
        <v/>
      </c>
    </row>
    <row r="684" spans="1:25" ht="24" customHeight="1">
      <c r="A684">
        <f t="shared" si="74"/>
        <v>82</v>
      </c>
      <c r="B684" s="541"/>
      <c r="C684" s="541"/>
      <c r="D684" s="541"/>
      <c r="E684" s="541"/>
      <c r="F684" s="541"/>
      <c r="G684" s="541"/>
      <c r="H684" s="541"/>
      <c r="I684" s="553"/>
      <c r="J684" s="541"/>
      <c r="K684" s="541"/>
      <c r="L684" s="541"/>
      <c r="M684" s="541"/>
      <c r="N684" s="541"/>
      <c r="O684" s="547" t="str">
        <f ca="1">IF(INDIRECT("'Risk Input'!L"&amp;$A683&amp;"")="","",INDIRECT("'Risk Input'!L"&amp;$A683&amp;""))</f>
        <v/>
      </c>
      <c r="P684" s="550"/>
      <c r="Q684" s="544"/>
      <c r="R684" s="544"/>
      <c r="S684" s="541"/>
      <c r="T684" s="541"/>
      <c r="U684" s="541"/>
      <c r="V684" s="541"/>
      <c r="W684" s="544"/>
      <c r="X684" s="541"/>
      <c r="Y684" s="547" t="str">
        <f ca="1">IF(INDIRECT("'Risk Input'!L"&amp;$A683&amp;"")="","",INDIRECT("'Risk Input'!L"&amp;$A683&amp;""))</f>
        <v/>
      </c>
    </row>
    <row r="685" spans="1:25" ht="24" customHeight="1">
      <c r="A685">
        <f t="shared" si="74"/>
        <v>82</v>
      </c>
      <c r="B685" s="541"/>
      <c r="C685" s="541"/>
      <c r="D685" s="541"/>
      <c r="E685" s="541"/>
      <c r="F685" s="541"/>
      <c r="G685" s="541"/>
      <c r="H685" s="541"/>
      <c r="I685" s="553"/>
      <c r="J685" s="541"/>
      <c r="K685" s="541"/>
      <c r="L685" s="541"/>
      <c r="M685" s="541"/>
      <c r="N685" s="541"/>
      <c r="O685" s="547" t="str">
        <f ca="1">IF(INDIRECT("'Risk Input'!L"&amp;$A684&amp;"")="","",INDIRECT("'Risk Input'!L"&amp;$A684&amp;""))</f>
        <v/>
      </c>
      <c r="P685" s="550"/>
      <c r="Q685" s="544"/>
      <c r="R685" s="544"/>
      <c r="S685" s="541"/>
      <c r="T685" s="541"/>
      <c r="U685" s="541"/>
      <c r="V685" s="541"/>
      <c r="W685" s="544"/>
      <c r="X685" s="541"/>
      <c r="Y685" s="547" t="str">
        <f ca="1">IF(INDIRECT("'Risk Input'!L"&amp;$A684&amp;"")="","",INDIRECT("'Risk Input'!L"&amp;$A684&amp;""))</f>
        <v/>
      </c>
    </row>
    <row r="686" spans="1:25" ht="24" customHeight="1" thickBot="1">
      <c r="A686">
        <f t="shared" si="74"/>
        <v>82</v>
      </c>
      <c r="B686" s="541"/>
      <c r="C686" s="541"/>
      <c r="D686" s="541"/>
      <c r="E686" s="541"/>
      <c r="F686" s="541"/>
      <c r="G686" s="541"/>
      <c r="H686" s="541"/>
      <c r="I686" s="553"/>
      <c r="J686" s="541"/>
      <c r="K686" s="541"/>
      <c r="L686" s="541"/>
      <c r="M686" s="541"/>
      <c r="N686" s="541"/>
      <c r="O686" s="548" t="str">
        <f ca="1">IF(INDIRECT("'Risk Input'!L"&amp;$A685&amp;"")="","",INDIRECT("'Risk Input'!L"&amp;$A685&amp;""))</f>
        <v/>
      </c>
      <c r="P686" s="550"/>
      <c r="Q686" s="544"/>
      <c r="R686" s="544"/>
      <c r="S686" s="541"/>
      <c r="T686" s="541"/>
      <c r="U686" s="541"/>
      <c r="V686" s="541"/>
      <c r="W686" s="544"/>
      <c r="X686" s="541"/>
      <c r="Y686" s="548" t="str">
        <f ca="1">IF(INDIRECT("'Risk Input'!L"&amp;$A685&amp;"")="","",INDIRECT("'Risk Input'!L"&amp;$A685&amp;""))</f>
        <v/>
      </c>
    </row>
    <row r="687" spans="1:25" ht="24" customHeight="1">
      <c r="A687">
        <f t="shared" si="74"/>
        <v>82</v>
      </c>
      <c r="B687" s="541"/>
      <c r="C687" s="541"/>
      <c r="D687" s="541"/>
      <c r="E687" s="541"/>
      <c r="F687" s="541"/>
      <c r="G687" s="541"/>
      <c r="H687" s="541"/>
      <c r="I687" s="553"/>
      <c r="J687" s="541"/>
      <c r="K687" s="541"/>
      <c r="L687" s="541"/>
      <c r="M687" s="541"/>
      <c r="N687" s="541"/>
      <c r="O687" s="13" t="s">
        <v>15</v>
      </c>
      <c r="P687" s="550"/>
      <c r="Q687" s="544"/>
      <c r="R687" s="544"/>
      <c r="S687" s="541"/>
      <c r="T687" s="541"/>
      <c r="U687" s="541"/>
      <c r="V687" s="541"/>
      <c r="W687" s="544"/>
      <c r="X687" s="541"/>
      <c r="Y687" s="13" t="s">
        <v>15</v>
      </c>
    </row>
    <row r="688" spans="1:25" ht="24" customHeight="1" thickBot="1">
      <c r="A688">
        <f t="shared" si="74"/>
        <v>82</v>
      </c>
      <c r="B688" s="542"/>
      <c r="C688" s="542"/>
      <c r="D688" s="542"/>
      <c r="E688" s="542"/>
      <c r="F688" s="542"/>
      <c r="G688" s="542"/>
      <c r="H688" s="542"/>
      <c r="I688" s="554"/>
      <c r="J688" s="542"/>
      <c r="K688" s="542"/>
      <c r="L688" s="542"/>
      <c r="M688" s="542"/>
      <c r="N688" s="542"/>
      <c r="O688" s="14" t="str">
        <f ca="1">IF(INDIRECT("'Risk Input'!" &amp; Database!$O$16 &amp;$A688&amp;"")="","",INDIRECT("'Risk Input'!" &amp; Database!$O$16 &amp;$A688&amp;""))</f>
        <v/>
      </c>
      <c r="P688" s="551"/>
      <c r="Q688" s="545"/>
      <c r="R688" s="545"/>
      <c r="S688" s="542"/>
      <c r="T688" s="542"/>
      <c r="U688" s="542"/>
      <c r="V688" s="542"/>
      <c r="W688" s="545"/>
      <c r="X688" s="542"/>
      <c r="Y688" s="14" t="str">
        <f ca="1">IF(INDIRECT("'Risk Input'!" &amp; Database!$O$31 &amp;$A688&amp;"")="","",INDIRECT("'Risk Input'!" &amp; Database!$O$31 &amp;$A688&amp;""))</f>
        <v/>
      </c>
    </row>
    <row r="689" spans="1:25" ht="6" customHeight="1" thickBot="1">
      <c r="B689" s="12"/>
      <c r="C689" s="125"/>
      <c r="D689" s="126"/>
      <c r="E689" s="126"/>
      <c r="F689" s="126"/>
      <c r="G689" s="126"/>
      <c r="H689" s="126"/>
      <c r="I689" s="243"/>
      <c r="J689" s="126"/>
      <c r="K689" s="126"/>
      <c r="L689" s="126"/>
      <c r="M689" s="126"/>
      <c r="N689" s="128"/>
      <c r="O689" s="128"/>
      <c r="P689" s="128"/>
      <c r="Q689" s="128"/>
      <c r="R689" s="128"/>
      <c r="S689" s="126"/>
      <c r="T689" s="126"/>
      <c r="U689" s="126"/>
      <c r="V689" s="126"/>
      <c r="W689" s="126"/>
      <c r="X689" s="126"/>
      <c r="Y689" s="122"/>
    </row>
    <row r="690" spans="1:25" ht="24" customHeight="1" thickTop="1">
      <c r="A690">
        <f>A681+1</f>
        <v>83</v>
      </c>
      <c r="B690" s="540" t="str">
        <f ca="1">IF(INDIRECT("'Risk Input'!" &amp; Database!$O$3 &amp;$A690&amp;"")="","",INDIRECT("'Risk Input'!" &amp; Database!$O$3 &amp;$A690&amp;""))</f>
        <v/>
      </c>
      <c r="C690" s="540" t="str">
        <f ca="1">IF(INDIRECT("'Risk Input'!" &amp; Database!$O$2 &amp;$A690&amp;"")="","",INDIRECT("'Risk Input'!" &amp; Database!$O$2 &amp;$A690&amp;""))</f>
        <v/>
      </c>
      <c r="D690" s="540" t="str">
        <f ca="1">IF(INDIRECT("'Risk Input'!" &amp; Database!$O$4 &amp;$A690&amp;"")="","",INDIRECT("'Risk Input'!" &amp; Database!$O$4 &amp;$A690&amp;""))</f>
        <v/>
      </c>
      <c r="E690" s="540" t="str">
        <f ca="1">IF(INDIRECT("'Risk Input'!" &amp; Database!$O$5 &amp;$A690&amp;"")="","",INDIRECT("'Risk Input'!" &amp; Database!$O$5 &amp;$A690&amp;""))</f>
        <v/>
      </c>
      <c r="F690" s="540" t="str">
        <f ca="1">IF(INDIRECT("'Risk Input'!" &amp; Database!$O$6 &amp;$A690&amp;"")="","",INDIRECT("'Risk Input'!" &amp; Database!$O$6 &amp;$A690&amp;""))</f>
        <v/>
      </c>
      <c r="G690" s="540" t="str">
        <f ca="1">IF(INDIRECT("'Risk Input'!" &amp; Database!$O$7 &amp;$A690&amp;"")="","",INDIRECT("'Risk Input'!" &amp; Database!$O$7 &amp;$A690&amp;""))</f>
        <v/>
      </c>
      <c r="H690" s="540" t="str">
        <f ca="1">IF(INDIRECT("'Risk Input'!" &amp; Database!$O$8 &amp;$A690&amp;"")="","",INDIRECT("'Risk Input'!" &amp; Database!$O$8 &amp;$A690&amp;""))</f>
        <v/>
      </c>
      <c r="I690" s="552" t="str">
        <f ca="1">IF(INDIRECT("'Risk Input'!" &amp; Database!$O$9 &amp;$A690&amp;"")="","",INDIRECT("'Risk Input'!" &amp; Database!$O$9 &amp;$A690&amp;""))</f>
        <v/>
      </c>
      <c r="J690" s="540" t="str">
        <f ca="1">IF(INDIRECT("'Risk Input'!" &amp; Database!$O$10 &amp;$A690&amp;"")="","",INDIRECT("'Risk Input'!" &amp; Database!$O$10 &amp;$A690&amp;""))</f>
        <v/>
      </c>
      <c r="K690" s="540" t="str">
        <f ca="1">IF(INDIRECT("'Risk Input'!" &amp; Database!$O$11 &amp;$A690&amp;"")="","",INDIRECT("'Risk Input'!" &amp; Database!$O$11 &amp;$A690&amp;""))</f>
        <v/>
      </c>
      <c r="L690" s="540" t="str">
        <f ca="1">IF(INDIRECT("'Risk Input'!" &amp; Database!$O$12 &amp;$A690&amp;"")="","",INDIRECT("'Risk Input'!" &amp; Database!$O$12 &amp;$A690&amp;""))</f>
        <v/>
      </c>
      <c r="M690" s="540" t="str">
        <f ca="1">IF(INDIRECT("'Risk Input'!" &amp; Database!$O$13 &amp;$A690&amp;"")="","",INDIRECT("'Risk Input'!" &amp; Database!$O$13 &amp;$A690&amp;""))</f>
        <v/>
      </c>
      <c r="N690" s="540" t="str">
        <f ca="1">IF(INDIRECT("'Risk Input'!" &amp; Database!$O$14 &amp;$A690&amp;"")="","",INDIRECT("'Risk Input'!" &amp; Database!$O$14 &amp;$A690&amp;""))</f>
        <v/>
      </c>
      <c r="O690" s="15" t="s">
        <v>26</v>
      </c>
      <c r="P690" s="549">
        <f ca="1">IF(INDIRECT("'Risk Input'!" &amp; Database!$O$19 &amp;$A690&amp;"")="","",INDIRECT("'Risk Input'!" &amp; Database!$O$19 &amp;$A690&amp;""))</f>
        <v>0</v>
      </c>
      <c r="Q690" s="543">
        <f ca="1">IF(INDIRECT("'Risk Input'!" &amp; Database!$O$20 &amp;$A690&amp;"")="","",INDIRECT("'Risk Input'!" &amp; Database!$O$20 &amp;$A690&amp;""))</f>
        <v>0</v>
      </c>
      <c r="R690" s="543">
        <f ca="1">IF(INDIRECT("'Risk Input'!" &amp; Database!$O$21 &amp;$A690&amp;"")="","",INDIRECT("'Risk Input'!" &amp; Database!$O$21 &amp;$A690&amp;""))</f>
        <v>0</v>
      </c>
      <c r="S690" s="540" t="str">
        <f ca="1">IF(INDIRECT("'Risk Input'!" &amp; Database!$O$22 &amp;$A690&amp;"")="","",INDIRECT("'Risk Input'!" &amp; Database!$O$22 &amp;$A690&amp;""))</f>
        <v/>
      </c>
      <c r="T690" s="540" t="str">
        <f ca="1">IF(INDIRECT("'Risk Input'!" &amp; Database!$O$25 &amp;$A690&amp;"")="","",INDIRECT("'Risk Input'!" &amp; Database!$O$25 &amp;$A690&amp;""))</f>
        <v/>
      </c>
      <c r="U690" s="540" t="str">
        <f ca="1">IF(INDIRECT("'Risk Input'!" &amp; Database!$O$26 &amp;$A690&amp;"")="","",INDIRECT("'Risk Input'!" &amp; Database!$O$26 &amp;$A690&amp;""))</f>
        <v/>
      </c>
      <c r="V690" s="540" t="str">
        <f ca="1">IF(INDIRECT("'Risk Input'!" &amp; Database!$O$27 &amp;$A690&amp;"")="","",INDIRECT("'Risk Input'!" &amp; Database!$O$27 &amp;$A690&amp;""))</f>
        <v/>
      </c>
      <c r="W690" s="543" t="str">
        <f ca="1">IF(INDIRECT("'Risk Input'!" &amp; Database!$O$28 &amp;$A690&amp;"")="","",INDIRECT("'Risk Input'!" &amp; Database!$O$28 &amp;$A690&amp;""))</f>
        <v/>
      </c>
      <c r="X690" s="540" t="str">
        <f ca="1">IF(INDIRECT("'Risk Input'!" &amp; Database!$O$29 &amp;$A690&amp;"")="","",INDIRECT("'Risk Input'!" &amp; Database!$O$29 &amp;$A690&amp;""))</f>
        <v/>
      </c>
      <c r="Y690" s="123" t="s">
        <v>26</v>
      </c>
    </row>
    <row r="691" spans="1:25" ht="24" customHeight="1" thickBot="1">
      <c r="A691">
        <f>A690</f>
        <v>83</v>
      </c>
      <c r="B691" s="541"/>
      <c r="C691" s="541"/>
      <c r="D691" s="541"/>
      <c r="E691" s="541"/>
      <c r="F691" s="541"/>
      <c r="G691" s="541"/>
      <c r="H691" s="541"/>
      <c r="I691" s="553"/>
      <c r="J691" s="541"/>
      <c r="K691" s="541"/>
      <c r="L691" s="541"/>
      <c r="M691" s="541"/>
      <c r="N691" s="541"/>
      <c r="O691" s="14" t="str">
        <f ca="1">IF(INDIRECT("'Risk Input'!" &amp; Database!$O$15 &amp;$A690&amp;"")="","",INDIRECT("'Risk Input'!" &amp; Database!$O$15 &amp;$A690&amp;""))</f>
        <v/>
      </c>
      <c r="P691" s="550"/>
      <c r="Q691" s="544"/>
      <c r="R691" s="544"/>
      <c r="S691" s="541"/>
      <c r="T691" s="541"/>
      <c r="U691" s="541"/>
      <c r="V691" s="541"/>
      <c r="W691" s="544"/>
      <c r="X691" s="541"/>
      <c r="Y691" s="14" t="str">
        <f ca="1">IF(INDIRECT("'Risk Input'!" &amp; Database!$O$30 &amp;$A690&amp;"")="","",INDIRECT("'Risk Input'!" &amp; Database!$O$30 &amp;$A690&amp;""))</f>
        <v/>
      </c>
    </row>
    <row r="692" spans="1:25" ht="24" customHeight="1">
      <c r="A692">
        <f t="shared" ref="A692:A697" si="75">A691</f>
        <v>83</v>
      </c>
      <c r="B692" s="541"/>
      <c r="C692" s="541"/>
      <c r="D692" s="541"/>
      <c r="E692" s="541"/>
      <c r="F692" s="541"/>
      <c r="G692" s="541"/>
      <c r="H692" s="541"/>
      <c r="I692" s="553"/>
      <c r="J692" s="541"/>
      <c r="K692" s="541"/>
      <c r="L692" s="541"/>
      <c r="M692" s="541"/>
      <c r="N692" s="541"/>
      <c r="O692" s="546" t="str">
        <f ca="1">IF(INDIRECT("'Risk Input'!" &amp; Database!$O$18 &amp;$A692&amp;"")="","",INDIRECT("'Risk Input'!" &amp; Database!$O$18 &amp;$A692&amp;""))</f>
        <v/>
      </c>
      <c r="P692" s="550"/>
      <c r="Q692" s="544"/>
      <c r="R692" s="544"/>
      <c r="S692" s="541"/>
      <c r="T692" s="541"/>
      <c r="U692" s="541"/>
      <c r="V692" s="541"/>
      <c r="W692" s="544"/>
      <c r="X692" s="541"/>
      <c r="Y692" s="546" t="str">
        <f ca="1">IF(INDIRECT("'Risk Input'!" &amp; Database!$O$33 &amp;$A692&amp;"")="","",INDIRECT("'Risk Input'!" &amp; Database!$O$33 &amp;$A692&amp;""))</f>
        <v/>
      </c>
    </row>
    <row r="693" spans="1:25" ht="24" customHeight="1">
      <c r="A693">
        <f t="shared" si="75"/>
        <v>83</v>
      </c>
      <c r="B693" s="541"/>
      <c r="C693" s="541"/>
      <c r="D693" s="541"/>
      <c r="E693" s="541"/>
      <c r="F693" s="541"/>
      <c r="G693" s="541"/>
      <c r="H693" s="541"/>
      <c r="I693" s="553"/>
      <c r="J693" s="541"/>
      <c r="K693" s="541"/>
      <c r="L693" s="541"/>
      <c r="M693" s="541"/>
      <c r="N693" s="541"/>
      <c r="O693" s="547" t="str">
        <f ca="1">IF(INDIRECT("'Risk Input'!L"&amp;$A692&amp;"")="","",INDIRECT("'Risk Input'!L"&amp;$A692&amp;""))</f>
        <v/>
      </c>
      <c r="P693" s="550"/>
      <c r="Q693" s="544"/>
      <c r="R693" s="544"/>
      <c r="S693" s="541"/>
      <c r="T693" s="541"/>
      <c r="U693" s="541"/>
      <c r="V693" s="541"/>
      <c r="W693" s="544"/>
      <c r="X693" s="541"/>
      <c r="Y693" s="547" t="str">
        <f ca="1">IF(INDIRECT("'Risk Input'!L"&amp;$A692&amp;"")="","",INDIRECT("'Risk Input'!L"&amp;$A692&amp;""))</f>
        <v/>
      </c>
    </row>
    <row r="694" spans="1:25" ht="24" customHeight="1">
      <c r="A694">
        <f t="shared" si="75"/>
        <v>83</v>
      </c>
      <c r="B694" s="541"/>
      <c r="C694" s="541"/>
      <c r="D694" s="541"/>
      <c r="E694" s="541"/>
      <c r="F694" s="541"/>
      <c r="G694" s="541"/>
      <c r="H694" s="541"/>
      <c r="I694" s="553"/>
      <c r="J694" s="541"/>
      <c r="K694" s="541"/>
      <c r="L694" s="541"/>
      <c r="M694" s="541"/>
      <c r="N694" s="541"/>
      <c r="O694" s="547" t="str">
        <f ca="1">IF(INDIRECT("'Risk Input'!L"&amp;$A693&amp;"")="","",INDIRECT("'Risk Input'!L"&amp;$A693&amp;""))</f>
        <v/>
      </c>
      <c r="P694" s="550"/>
      <c r="Q694" s="544"/>
      <c r="R694" s="544"/>
      <c r="S694" s="541"/>
      <c r="T694" s="541"/>
      <c r="U694" s="541"/>
      <c r="V694" s="541"/>
      <c r="W694" s="544"/>
      <c r="X694" s="541"/>
      <c r="Y694" s="547" t="str">
        <f ca="1">IF(INDIRECT("'Risk Input'!L"&amp;$A693&amp;"")="","",INDIRECT("'Risk Input'!L"&amp;$A693&amp;""))</f>
        <v/>
      </c>
    </row>
    <row r="695" spans="1:25" ht="24" customHeight="1" thickBot="1">
      <c r="A695">
        <f t="shared" si="75"/>
        <v>83</v>
      </c>
      <c r="B695" s="541"/>
      <c r="C695" s="541"/>
      <c r="D695" s="541"/>
      <c r="E695" s="541"/>
      <c r="F695" s="541"/>
      <c r="G695" s="541"/>
      <c r="H695" s="541"/>
      <c r="I695" s="553"/>
      <c r="J695" s="541"/>
      <c r="K695" s="541"/>
      <c r="L695" s="541"/>
      <c r="M695" s="541"/>
      <c r="N695" s="541"/>
      <c r="O695" s="548" t="str">
        <f ca="1">IF(INDIRECT("'Risk Input'!L"&amp;$A694&amp;"")="","",INDIRECT("'Risk Input'!L"&amp;$A694&amp;""))</f>
        <v/>
      </c>
      <c r="P695" s="550"/>
      <c r="Q695" s="544"/>
      <c r="R695" s="544"/>
      <c r="S695" s="541"/>
      <c r="T695" s="541"/>
      <c r="U695" s="541"/>
      <c r="V695" s="541"/>
      <c r="W695" s="544"/>
      <c r="X695" s="541"/>
      <c r="Y695" s="548" t="str">
        <f ca="1">IF(INDIRECT("'Risk Input'!L"&amp;$A694&amp;"")="","",INDIRECT("'Risk Input'!L"&amp;$A694&amp;""))</f>
        <v/>
      </c>
    </row>
    <row r="696" spans="1:25" ht="24" customHeight="1">
      <c r="A696">
        <f t="shared" si="75"/>
        <v>83</v>
      </c>
      <c r="B696" s="541"/>
      <c r="C696" s="541"/>
      <c r="D696" s="541"/>
      <c r="E696" s="541"/>
      <c r="F696" s="541"/>
      <c r="G696" s="541"/>
      <c r="H696" s="541"/>
      <c r="I696" s="553"/>
      <c r="J696" s="541"/>
      <c r="K696" s="541"/>
      <c r="L696" s="541"/>
      <c r="M696" s="541"/>
      <c r="N696" s="541"/>
      <c r="O696" s="13" t="s">
        <v>15</v>
      </c>
      <c r="P696" s="550"/>
      <c r="Q696" s="544"/>
      <c r="R696" s="544"/>
      <c r="S696" s="541"/>
      <c r="T696" s="541"/>
      <c r="U696" s="541"/>
      <c r="V696" s="541"/>
      <c r="W696" s="544"/>
      <c r="X696" s="541"/>
      <c r="Y696" s="13" t="s">
        <v>15</v>
      </c>
    </row>
    <row r="697" spans="1:25" ht="24" customHeight="1" thickBot="1">
      <c r="A697">
        <f t="shared" si="75"/>
        <v>83</v>
      </c>
      <c r="B697" s="542"/>
      <c r="C697" s="542"/>
      <c r="D697" s="542"/>
      <c r="E697" s="542"/>
      <c r="F697" s="542"/>
      <c r="G697" s="542"/>
      <c r="H697" s="542"/>
      <c r="I697" s="554"/>
      <c r="J697" s="542"/>
      <c r="K697" s="542"/>
      <c r="L697" s="542"/>
      <c r="M697" s="542"/>
      <c r="N697" s="542"/>
      <c r="O697" s="14" t="str">
        <f ca="1">IF(INDIRECT("'Risk Input'!" &amp; Database!$O$16 &amp;$A697&amp;"")="","",INDIRECT("'Risk Input'!" &amp; Database!$O$16 &amp;$A697&amp;""))</f>
        <v/>
      </c>
      <c r="P697" s="551"/>
      <c r="Q697" s="545"/>
      <c r="R697" s="545"/>
      <c r="S697" s="542"/>
      <c r="T697" s="542"/>
      <c r="U697" s="542"/>
      <c r="V697" s="542"/>
      <c r="W697" s="545"/>
      <c r="X697" s="542"/>
      <c r="Y697" s="14" t="str">
        <f ca="1">IF(INDIRECT("'Risk Input'!" &amp; Database!$O$31 &amp;$A697&amp;"")="","",INDIRECT("'Risk Input'!" &amp; Database!$O$31 &amp;$A697&amp;""))</f>
        <v/>
      </c>
    </row>
    <row r="698" spans="1:25" ht="6" customHeight="1" thickBot="1">
      <c r="B698" s="12"/>
      <c r="C698" s="125"/>
      <c r="D698" s="126"/>
      <c r="E698" s="126"/>
      <c r="F698" s="126"/>
      <c r="G698" s="126"/>
      <c r="H698" s="126"/>
      <c r="I698" s="243"/>
      <c r="J698" s="126"/>
      <c r="K698" s="126"/>
      <c r="L698" s="126"/>
      <c r="M698" s="126"/>
      <c r="N698" s="128"/>
      <c r="O698" s="128"/>
      <c r="P698" s="128"/>
      <c r="Q698" s="128"/>
      <c r="R698" s="128"/>
      <c r="S698" s="126"/>
      <c r="T698" s="126"/>
      <c r="U698" s="126"/>
      <c r="V698" s="126"/>
      <c r="W698" s="126"/>
      <c r="X698" s="126"/>
      <c r="Y698" s="122"/>
    </row>
    <row r="699" spans="1:25" ht="24" customHeight="1" thickTop="1">
      <c r="A699">
        <f>A690+1</f>
        <v>84</v>
      </c>
      <c r="B699" s="540" t="str">
        <f ca="1">IF(INDIRECT("'Risk Input'!" &amp; Database!$O$3 &amp;$A699&amp;"")="","",INDIRECT("'Risk Input'!" &amp; Database!$O$3 &amp;$A699&amp;""))</f>
        <v/>
      </c>
      <c r="C699" s="540" t="str">
        <f ca="1">IF(INDIRECT("'Risk Input'!" &amp; Database!$O$2 &amp;$A699&amp;"")="","",INDIRECT("'Risk Input'!" &amp; Database!$O$2 &amp;$A699&amp;""))</f>
        <v/>
      </c>
      <c r="D699" s="540" t="str">
        <f ca="1">IF(INDIRECT("'Risk Input'!" &amp; Database!$O$4 &amp;$A699&amp;"")="","",INDIRECT("'Risk Input'!" &amp; Database!$O$4 &amp;$A699&amp;""))</f>
        <v/>
      </c>
      <c r="E699" s="540" t="str">
        <f ca="1">IF(INDIRECT("'Risk Input'!" &amp; Database!$O$5 &amp;$A699&amp;"")="","",INDIRECT("'Risk Input'!" &amp; Database!$O$5 &amp;$A699&amp;""))</f>
        <v/>
      </c>
      <c r="F699" s="540" t="str">
        <f ca="1">IF(INDIRECT("'Risk Input'!" &amp; Database!$O$6 &amp;$A699&amp;"")="","",INDIRECT("'Risk Input'!" &amp; Database!$O$6 &amp;$A699&amp;""))</f>
        <v/>
      </c>
      <c r="G699" s="540" t="str">
        <f ca="1">IF(INDIRECT("'Risk Input'!" &amp; Database!$O$7 &amp;$A699&amp;"")="","",INDIRECT("'Risk Input'!" &amp; Database!$O$7 &amp;$A699&amp;""))</f>
        <v/>
      </c>
      <c r="H699" s="540" t="str">
        <f ca="1">IF(INDIRECT("'Risk Input'!" &amp; Database!$O$8 &amp;$A699&amp;"")="","",INDIRECT("'Risk Input'!" &amp; Database!$O$8 &amp;$A699&amp;""))</f>
        <v/>
      </c>
      <c r="I699" s="552" t="str">
        <f ca="1">IF(INDIRECT("'Risk Input'!" &amp; Database!$O$9 &amp;$A699&amp;"")="","",INDIRECT("'Risk Input'!" &amp; Database!$O$9 &amp;$A699&amp;""))</f>
        <v/>
      </c>
      <c r="J699" s="540" t="str">
        <f ca="1">IF(INDIRECT("'Risk Input'!" &amp; Database!$O$10 &amp;$A699&amp;"")="","",INDIRECT("'Risk Input'!" &amp; Database!$O$10 &amp;$A699&amp;""))</f>
        <v/>
      </c>
      <c r="K699" s="540" t="str">
        <f ca="1">IF(INDIRECT("'Risk Input'!" &amp; Database!$O$11 &amp;$A699&amp;"")="","",INDIRECT("'Risk Input'!" &amp; Database!$O$11 &amp;$A699&amp;""))</f>
        <v/>
      </c>
      <c r="L699" s="540" t="str">
        <f ca="1">IF(INDIRECT("'Risk Input'!" &amp; Database!$O$12 &amp;$A699&amp;"")="","",INDIRECT("'Risk Input'!" &amp; Database!$O$12 &amp;$A699&amp;""))</f>
        <v/>
      </c>
      <c r="M699" s="540" t="str">
        <f ca="1">IF(INDIRECT("'Risk Input'!" &amp; Database!$O$13 &amp;$A699&amp;"")="","",INDIRECT("'Risk Input'!" &amp; Database!$O$13 &amp;$A699&amp;""))</f>
        <v/>
      </c>
      <c r="N699" s="540" t="str">
        <f ca="1">IF(INDIRECT("'Risk Input'!" &amp; Database!$O$14 &amp;$A699&amp;"")="","",INDIRECT("'Risk Input'!" &amp; Database!$O$14 &amp;$A699&amp;""))</f>
        <v/>
      </c>
      <c r="O699" s="15" t="s">
        <v>26</v>
      </c>
      <c r="P699" s="549">
        <f ca="1">IF(INDIRECT("'Risk Input'!" &amp; Database!$O$19 &amp;$A699&amp;"")="","",INDIRECT("'Risk Input'!" &amp; Database!$O$19 &amp;$A699&amp;""))</f>
        <v>0</v>
      </c>
      <c r="Q699" s="543">
        <f ca="1">IF(INDIRECT("'Risk Input'!" &amp; Database!$O$20 &amp;$A699&amp;"")="","",INDIRECT("'Risk Input'!" &amp; Database!$O$20 &amp;$A699&amp;""))</f>
        <v>0</v>
      </c>
      <c r="R699" s="543">
        <f ca="1">IF(INDIRECT("'Risk Input'!" &amp; Database!$O$21 &amp;$A699&amp;"")="","",INDIRECT("'Risk Input'!" &amp; Database!$O$21 &amp;$A699&amp;""))</f>
        <v>0</v>
      </c>
      <c r="S699" s="540" t="str">
        <f ca="1">IF(INDIRECT("'Risk Input'!" &amp; Database!$O$22 &amp;$A699&amp;"")="","",INDIRECT("'Risk Input'!" &amp; Database!$O$22 &amp;$A699&amp;""))</f>
        <v/>
      </c>
      <c r="T699" s="540" t="str">
        <f ca="1">IF(INDIRECT("'Risk Input'!" &amp; Database!$O$25 &amp;$A699&amp;"")="","",INDIRECT("'Risk Input'!" &amp; Database!$O$25 &amp;$A699&amp;""))</f>
        <v/>
      </c>
      <c r="U699" s="540" t="str">
        <f ca="1">IF(INDIRECT("'Risk Input'!" &amp; Database!$O$26 &amp;$A699&amp;"")="","",INDIRECT("'Risk Input'!" &amp; Database!$O$26 &amp;$A699&amp;""))</f>
        <v/>
      </c>
      <c r="V699" s="540" t="str">
        <f ca="1">IF(INDIRECT("'Risk Input'!" &amp; Database!$O$27 &amp;$A699&amp;"")="","",INDIRECT("'Risk Input'!" &amp; Database!$O$27 &amp;$A699&amp;""))</f>
        <v/>
      </c>
      <c r="W699" s="543" t="str">
        <f ca="1">IF(INDIRECT("'Risk Input'!" &amp; Database!$O$28 &amp;$A699&amp;"")="","",INDIRECT("'Risk Input'!" &amp; Database!$O$28 &amp;$A699&amp;""))</f>
        <v/>
      </c>
      <c r="X699" s="540" t="str">
        <f ca="1">IF(INDIRECT("'Risk Input'!" &amp; Database!$O$29 &amp;$A699&amp;"")="","",INDIRECT("'Risk Input'!" &amp; Database!$O$29 &amp;$A699&amp;""))</f>
        <v/>
      </c>
      <c r="Y699" s="123" t="s">
        <v>26</v>
      </c>
    </row>
    <row r="700" spans="1:25" ht="24" customHeight="1" thickBot="1">
      <c r="A700">
        <f>A699</f>
        <v>84</v>
      </c>
      <c r="B700" s="541"/>
      <c r="C700" s="541"/>
      <c r="D700" s="541"/>
      <c r="E700" s="541"/>
      <c r="F700" s="541"/>
      <c r="G700" s="541"/>
      <c r="H700" s="541"/>
      <c r="I700" s="553"/>
      <c r="J700" s="541"/>
      <c r="K700" s="541"/>
      <c r="L700" s="541"/>
      <c r="M700" s="541"/>
      <c r="N700" s="541"/>
      <c r="O700" s="14" t="str">
        <f ca="1">IF(INDIRECT("'Risk Input'!" &amp; Database!$O$15 &amp;$A699&amp;"")="","",INDIRECT("'Risk Input'!" &amp; Database!$O$15 &amp;$A699&amp;""))</f>
        <v/>
      </c>
      <c r="P700" s="550"/>
      <c r="Q700" s="544"/>
      <c r="R700" s="544"/>
      <c r="S700" s="541"/>
      <c r="T700" s="541"/>
      <c r="U700" s="541"/>
      <c r="V700" s="541"/>
      <c r="W700" s="544"/>
      <c r="X700" s="541"/>
      <c r="Y700" s="14" t="str">
        <f ca="1">IF(INDIRECT("'Risk Input'!" &amp; Database!$O$30 &amp;$A699&amp;"")="","",INDIRECT("'Risk Input'!" &amp; Database!$O$30 &amp;$A699&amp;""))</f>
        <v/>
      </c>
    </row>
    <row r="701" spans="1:25" ht="24" customHeight="1">
      <c r="A701">
        <f t="shared" ref="A701:A706" si="76">A700</f>
        <v>84</v>
      </c>
      <c r="B701" s="541"/>
      <c r="C701" s="541"/>
      <c r="D701" s="541"/>
      <c r="E701" s="541"/>
      <c r="F701" s="541"/>
      <c r="G701" s="541"/>
      <c r="H701" s="541"/>
      <c r="I701" s="553"/>
      <c r="J701" s="541"/>
      <c r="K701" s="541"/>
      <c r="L701" s="541"/>
      <c r="M701" s="541"/>
      <c r="N701" s="541"/>
      <c r="O701" s="546" t="str">
        <f ca="1">IF(INDIRECT("'Risk Input'!" &amp; Database!$O$18 &amp;$A701&amp;"")="","",INDIRECT("'Risk Input'!" &amp; Database!$O$18 &amp;$A701&amp;""))</f>
        <v/>
      </c>
      <c r="P701" s="550"/>
      <c r="Q701" s="544"/>
      <c r="R701" s="544"/>
      <c r="S701" s="541"/>
      <c r="T701" s="541"/>
      <c r="U701" s="541"/>
      <c r="V701" s="541"/>
      <c r="W701" s="544"/>
      <c r="X701" s="541"/>
      <c r="Y701" s="546" t="str">
        <f ca="1">IF(INDIRECT("'Risk Input'!" &amp; Database!$O$33 &amp;$A701&amp;"")="","",INDIRECT("'Risk Input'!" &amp; Database!$O$33 &amp;$A701&amp;""))</f>
        <v/>
      </c>
    </row>
    <row r="702" spans="1:25" ht="24" customHeight="1">
      <c r="A702">
        <f t="shared" si="76"/>
        <v>84</v>
      </c>
      <c r="B702" s="541"/>
      <c r="C702" s="541"/>
      <c r="D702" s="541"/>
      <c r="E702" s="541"/>
      <c r="F702" s="541"/>
      <c r="G702" s="541"/>
      <c r="H702" s="541"/>
      <c r="I702" s="553"/>
      <c r="J702" s="541"/>
      <c r="K702" s="541"/>
      <c r="L702" s="541"/>
      <c r="M702" s="541"/>
      <c r="N702" s="541"/>
      <c r="O702" s="547" t="str">
        <f ca="1">IF(INDIRECT("'Risk Input'!L"&amp;$A701&amp;"")="","",INDIRECT("'Risk Input'!L"&amp;$A701&amp;""))</f>
        <v/>
      </c>
      <c r="P702" s="550"/>
      <c r="Q702" s="544"/>
      <c r="R702" s="544"/>
      <c r="S702" s="541"/>
      <c r="T702" s="541"/>
      <c r="U702" s="541"/>
      <c r="V702" s="541"/>
      <c r="W702" s="544"/>
      <c r="X702" s="541"/>
      <c r="Y702" s="547" t="str">
        <f ca="1">IF(INDIRECT("'Risk Input'!L"&amp;$A701&amp;"")="","",INDIRECT("'Risk Input'!L"&amp;$A701&amp;""))</f>
        <v/>
      </c>
    </row>
    <row r="703" spans="1:25" ht="24" customHeight="1">
      <c r="A703">
        <f t="shared" si="76"/>
        <v>84</v>
      </c>
      <c r="B703" s="541"/>
      <c r="C703" s="541"/>
      <c r="D703" s="541"/>
      <c r="E703" s="541"/>
      <c r="F703" s="541"/>
      <c r="G703" s="541"/>
      <c r="H703" s="541"/>
      <c r="I703" s="553"/>
      <c r="J703" s="541"/>
      <c r="K703" s="541"/>
      <c r="L703" s="541"/>
      <c r="M703" s="541"/>
      <c r="N703" s="541"/>
      <c r="O703" s="547" t="str">
        <f ca="1">IF(INDIRECT("'Risk Input'!L"&amp;$A702&amp;"")="","",INDIRECT("'Risk Input'!L"&amp;$A702&amp;""))</f>
        <v/>
      </c>
      <c r="P703" s="550"/>
      <c r="Q703" s="544"/>
      <c r="R703" s="544"/>
      <c r="S703" s="541"/>
      <c r="T703" s="541"/>
      <c r="U703" s="541"/>
      <c r="V703" s="541"/>
      <c r="W703" s="544"/>
      <c r="X703" s="541"/>
      <c r="Y703" s="547" t="str">
        <f ca="1">IF(INDIRECT("'Risk Input'!L"&amp;$A702&amp;"")="","",INDIRECT("'Risk Input'!L"&amp;$A702&amp;""))</f>
        <v/>
      </c>
    </row>
    <row r="704" spans="1:25" ht="24" customHeight="1" thickBot="1">
      <c r="A704">
        <f t="shared" si="76"/>
        <v>84</v>
      </c>
      <c r="B704" s="541"/>
      <c r="C704" s="541"/>
      <c r="D704" s="541"/>
      <c r="E704" s="541"/>
      <c r="F704" s="541"/>
      <c r="G704" s="541"/>
      <c r="H704" s="541"/>
      <c r="I704" s="553"/>
      <c r="J704" s="541"/>
      <c r="K704" s="541"/>
      <c r="L704" s="541"/>
      <c r="M704" s="541"/>
      <c r="N704" s="541"/>
      <c r="O704" s="548" t="str">
        <f ca="1">IF(INDIRECT("'Risk Input'!L"&amp;$A703&amp;"")="","",INDIRECT("'Risk Input'!L"&amp;$A703&amp;""))</f>
        <v/>
      </c>
      <c r="P704" s="550"/>
      <c r="Q704" s="544"/>
      <c r="R704" s="544"/>
      <c r="S704" s="541"/>
      <c r="T704" s="541"/>
      <c r="U704" s="541"/>
      <c r="V704" s="541"/>
      <c r="W704" s="544"/>
      <c r="X704" s="541"/>
      <c r="Y704" s="548" t="str">
        <f ca="1">IF(INDIRECT("'Risk Input'!L"&amp;$A703&amp;"")="","",INDIRECT("'Risk Input'!L"&amp;$A703&amp;""))</f>
        <v/>
      </c>
    </row>
    <row r="705" spans="1:25" ht="24" customHeight="1">
      <c r="A705">
        <f t="shared" si="76"/>
        <v>84</v>
      </c>
      <c r="B705" s="541"/>
      <c r="C705" s="541"/>
      <c r="D705" s="541"/>
      <c r="E705" s="541"/>
      <c r="F705" s="541"/>
      <c r="G705" s="541"/>
      <c r="H705" s="541"/>
      <c r="I705" s="553"/>
      <c r="J705" s="541"/>
      <c r="K705" s="541"/>
      <c r="L705" s="541"/>
      <c r="M705" s="541"/>
      <c r="N705" s="541"/>
      <c r="O705" s="13" t="s">
        <v>15</v>
      </c>
      <c r="P705" s="550"/>
      <c r="Q705" s="544"/>
      <c r="R705" s="544"/>
      <c r="S705" s="541"/>
      <c r="T705" s="541"/>
      <c r="U705" s="541"/>
      <c r="V705" s="541"/>
      <c r="W705" s="544"/>
      <c r="X705" s="541"/>
      <c r="Y705" s="13" t="s">
        <v>15</v>
      </c>
    </row>
    <row r="706" spans="1:25" ht="24" customHeight="1" thickBot="1">
      <c r="A706">
        <f t="shared" si="76"/>
        <v>84</v>
      </c>
      <c r="B706" s="542"/>
      <c r="C706" s="542"/>
      <c r="D706" s="542"/>
      <c r="E706" s="542"/>
      <c r="F706" s="542"/>
      <c r="G706" s="542"/>
      <c r="H706" s="542"/>
      <c r="I706" s="554"/>
      <c r="J706" s="542"/>
      <c r="K706" s="542"/>
      <c r="L706" s="542"/>
      <c r="M706" s="542"/>
      <c r="N706" s="542"/>
      <c r="O706" s="14" t="str">
        <f ca="1">IF(INDIRECT("'Risk Input'!" &amp; Database!$O$16 &amp;$A706&amp;"")="","",INDIRECT("'Risk Input'!" &amp; Database!$O$16 &amp;$A706&amp;""))</f>
        <v/>
      </c>
      <c r="P706" s="551"/>
      <c r="Q706" s="545"/>
      <c r="R706" s="545"/>
      <c r="S706" s="542"/>
      <c r="T706" s="542"/>
      <c r="U706" s="542"/>
      <c r="V706" s="542"/>
      <c r="W706" s="545"/>
      <c r="X706" s="542"/>
      <c r="Y706" s="14" t="str">
        <f ca="1">IF(INDIRECT("'Risk Input'!" &amp; Database!$O$31 &amp;$A706&amp;"")="","",INDIRECT("'Risk Input'!" &amp; Database!$O$31 &amp;$A706&amp;""))</f>
        <v/>
      </c>
    </row>
    <row r="707" spans="1:25" ht="6" customHeight="1" thickBot="1">
      <c r="B707" s="12"/>
      <c r="C707" s="125"/>
      <c r="D707" s="126"/>
      <c r="E707" s="126"/>
      <c r="F707" s="126"/>
      <c r="G707" s="126"/>
      <c r="H707" s="126"/>
      <c r="I707" s="243"/>
      <c r="J707" s="126"/>
      <c r="K707" s="126"/>
      <c r="L707" s="126"/>
      <c r="M707" s="126"/>
      <c r="N707" s="128"/>
      <c r="O707" s="128"/>
      <c r="P707" s="128"/>
      <c r="Q707" s="128"/>
      <c r="R707" s="128"/>
      <c r="S707" s="126"/>
      <c r="T707" s="126"/>
      <c r="U707" s="126"/>
      <c r="V707" s="126"/>
      <c r="W707" s="126"/>
      <c r="X707" s="126"/>
      <c r="Y707" s="122"/>
    </row>
    <row r="708" spans="1:25" ht="24" customHeight="1" thickTop="1">
      <c r="A708">
        <f>A699+1</f>
        <v>85</v>
      </c>
      <c r="B708" s="540" t="str">
        <f ca="1">IF(INDIRECT("'Risk Input'!" &amp; Database!$O$3 &amp;$A708&amp;"")="","",INDIRECT("'Risk Input'!" &amp; Database!$O$3 &amp;$A708&amp;""))</f>
        <v/>
      </c>
      <c r="C708" s="540" t="str">
        <f ca="1">IF(INDIRECT("'Risk Input'!" &amp; Database!$O$2 &amp;$A708&amp;"")="","",INDIRECT("'Risk Input'!" &amp; Database!$O$2 &amp;$A708&amp;""))</f>
        <v/>
      </c>
      <c r="D708" s="540" t="str">
        <f ca="1">IF(INDIRECT("'Risk Input'!" &amp; Database!$O$4 &amp;$A708&amp;"")="","",INDIRECT("'Risk Input'!" &amp; Database!$O$4 &amp;$A708&amp;""))</f>
        <v/>
      </c>
      <c r="E708" s="540" t="str">
        <f ca="1">IF(INDIRECT("'Risk Input'!" &amp; Database!$O$5 &amp;$A708&amp;"")="","",INDIRECT("'Risk Input'!" &amp; Database!$O$5 &amp;$A708&amp;""))</f>
        <v/>
      </c>
      <c r="F708" s="540" t="str">
        <f ca="1">IF(INDIRECT("'Risk Input'!" &amp; Database!$O$6 &amp;$A708&amp;"")="","",INDIRECT("'Risk Input'!" &amp; Database!$O$6 &amp;$A708&amp;""))</f>
        <v/>
      </c>
      <c r="G708" s="540" t="str">
        <f ca="1">IF(INDIRECT("'Risk Input'!" &amp; Database!$O$7 &amp;$A708&amp;"")="","",INDIRECT("'Risk Input'!" &amp; Database!$O$7 &amp;$A708&amp;""))</f>
        <v/>
      </c>
      <c r="H708" s="540" t="str">
        <f ca="1">IF(INDIRECT("'Risk Input'!" &amp; Database!$O$8 &amp;$A708&amp;"")="","",INDIRECT("'Risk Input'!" &amp; Database!$O$8 &amp;$A708&amp;""))</f>
        <v/>
      </c>
      <c r="I708" s="552" t="str">
        <f ca="1">IF(INDIRECT("'Risk Input'!" &amp; Database!$O$9 &amp;$A708&amp;"")="","",INDIRECT("'Risk Input'!" &amp; Database!$O$9 &amp;$A708&amp;""))</f>
        <v/>
      </c>
      <c r="J708" s="540" t="str">
        <f ca="1">IF(INDIRECT("'Risk Input'!" &amp; Database!$O$10 &amp;$A708&amp;"")="","",INDIRECT("'Risk Input'!" &amp; Database!$O$10 &amp;$A708&amp;""))</f>
        <v/>
      </c>
      <c r="K708" s="540" t="str">
        <f ca="1">IF(INDIRECT("'Risk Input'!" &amp; Database!$O$11 &amp;$A708&amp;"")="","",INDIRECT("'Risk Input'!" &amp; Database!$O$11 &amp;$A708&amp;""))</f>
        <v/>
      </c>
      <c r="L708" s="540" t="str">
        <f ca="1">IF(INDIRECT("'Risk Input'!" &amp; Database!$O$12 &amp;$A708&amp;"")="","",INDIRECT("'Risk Input'!" &amp; Database!$O$12 &amp;$A708&amp;""))</f>
        <v/>
      </c>
      <c r="M708" s="540" t="str">
        <f ca="1">IF(INDIRECT("'Risk Input'!" &amp; Database!$O$13 &amp;$A708&amp;"")="","",INDIRECT("'Risk Input'!" &amp; Database!$O$13 &amp;$A708&amp;""))</f>
        <v/>
      </c>
      <c r="N708" s="540" t="str">
        <f ca="1">IF(INDIRECT("'Risk Input'!" &amp; Database!$O$14 &amp;$A708&amp;"")="","",INDIRECT("'Risk Input'!" &amp; Database!$O$14 &amp;$A708&amp;""))</f>
        <v/>
      </c>
      <c r="O708" s="15" t="s">
        <v>26</v>
      </c>
      <c r="P708" s="549">
        <f ca="1">IF(INDIRECT("'Risk Input'!" &amp; Database!$O$19 &amp;$A708&amp;"")="","",INDIRECT("'Risk Input'!" &amp; Database!$O$19 &amp;$A708&amp;""))</f>
        <v>0</v>
      </c>
      <c r="Q708" s="543">
        <f ca="1">IF(INDIRECT("'Risk Input'!" &amp; Database!$O$20 &amp;$A708&amp;"")="","",INDIRECT("'Risk Input'!" &amp; Database!$O$20 &amp;$A708&amp;""))</f>
        <v>0</v>
      </c>
      <c r="R708" s="543">
        <f ca="1">IF(INDIRECT("'Risk Input'!" &amp; Database!$O$21 &amp;$A708&amp;"")="","",INDIRECT("'Risk Input'!" &amp; Database!$O$21 &amp;$A708&amp;""))</f>
        <v>0</v>
      </c>
      <c r="S708" s="540" t="str">
        <f ca="1">IF(INDIRECT("'Risk Input'!" &amp; Database!$O$22 &amp;$A708&amp;"")="","",INDIRECT("'Risk Input'!" &amp; Database!$O$22 &amp;$A708&amp;""))</f>
        <v/>
      </c>
      <c r="T708" s="540" t="str">
        <f ca="1">IF(INDIRECT("'Risk Input'!" &amp; Database!$O$25 &amp;$A708&amp;"")="","",INDIRECT("'Risk Input'!" &amp; Database!$O$25 &amp;$A708&amp;""))</f>
        <v/>
      </c>
      <c r="U708" s="540" t="str">
        <f ca="1">IF(INDIRECT("'Risk Input'!" &amp; Database!$O$26 &amp;$A708&amp;"")="","",INDIRECT("'Risk Input'!" &amp; Database!$O$26 &amp;$A708&amp;""))</f>
        <v/>
      </c>
      <c r="V708" s="540" t="str">
        <f ca="1">IF(INDIRECT("'Risk Input'!" &amp; Database!$O$27 &amp;$A708&amp;"")="","",INDIRECT("'Risk Input'!" &amp; Database!$O$27 &amp;$A708&amp;""))</f>
        <v/>
      </c>
      <c r="W708" s="543" t="str">
        <f ca="1">IF(INDIRECT("'Risk Input'!" &amp; Database!$O$28 &amp;$A708&amp;"")="","",INDIRECT("'Risk Input'!" &amp; Database!$O$28 &amp;$A708&amp;""))</f>
        <v/>
      </c>
      <c r="X708" s="540" t="str">
        <f ca="1">IF(INDIRECT("'Risk Input'!" &amp; Database!$O$29 &amp;$A708&amp;"")="","",INDIRECT("'Risk Input'!" &amp; Database!$O$29 &amp;$A708&amp;""))</f>
        <v/>
      </c>
      <c r="Y708" s="123" t="s">
        <v>26</v>
      </c>
    </row>
    <row r="709" spans="1:25" ht="24" customHeight="1" thickBot="1">
      <c r="A709">
        <f>A708</f>
        <v>85</v>
      </c>
      <c r="B709" s="541"/>
      <c r="C709" s="541"/>
      <c r="D709" s="541"/>
      <c r="E709" s="541"/>
      <c r="F709" s="541"/>
      <c r="G709" s="541"/>
      <c r="H709" s="541"/>
      <c r="I709" s="553"/>
      <c r="J709" s="541"/>
      <c r="K709" s="541"/>
      <c r="L709" s="541"/>
      <c r="M709" s="541"/>
      <c r="N709" s="541"/>
      <c r="O709" s="14" t="str">
        <f ca="1">IF(INDIRECT("'Risk Input'!" &amp; Database!$O$15 &amp;$A708&amp;"")="","",INDIRECT("'Risk Input'!" &amp; Database!$O$15 &amp;$A708&amp;""))</f>
        <v/>
      </c>
      <c r="P709" s="550"/>
      <c r="Q709" s="544"/>
      <c r="R709" s="544"/>
      <c r="S709" s="541"/>
      <c r="T709" s="541"/>
      <c r="U709" s="541"/>
      <c r="V709" s="541"/>
      <c r="W709" s="544"/>
      <c r="X709" s="541"/>
      <c r="Y709" s="14" t="str">
        <f ca="1">IF(INDIRECT("'Risk Input'!" &amp; Database!$O$30 &amp;$A708&amp;"")="","",INDIRECT("'Risk Input'!" &amp; Database!$O$30 &amp;$A708&amp;""))</f>
        <v/>
      </c>
    </row>
    <row r="710" spans="1:25" ht="24" customHeight="1">
      <c r="A710">
        <f t="shared" ref="A710:A715" si="77">A709</f>
        <v>85</v>
      </c>
      <c r="B710" s="541"/>
      <c r="C710" s="541"/>
      <c r="D710" s="541"/>
      <c r="E710" s="541"/>
      <c r="F710" s="541"/>
      <c r="G710" s="541"/>
      <c r="H710" s="541"/>
      <c r="I710" s="553"/>
      <c r="J710" s="541"/>
      <c r="K710" s="541"/>
      <c r="L710" s="541"/>
      <c r="M710" s="541"/>
      <c r="N710" s="541"/>
      <c r="O710" s="546" t="str">
        <f ca="1">IF(INDIRECT("'Risk Input'!" &amp; Database!$O$18 &amp;$A710&amp;"")="","",INDIRECT("'Risk Input'!" &amp; Database!$O$18 &amp;$A710&amp;""))</f>
        <v/>
      </c>
      <c r="P710" s="550"/>
      <c r="Q710" s="544"/>
      <c r="R710" s="544"/>
      <c r="S710" s="541"/>
      <c r="T710" s="541"/>
      <c r="U710" s="541"/>
      <c r="V710" s="541"/>
      <c r="W710" s="544"/>
      <c r="X710" s="541"/>
      <c r="Y710" s="546" t="str">
        <f ca="1">IF(INDIRECT("'Risk Input'!" &amp; Database!$O$33 &amp;$A710&amp;"")="","",INDIRECT("'Risk Input'!" &amp; Database!$O$33 &amp;$A710&amp;""))</f>
        <v/>
      </c>
    </row>
    <row r="711" spans="1:25" ht="24" customHeight="1">
      <c r="A711">
        <f t="shared" si="77"/>
        <v>85</v>
      </c>
      <c r="B711" s="541"/>
      <c r="C711" s="541"/>
      <c r="D711" s="541"/>
      <c r="E711" s="541"/>
      <c r="F711" s="541"/>
      <c r="G711" s="541"/>
      <c r="H711" s="541"/>
      <c r="I711" s="553"/>
      <c r="J711" s="541"/>
      <c r="K711" s="541"/>
      <c r="L711" s="541"/>
      <c r="M711" s="541"/>
      <c r="N711" s="541"/>
      <c r="O711" s="547" t="str">
        <f ca="1">IF(INDIRECT("'Risk Input'!L"&amp;$A710&amp;"")="","",INDIRECT("'Risk Input'!L"&amp;$A710&amp;""))</f>
        <v/>
      </c>
      <c r="P711" s="550"/>
      <c r="Q711" s="544"/>
      <c r="R711" s="544"/>
      <c r="S711" s="541"/>
      <c r="T711" s="541"/>
      <c r="U711" s="541"/>
      <c r="V711" s="541"/>
      <c r="W711" s="544"/>
      <c r="X711" s="541"/>
      <c r="Y711" s="547" t="str">
        <f ca="1">IF(INDIRECT("'Risk Input'!L"&amp;$A710&amp;"")="","",INDIRECT("'Risk Input'!L"&amp;$A710&amp;""))</f>
        <v/>
      </c>
    </row>
    <row r="712" spans="1:25" ht="24" customHeight="1">
      <c r="A712">
        <f t="shared" si="77"/>
        <v>85</v>
      </c>
      <c r="B712" s="541"/>
      <c r="C712" s="541"/>
      <c r="D712" s="541"/>
      <c r="E712" s="541"/>
      <c r="F712" s="541"/>
      <c r="G712" s="541"/>
      <c r="H712" s="541"/>
      <c r="I712" s="553"/>
      <c r="J712" s="541"/>
      <c r="K712" s="541"/>
      <c r="L712" s="541"/>
      <c r="M712" s="541"/>
      <c r="N712" s="541"/>
      <c r="O712" s="547" t="str">
        <f ca="1">IF(INDIRECT("'Risk Input'!L"&amp;$A711&amp;"")="","",INDIRECT("'Risk Input'!L"&amp;$A711&amp;""))</f>
        <v/>
      </c>
      <c r="P712" s="550"/>
      <c r="Q712" s="544"/>
      <c r="R712" s="544"/>
      <c r="S712" s="541"/>
      <c r="T712" s="541"/>
      <c r="U712" s="541"/>
      <c r="V712" s="541"/>
      <c r="W712" s="544"/>
      <c r="X712" s="541"/>
      <c r="Y712" s="547" t="str">
        <f ca="1">IF(INDIRECT("'Risk Input'!L"&amp;$A711&amp;"")="","",INDIRECT("'Risk Input'!L"&amp;$A711&amp;""))</f>
        <v/>
      </c>
    </row>
    <row r="713" spans="1:25" ht="24" customHeight="1" thickBot="1">
      <c r="A713">
        <f t="shared" si="77"/>
        <v>85</v>
      </c>
      <c r="B713" s="541"/>
      <c r="C713" s="541"/>
      <c r="D713" s="541"/>
      <c r="E713" s="541"/>
      <c r="F713" s="541"/>
      <c r="G713" s="541"/>
      <c r="H713" s="541"/>
      <c r="I713" s="553"/>
      <c r="J713" s="541"/>
      <c r="K713" s="541"/>
      <c r="L713" s="541"/>
      <c r="M713" s="541"/>
      <c r="N713" s="541"/>
      <c r="O713" s="548" t="str">
        <f ca="1">IF(INDIRECT("'Risk Input'!L"&amp;$A712&amp;"")="","",INDIRECT("'Risk Input'!L"&amp;$A712&amp;""))</f>
        <v/>
      </c>
      <c r="P713" s="550"/>
      <c r="Q713" s="544"/>
      <c r="R713" s="544"/>
      <c r="S713" s="541"/>
      <c r="T713" s="541"/>
      <c r="U713" s="541"/>
      <c r="V713" s="541"/>
      <c r="W713" s="544"/>
      <c r="X713" s="541"/>
      <c r="Y713" s="548" t="str">
        <f ca="1">IF(INDIRECT("'Risk Input'!L"&amp;$A712&amp;"")="","",INDIRECT("'Risk Input'!L"&amp;$A712&amp;""))</f>
        <v/>
      </c>
    </row>
    <row r="714" spans="1:25" ht="24" customHeight="1">
      <c r="A714">
        <f t="shared" si="77"/>
        <v>85</v>
      </c>
      <c r="B714" s="541"/>
      <c r="C714" s="541"/>
      <c r="D714" s="541"/>
      <c r="E714" s="541"/>
      <c r="F714" s="541"/>
      <c r="G714" s="541"/>
      <c r="H714" s="541"/>
      <c r="I714" s="553"/>
      <c r="J714" s="541"/>
      <c r="K714" s="541"/>
      <c r="L714" s="541"/>
      <c r="M714" s="541"/>
      <c r="N714" s="541"/>
      <c r="O714" s="13" t="s">
        <v>15</v>
      </c>
      <c r="P714" s="550"/>
      <c r="Q714" s="544"/>
      <c r="R714" s="544"/>
      <c r="S714" s="541"/>
      <c r="T714" s="541"/>
      <c r="U714" s="541"/>
      <c r="V714" s="541"/>
      <c r="W714" s="544"/>
      <c r="X714" s="541"/>
      <c r="Y714" s="13" t="s">
        <v>15</v>
      </c>
    </row>
    <row r="715" spans="1:25" ht="24" customHeight="1" thickBot="1">
      <c r="A715">
        <f t="shared" si="77"/>
        <v>85</v>
      </c>
      <c r="B715" s="542"/>
      <c r="C715" s="542"/>
      <c r="D715" s="542"/>
      <c r="E715" s="542"/>
      <c r="F715" s="542"/>
      <c r="G715" s="542"/>
      <c r="H715" s="542"/>
      <c r="I715" s="554"/>
      <c r="J715" s="542"/>
      <c r="K715" s="542"/>
      <c r="L715" s="542"/>
      <c r="M715" s="542"/>
      <c r="N715" s="542"/>
      <c r="O715" s="14" t="str">
        <f ca="1">IF(INDIRECT("'Risk Input'!" &amp; Database!$O$16 &amp;$A715&amp;"")="","",INDIRECT("'Risk Input'!" &amp; Database!$O$16 &amp;$A715&amp;""))</f>
        <v/>
      </c>
      <c r="P715" s="551"/>
      <c r="Q715" s="545"/>
      <c r="R715" s="545"/>
      <c r="S715" s="542"/>
      <c r="T715" s="542"/>
      <c r="U715" s="542"/>
      <c r="V715" s="542"/>
      <c r="W715" s="545"/>
      <c r="X715" s="542"/>
      <c r="Y715" s="14" t="str">
        <f ca="1">IF(INDIRECT("'Risk Input'!" &amp; Database!$O$31 &amp;$A715&amp;"")="","",INDIRECT("'Risk Input'!" &amp; Database!$O$31 &amp;$A715&amp;""))</f>
        <v/>
      </c>
    </row>
    <row r="716" spans="1:25" ht="6" customHeight="1" thickBot="1">
      <c r="B716" s="12"/>
      <c r="C716" s="125"/>
      <c r="D716" s="126"/>
      <c r="E716" s="126"/>
      <c r="F716" s="126"/>
      <c r="G716" s="126"/>
      <c r="H716" s="126"/>
      <c r="I716" s="243"/>
      <c r="J716" s="126"/>
      <c r="K716" s="126"/>
      <c r="L716" s="126"/>
      <c r="M716" s="126"/>
      <c r="N716" s="128"/>
      <c r="O716" s="128"/>
      <c r="P716" s="128"/>
      <c r="Q716" s="128"/>
      <c r="R716" s="128"/>
      <c r="S716" s="126"/>
      <c r="T716" s="126"/>
      <c r="U716" s="126"/>
      <c r="V716" s="126"/>
      <c r="W716" s="126"/>
      <c r="X716" s="126"/>
      <c r="Y716" s="122"/>
    </row>
    <row r="717" spans="1:25" ht="24" customHeight="1" thickTop="1">
      <c r="A717">
        <f>A708+1</f>
        <v>86</v>
      </c>
      <c r="B717" s="540" t="str">
        <f ca="1">IF(INDIRECT("'Risk Input'!" &amp; Database!$O$3 &amp;$A717&amp;"")="","",INDIRECT("'Risk Input'!" &amp; Database!$O$3 &amp;$A717&amp;""))</f>
        <v/>
      </c>
      <c r="C717" s="540" t="str">
        <f ca="1">IF(INDIRECT("'Risk Input'!" &amp; Database!$O$2 &amp;$A717&amp;"")="","",INDIRECT("'Risk Input'!" &amp; Database!$O$2 &amp;$A717&amp;""))</f>
        <v/>
      </c>
      <c r="D717" s="540" t="str">
        <f ca="1">IF(INDIRECT("'Risk Input'!" &amp; Database!$O$4 &amp;$A717&amp;"")="","",INDIRECT("'Risk Input'!" &amp; Database!$O$4 &amp;$A717&amp;""))</f>
        <v/>
      </c>
      <c r="E717" s="540" t="str">
        <f ca="1">IF(INDIRECT("'Risk Input'!" &amp; Database!$O$5 &amp;$A717&amp;"")="","",INDIRECT("'Risk Input'!" &amp; Database!$O$5 &amp;$A717&amp;""))</f>
        <v/>
      </c>
      <c r="F717" s="540" t="str">
        <f ca="1">IF(INDIRECT("'Risk Input'!" &amp; Database!$O$6 &amp;$A717&amp;"")="","",INDIRECT("'Risk Input'!" &amp; Database!$O$6 &amp;$A717&amp;""))</f>
        <v/>
      </c>
      <c r="G717" s="540" t="str">
        <f ca="1">IF(INDIRECT("'Risk Input'!" &amp; Database!$O$7 &amp;$A717&amp;"")="","",INDIRECT("'Risk Input'!" &amp; Database!$O$7 &amp;$A717&amp;""))</f>
        <v/>
      </c>
      <c r="H717" s="540" t="str">
        <f ca="1">IF(INDIRECT("'Risk Input'!" &amp; Database!$O$8 &amp;$A717&amp;"")="","",INDIRECT("'Risk Input'!" &amp; Database!$O$8 &amp;$A717&amp;""))</f>
        <v/>
      </c>
      <c r="I717" s="552" t="str">
        <f ca="1">IF(INDIRECT("'Risk Input'!" &amp; Database!$O$9 &amp;$A717&amp;"")="","",INDIRECT("'Risk Input'!" &amp; Database!$O$9 &amp;$A717&amp;""))</f>
        <v/>
      </c>
      <c r="J717" s="540" t="str">
        <f ca="1">IF(INDIRECT("'Risk Input'!" &amp; Database!$O$10 &amp;$A717&amp;"")="","",INDIRECT("'Risk Input'!" &amp; Database!$O$10 &amp;$A717&amp;""))</f>
        <v/>
      </c>
      <c r="K717" s="540" t="str">
        <f ca="1">IF(INDIRECT("'Risk Input'!" &amp; Database!$O$11 &amp;$A717&amp;"")="","",INDIRECT("'Risk Input'!" &amp; Database!$O$11 &amp;$A717&amp;""))</f>
        <v/>
      </c>
      <c r="L717" s="540" t="str">
        <f ca="1">IF(INDIRECT("'Risk Input'!" &amp; Database!$O$12 &amp;$A717&amp;"")="","",INDIRECT("'Risk Input'!" &amp; Database!$O$12 &amp;$A717&amp;""))</f>
        <v/>
      </c>
      <c r="M717" s="540" t="str">
        <f ca="1">IF(INDIRECT("'Risk Input'!" &amp; Database!$O$13 &amp;$A717&amp;"")="","",INDIRECT("'Risk Input'!" &amp; Database!$O$13 &amp;$A717&amp;""))</f>
        <v/>
      </c>
      <c r="N717" s="540" t="str">
        <f ca="1">IF(INDIRECT("'Risk Input'!" &amp; Database!$O$14 &amp;$A717&amp;"")="","",INDIRECT("'Risk Input'!" &amp; Database!$O$14 &amp;$A717&amp;""))</f>
        <v/>
      </c>
      <c r="O717" s="15" t="s">
        <v>26</v>
      </c>
      <c r="P717" s="549">
        <f ca="1">IF(INDIRECT("'Risk Input'!" &amp; Database!$O$19 &amp;$A717&amp;"")="","",INDIRECT("'Risk Input'!" &amp; Database!$O$19 &amp;$A717&amp;""))</f>
        <v>0</v>
      </c>
      <c r="Q717" s="543">
        <f ca="1">IF(INDIRECT("'Risk Input'!" &amp; Database!$O$20 &amp;$A717&amp;"")="","",INDIRECT("'Risk Input'!" &amp; Database!$O$20 &amp;$A717&amp;""))</f>
        <v>0</v>
      </c>
      <c r="R717" s="543">
        <f ca="1">IF(INDIRECT("'Risk Input'!" &amp; Database!$O$21 &amp;$A717&amp;"")="","",INDIRECT("'Risk Input'!" &amp; Database!$O$21 &amp;$A717&amp;""))</f>
        <v>0</v>
      </c>
      <c r="S717" s="540" t="str">
        <f ca="1">IF(INDIRECT("'Risk Input'!" &amp; Database!$O$22 &amp;$A717&amp;"")="","",INDIRECT("'Risk Input'!" &amp; Database!$O$22 &amp;$A717&amp;""))</f>
        <v/>
      </c>
      <c r="T717" s="540" t="str">
        <f ca="1">IF(INDIRECT("'Risk Input'!" &amp; Database!$O$25 &amp;$A717&amp;"")="","",INDIRECT("'Risk Input'!" &amp; Database!$O$25 &amp;$A717&amp;""))</f>
        <v/>
      </c>
      <c r="U717" s="540" t="str">
        <f ca="1">IF(INDIRECT("'Risk Input'!" &amp; Database!$O$26 &amp;$A717&amp;"")="","",INDIRECT("'Risk Input'!" &amp; Database!$O$26 &amp;$A717&amp;""))</f>
        <v/>
      </c>
      <c r="V717" s="540" t="str">
        <f ca="1">IF(INDIRECT("'Risk Input'!" &amp; Database!$O$27 &amp;$A717&amp;"")="","",INDIRECT("'Risk Input'!" &amp; Database!$O$27 &amp;$A717&amp;""))</f>
        <v/>
      </c>
      <c r="W717" s="543" t="str">
        <f ca="1">IF(INDIRECT("'Risk Input'!" &amp; Database!$O$28 &amp;$A717&amp;"")="","",INDIRECT("'Risk Input'!" &amp; Database!$O$28 &amp;$A717&amp;""))</f>
        <v/>
      </c>
      <c r="X717" s="540" t="str">
        <f ca="1">IF(INDIRECT("'Risk Input'!" &amp; Database!$O$29 &amp;$A717&amp;"")="","",INDIRECT("'Risk Input'!" &amp; Database!$O$29 &amp;$A717&amp;""))</f>
        <v/>
      </c>
      <c r="Y717" s="123" t="s">
        <v>26</v>
      </c>
    </row>
    <row r="718" spans="1:25" ht="24" customHeight="1" thickBot="1">
      <c r="A718">
        <f>A717</f>
        <v>86</v>
      </c>
      <c r="B718" s="541"/>
      <c r="C718" s="541"/>
      <c r="D718" s="541"/>
      <c r="E718" s="541"/>
      <c r="F718" s="541"/>
      <c r="G718" s="541"/>
      <c r="H718" s="541"/>
      <c r="I718" s="553"/>
      <c r="J718" s="541"/>
      <c r="K718" s="541"/>
      <c r="L718" s="541"/>
      <c r="M718" s="541"/>
      <c r="N718" s="541"/>
      <c r="O718" s="14" t="str">
        <f ca="1">IF(INDIRECT("'Risk Input'!" &amp; Database!$O$15 &amp;$A717&amp;"")="","",INDIRECT("'Risk Input'!" &amp; Database!$O$15 &amp;$A717&amp;""))</f>
        <v/>
      </c>
      <c r="P718" s="550"/>
      <c r="Q718" s="544"/>
      <c r="R718" s="544"/>
      <c r="S718" s="541"/>
      <c r="T718" s="541"/>
      <c r="U718" s="541"/>
      <c r="V718" s="541"/>
      <c r="W718" s="544"/>
      <c r="X718" s="541"/>
      <c r="Y718" s="14" t="str">
        <f ca="1">IF(INDIRECT("'Risk Input'!" &amp; Database!$O$30 &amp;$A717&amp;"")="","",INDIRECT("'Risk Input'!" &amp; Database!$O$30 &amp;$A717&amp;""))</f>
        <v/>
      </c>
    </row>
    <row r="719" spans="1:25" ht="24" customHeight="1">
      <c r="A719">
        <f t="shared" ref="A719:A724" si="78">A718</f>
        <v>86</v>
      </c>
      <c r="B719" s="541"/>
      <c r="C719" s="541"/>
      <c r="D719" s="541"/>
      <c r="E719" s="541"/>
      <c r="F719" s="541"/>
      <c r="G719" s="541"/>
      <c r="H719" s="541"/>
      <c r="I719" s="553"/>
      <c r="J719" s="541"/>
      <c r="K719" s="541"/>
      <c r="L719" s="541"/>
      <c r="M719" s="541"/>
      <c r="N719" s="541"/>
      <c r="O719" s="546" t="str">
        <f ca="1">IF(INDIRECT("'Risk Input'!" &amp; Database!$O$18 &amp;$A719&amp;"")="","",INDIRECT("'Risk Input'!" &amp; Database!$O$18 &amp;$A719&amp;""))</f>
        <v/>
      </c>
      <c r="P719" s="550"/>
      <c r="Q719" s="544"/>
      <c r="R719" s="544"/>
      <c r="S719" s="541"/>
      <c r="T719" s="541"/>
      <c r="U719" s="541"/>
      <c r="V719" s="541"/>
      <c r="W719" s="544"/>
      <c r="X719" s="541"/>
      <c r="Y719" s="546" t="str">
        <f ca="1">IF(INDIRECT("'Risk Input'!" &amp; Database!$O$33 &amp;$A719&amp;"")="","",INDIRECT("'Risk Input'!" &amp; Database!$O$33 &amp;$A719&amp;""))</f>
        <v/>
      </c>
    </row>
    <row r="720" spans="1:25" ht="24" customHeight="1">
      <c r="A720">
        <f t="shared" si="78"/>
        <v>86</v>
      </c>
      <c r="B720" s="541"/>
      <c r="C720" s="541"/>
      <c r="D720" s="541"/>
      <c r="E720" s="541"/>
      <c r="F720" s="541"/>
      <c r="G720" s="541"/>
      <c r="H720" s="541"/>
      <c r="I720" s="553"/>
      <c r="J720" s="541"/>
      <c r="K720" s="541"/>
      <c r="L720" s="541"/>
      <c r="M720" s="541"/>
      <c r="N720" s="541"/>
      <c r="O720" s="547" t="str">
        <f ca="1">IF(INDIRECT("'Risk Input'!L"&amp;$A719&amp;"")="","",INDIRECT("'Risk Input'!L"&amp;$A719&amp;""))</f>
        <v/>
      </c>
      <c r="P720" s="550"/>
      <c r="Q720" s="544"/>
      <c r="R720" s="544"/>
      <c r="S720" s="541"/>
      <c r="T720" s="541"/>
      <c r="U720" s="541"/>
      <c r="V720" s="541"/>
      <c r="W720" s="544"/>
      <c r="X720" s="541"/>
      <c r="Y720" s="547" t="str">
        <f ca="1">IF(INDIRECT("'Risk Input'!L"&amp;$A719&amp;"")="","",INDIRECT("'Risk Input'!L"&amp;$A719&amp;""))</f>
        <v/>
      </c>
    </row>
    <row r="721" spans="1:25" ht="24" customHeight="1">
      <c r="A721">
        <f t="shared" si="78"/>
        <v>86</v>
      </c>
      <c r="B721" s="541"/>
      <c r="C721" s="541"/>
      <c r="D721" s="541"/>
      <c r="E721" s="541"/>
      <c r="F721" s="541"/>
      <c r="G721" s="541"/>
      <c r="H721" s="541"/>
      <c r="I721" s="553"/>
      <c r="J721" s="541"/>
      <c r="K721" s="541"/>
      <c r="L721" s="541"/>
      <c r="M721" s="541"/>
      <c r="N721" s="541"/>
      <c r="O721" s="547" t="str">
        <f ca="1">IF(INDIRECT("'Risk Input'!L"&amp;$A720&amp;"")="","",INDIRECT("'Risk Input'!L"&amp;$A720&amp;""))</f>
        <v/>
      </c>
      <c r="P721" s="550"/>
      <c r="Q721" s="544"/>
      <c r="R721" s="544"/>
      <c r="S721" s="541"/>
      <c r="T721" s="541"/>
      <c r="U721" s="541"/>
      <c r="V721" s="541"/>
      <c r="W721" s="544"/>
      <c r="X721" s="541"/>
      <c r="Y721" s="547" t="str">
        <f ca="1">IF(INDIRECT("'Risk Input'!L"&amp;$A720&amp;"")="","",INDIRECT("'Risk Input'!L"&amp;$A720&amp;""))</f>
        <v/>
      </c>
    </row>
    <row r="722" spans="1:25" ht="24" customHeight="1" thickBot="1">
      <c r="A722">
        <f t="shared" si="78"/>
        <v>86</v>
      </c>
      <c r="B722" s="541"/>
      <c r="C722" s="541"/>
      <c r="D722" s="541"/>
      <c r="E722" s="541"/>
      <c r="F722" s="541"/>
      <c r="G722" s="541"/>
      <c r="H722" s="541"/>
      <c r="I722" s="553"/>
      <c r="J722" s="541"/>
      <c r="K722" s="541"/>
      <c r="L722" s="541"/>
      <c r="M722" s="541"/>
      <c r="N722" s="541"/>
      <c r="O722" s="548" t="str">
        <f ca="1">IF(INDIRECT("'Risk Input'!L"&amp;$A721&amp;"")="","",INDIRECT("'Risk Input'!L"&amp;$A721&amp;""))</f>
        <v/>
      </c>
      <c r="P722" s="550"/>
      <c r="Q722" s="544"/>
      <c r="R722" s="544"/>
      <c r="S722" s="541"/>
      <c r="T722" s="541"/>
      <c r="U722" s="541"/>
      <c r="V722" s="541"/>
      <c r="W722" s="544"/>
      <c r="X722" s="541"/>
      <c r="Y722" s="548" t="str">
        <f ca="1">IF(INDIRECT("'Risk Input'!L"&amp;$A721&amp;"")="","",INDIRECT("'Risk Input'!L"&amp;$A721&amp;""))</f>
        <v/>
      </c>
    </row>
    <row r="723" spans="1:25" ht="24" customHeight="1">
      <c r="A723">
        <f t="shared" si="78"/>
        <v>86</v>
      </c>
      <c r="B723" s="541"/>
      <c r="C723" s="541"/>
      <c r="D723" s="541"/>
      <c r="E723" s="541"/>
      <c r="F723" s="541"/>
      <c r="G723" s="541"/>
      <c r="H723" s="541"/>
      <c r="I723" s="553"/>
      <c r="J723" s="541"/>
      <c r="K723" s="541"/>
      <c r="L723" s="541"/>
      <c r="M723" s="541"/>
      <c r="N723" s="541"/>
      <c r="O723" s="13" t="s">
        <v>15</v>
      </c>
      <c r="P723" s="550"/>
      <c r="Q723" s="544"/>
      <c r="R723" s="544"/>
      <c r="S723" s="541"/>
      <c r="T723" s="541"/>
      <c r="U723" s="541"/>
      <c r="V723" s="541"/>
      <c r="W723" s="544"/>
      <c r="X723" s="541"/>
      <c r="Y723" s="13" t="s">
        <v>15</v>
      </c>
    </row>
    <row r="724" spans="1:25" ht="24" customHeight="1" thickBot="1">
      <c r="A724">
        <f t="shared" si="78"/>
        <v>86</v>
      </c>
      <c r="B724" s="542"/>
      <c r="C724" s="542"/>
      <c r="D724" s="542"/>
      <c r="E724" s="542"/>
      <c r="F724" s="542"/>
      <c r="G724" s="542"/>
      <c r="H724" s="542"/>
      <c r="I724" s="554"/>
      <c r="J724" s="542"/>
      <c r="K724" s="542"/>
      <c r="L724" s="542"/>
      <c r="M724" s="542"/>
      <c r="N724" s="542"/>
      <c r="O724" s="14" t="str">
        <f ca="1">IF(INDIRECT("'Risk Input'!" &amp; Database!$O$16 &amp;$A724&amp;"")="","",INDIRECT("'Risk Input'!" &amp; Database!$O$16 &amp;$A724&amp;""))</f>
        <v/>
      </c>
      <c r="P724" s="551"/>
      <c r="Q724" s="545"/>
      <c r="R724" s="545"/>
      <c r="S724" s="542"/>
      <c r="T724" s="542"/>
      <c r="U724" s="542"/>
      <c r="V724" s="542"/>
      <c r="W724" s="545"/>
      <c r="X724" s="542"/>
      <c r="Y724" s="14" t="str">
        <f ca="1">IF(INDIRECT("'Risk Input'!" &amp; Database!$O$31 &amp;$A724&amp;"")="","",INDIRECT("'Risk Input'!" &amp; Database!$O$31 &amp;$A724&amp;""))</f>
        <v/>
      </c>
    </row>
    <row r="725" spans="1:25" ht="6" customHeight="1" thickBot="1">
      <c r="B725" s="12"/>
      <c r="C725" s="125"/>
      <c r="D725" s="126"/>
      <c r="E725" s="126"/>
      <c r="F725" s="126"/>
      <c r="G725" s="126"/>
      <c r="H725" s="126"/>
      <c r="I725" s="243"/>
      <c r="J725" s="126"/>
      <c r="K725" s="126"/>
      <c r="L725" s="126"/>
      <c r="M725" s="126"/>
      <c r="N725" s="128"/>
      <c r="O725" s="128"/>
      <c r="P725" s="128"/>
      <c r="Q725" s="128"/>
      <c r="R725" s="128"/>
      <c r="S725" s="126"/>
      <c r="T725" s="126"/>
      <c r="U725" s="126"/>
      <c r="V725" s="126"/>
      <c r="W725" s="126"/>
      <c r="X725" s="126"/>
      <c r="Y725" s="122"/>
    </row>
    <row r="726" spans="1:25" ht="24" customHeight="1" thickTop="1">
      <c r="A726">
        <f>A717+1</f>
        <v>87</v>
      </c>
      <c r="B726" s="540" t="str">
        <f ca="1">IF(INDIRECT("'Risk Input'!" &amp; Database!$O$3 &amp;$A726&amp;"")="","",INDIRECT("'Risk Input'!" &amp; Database!$O$3 &amp;$A726&amp;""))</f>
        <v/>
      </c>
      <c r="C726" s="540" t="str">
        <f ca="1">IF(INDIRECT("'Risk Input'!" &amp; Database!$O$2 &amp;$A726&amp;"")="","",INDIRECT("'Risk Input'!" &amp; Database!$O$2 &amp;$A726&amp;""))</f>
        <v/>
      </c>
      <c r="D726" s="540" t="str">
        <f ca="1">IF(INDIRECT("'Risk Input'!" &amp; Database!$O$4 &amp;$A726&amp;"")="","",INDIRECT("'Risk Input'!" &amp; Database!$O$4 &amp;$A726&amp;""))</f>
        <v/>
      </c>
      <c r="E726" s="540" t="str">
        <f ca="1">IF(INDIRECT("'Risk Input'!" &amp; Database!$O$5 &amp;$A726&amp;"")="","",INDIRECT("'Risk Input'!" &amp; Database!$O$5 &amp;$A726&amp;""))</f>
        <v/>
      </c>
      <c r="F726" s="540" t="str">
        <f ca="1">IF(INDIRECT("'Risk Input'!" &amp; Database!$O$6 &amp;$A726&amp;"")="","",INDIRECT("'Risk Input'!" &amp; Database!$O$6 &amp;$A726&amp;""))</f>
        <v/>
      </c>
      <c r="G726" s="540" t="str">
        <f ca="1">IF(INDIRECT("'Risk Input'!" &amp; Database!$O$7 &amp;$A726&amp;"")="","",INDIRECT("'Risk Input'!" &amp; Database!$O$7 &amp;$A726&amp;""))</f>
        <v/>
      </c>
      <c r="H726" s="540" t="str">
        <f ca="1">IF(INDIRECT("'Risk Input'!" &amp; Database!$O$8 &amp;$A726&amp;"")="","",INDIRECT("'Risk Input'!" &amp; Database!$O$8 &amp;$A726&amp;""))</f>
        <v/>
      </c>
      <c r="I726" s="552" t="str">
        <f ca="1">IF(INDIRECT("'Risk Input'!" &amp; Database!$O$9 &amp;$A726&amp;"")="","",INDIRECT("'Risk Input'!" &amp; Database!$O$9 &amp;$A726&amp;""))</f>
        <v/>
      </c>
      <c r="J726" s="540" t="str">
        <f ca="1">IF(INDIRECT("'Risk Input'!" &amp; Database!$O$10 &amp;$A726&amp;"")="","",INDIRECT("'Risk Input'!" &amp; Database!$O$10 &amp;$A726&amp;""))</f>
        <v/>
      </c>
      <c r="K726" s="540" t="str">
        <f ca="1">IF(INDIRECT("'Risk Input'!" &amp; Database!$O$11 &amp;$A726&amp;"")="","",INDIRECT("'Risk Input'!" &amp; Database!$O$11 &amp;$A726&amp;""))</f>
        <v/>
      </c>
      <c r="L726" s="540" t="str">
        <f ca="1">IF(INDIRECT("'Risk Input'!" &amp; Database!$O$12 &amp;$A726&amp;"")="","",INDIRECT("'Risk Input'!" &amp; Database!$O$12 &amp;$A726&amp;""))</f>
        <v/>
      </c>
      <c r="M726" s="540" t="str">
        <f ca="1">IF(INDIRECT("'Risk Input'!" &amp; Database!$O$13 &amp;$A726&amp;"")="","",INDIRECT("'Risk Input'!" &amp; Database!$O$13 &amp;$A726&amp;""))</f>
        <v/>
      </c>
      <c r="N726" s="540" t="str">
        <f ca="1">IF(INDIRECT("'Risk Input'!" &amp; Database!$O$14 &amp;$A726&amp;"")="","",INDIRECT("'Risk Input'!" &amp; Database!$O$14 &amp;$A726&amp;""))</f>
        <v/>
      </c>
      <c r="O726" s="15" t="s">
        <v>26</v>
      </c>
      <c r="P726" s="549">
        <f ca="1">IF(INDIRECT("'Risk Input'!" &amp; Database!$O$19 &amp;$A726&amp;"")="","",INDIRECT("'Risk Input'!" &amp; Database!$O$19 &amp;$A726&amp;""))</f>
        <v>0</v>
      </c>
      <c r="Q726" s="543">
        <f ca="1">IF(INDIRECT("'Risk Input'!" &amp; Database!$O$20 &amp;$A726&amp;"")="","",INDIRECT("'Risk Input'!" &amp; Database!$O$20 &amp;$A726&amp;""))</f>
        <v>0</v>
      </c>
      <c r="R726" s="543">
        <f ca="1">IF(INDIRECT("'Risk Input'!" &amp; Database!$O$21 &amp;$A726&amp;"")="","",INDIRECT("'Risk Input'!" &amp; Database!$O$21 &amp;$A726&amp;""))</f>
        <v>0</v>
      </c>
      <c r="S726" s="540" t="str">
        <f ca="1">IF(INDIRECT("'Risk Input'!" &amp; Database!$O$22 &amp;$A726&amp;"")="","",INDIRECT("'Risk Input'!" &amp; Database!$O$22 &amp;$A726&amp;""))</f>
        <v/>
      </c>
      <c r="T726" s="540" t="str">
        <f ca="1">IF(INDIRECT("'Risk Input'!" &amp; Database!$O$25 &amp;$A726&amp;"")="","",INDIRECT("'Risk Input'!" &amp; Database!$O$25 &amp;$A726&amp;""))</f>
        <v/>
      </c>
      <c r="U726" s="540" t="str">
        <f ca="1">IF(INDIRECT("'Risk Input'!" &amp; Database!$O$26 &amp;$A726&amp;"")="","",INDIRECT("'Risk Input'!" &amp; Database!$O$26 &amp;$A726&amp;""))</f>
        <v/>
      </c>
      <c r="V726" s="540" t="str">
        <f ca="1">IF(INDIRECT("'Risk Input'!" &amp; Database!$O$27 &amp;$A726&amp;"")="","",INDIRECT("'Risk Input'!" &amp; Database!$O$27 &amp;$A726&amp;""))</f>
        <v/>
      </c>
      <c r="W726" s="543" t="str">
        <f ca="1">IF(INDIRECT("'Risk Input'!" &amp; Database!$O$28 &amp;$A726&amp;"")="","",INDIRECT("'Risk Input'!" &amp; Database!$O$28 &amp;$A726&amp;""))</f>
        <v/>
      </c>
      <c r="X726" s="540" t="str">
        <f ca="1">IF(INDIRECT("'Risk Input'!" &amp; Database!$O$29 &amp;$A726&amp;"")="","",INDIRECT("'Risk Input'!" &amp; Database!$O$29 &amp;$A726&amp;""))</f>
        <v/>
      </c>
      <c r="Y726" s="123" t="s">
        <v>26</v>
      </c>
    </row>
    <row r="727" spans="1:25" ht="24" customHeight="1" thickBot="1">
      <c r="A727">
        <f>A726</f>
        <v>87</v>
      </c>
      <c r="B727" s="541"/>
      <c r="C727" s="541"/>
      <c r="D727" s="541"/>
      <c r="E727" s="541"/>
      <c r="F727" s="541"/>
      <c r="G727" s="541"/>
      <c r="H727" s="541"/>
      <c r="I727" s="553"/>
      <c r="J727" s="541"/>
      <c r="K727" s="541"/>
      <c r="L727" s="541"/>
      <c r="M727" s="541"/>
      <c r="N727" s="541"/>
      <c r="O727" s="14" t="str">
        <f ca="1">IF(INDIRECT("'Risk Input'!" &amp; Database!$O$15 &amp;$A726&amp;"")="","",INDIRECT("'Risk Input'!" &amp; Database!$O$15 &amp;$A726&amp;""))</f>
        <v/>
      </c>
      <c r="P727" s="550"/>
      <c r="Q727" s="544"/>
      <c r="R727" s="544"/>
      <c r="S727" s="541"/>
      <c r="T727" s="541"/>
      <c r="U727" s="541"/>
      <c r="V727" s="541"/>
      <c r="W727" s="544"/>
      <c r="X727" s="541"/>
      <c r="Y727" s="14" t="str">
        <f ca="1">IF(INDIRECT("'Risk Input'!" &amp; Database!$O$30 &amp;$A726&amp;"")="","",INDIRECT("'Risk Input'!" &amp; Database!$O$30 &amp;$A726&amp;""))</f>
        <v/>
      </c>
    </row>
    <row r="728" spans="1:25" ht="24" customHeight="1">
      <c r="A728">
        <f t="shared" ref="A728:A733" si="79">A727</f>
        <v>87</v>
      </c>
      <c r="B728" s="541"/>
      <c r="C728" s="541"/>
      <c r="D728" s="541"/>
      <c r="E728" s="541"/>
      <c r="F728" s="541"/>
      <c r="G728" s="541"/>
      <c r="H728" s="541"/>
      <c r="I728" s="553"/>
      <c r="J728" s="541"/>
      <c r="K728" s="541"/>
      <c r="L728" s="541"/>
      <c r="M728" s="541"/>
      <c r="N728" s="541"/>
      <c r="O728" s="546" t="str">
        <f ca="1">IF(INDIRECT("'Risk Input'!" &amp; Database!$O$18 &amp;$A728&amp;"")="","",INDIRECT("'Risk Input'!" &amp; Database!$O$18 &amp;$A728&amp;""))</f>
        <v/>
      </c>
      <c r="P728" s="550"/>
      <c r="Q728" s="544"/>
      <c r="R728" s="544"/>
      <c r="S728" s="541"/>
      <c r="T728" s="541"/>
      <c r="U728" s="541"/>
      <c r="V728" s="541"/>
      <c r="W728" s="544"/>
      <c r="X728" s="541"/>
      <c r="Y728" s="546" t="str">
        <f ca="1">IF(INDIRECT("'Risk Input'!" &amp; Database!$O$33 &amp;$A728&amp;"")="","",INDIRECT("'Risk Input'!" &amp; Database!$O$33 &amp;$A728&amp;""))</f>
        <v/>
      </c>
    </row>
    <row r="729" spans="1:25" ht="24" customHeight="1">
      <c r="A729">
        <f t="shared" si="79"/>
        <v>87</v>
      </c>
      <c r="B729" s="541"/>
      <c r="C729" s="541"/>
      <c r="D729" s="541"/>
      <c r="E729" s="541"/>
      <c r="F729" s="541"/>
      <c r="G729" s="541"/>
      <c r="H729" s="541"/>
      <c r="I729" s="553"/>
      <c r="J729" s="541"/>
      <c r="K729" s="541"/>
      <c r="L729" s="541"/>
      <c r="M729" s="541"/>
      <c r="N729" s="541"/>
      <c r="O729" s="547" t="str">
        <f ca="1">IF(INDIRECT("'Risk Input'!L"&amp;$A728&amp;"")="","",INDIRECT("'Risk Input'!L"&amp;$A728&amp;""))</f>
        <v/>
      </c>
      <c r="P729" s="550"/>
      <c r="Q729" s="544"/>
      <c r="R729" s="544"/>
      <c r="S729" s="541"/>
      <c r="T729" s="541"/>
      <c r="U729" s="541"/>
      <c r="V729" s="541"/>
      <c r="W729" s="544"/>
      <c r="X729" s="541"/>
      <c r="Y729" s="547" t="str">
        <f ca="1">IF(INDIRECT("'Risk Input'!L"&amp;$A728&amp;"")="","",INDIRECT("'Risk Input'!L"&amp;$A728&amp;""))</f>
        <v/>
      </c>
    </row>
    <row r="730" spans="1:25" ht="24" customHeight="1">
      <c r="A730">
        <f t="shared" si="79"/>
        <v>87</v>
      </c>
      <c r="B730" s="541"/>
      <c r="C730" s="541"/>
      <c r="D730" s="541"/>
      <c r="E730" s="541"/>
      <c r="F730" s="541"/>
      <c r="G730" s="541"/>
      <c r="H730" s="541"/>
      <c r="I730" s="553"/>
      <c r="J730" s="541"/>
      <c r="K730" s="541"/>
      <c r="L730" s="541"/>
      <c r="M730" s="541"/>
      <c r="N730" s="541"/>
      <c r="O730" s="547" t="str">
        <f ca="1">IF(INDIRECT("'Risk Input'!L"&amp;$A729&amp;"")="","",INDIRECT("'Risk Input'!L"&amp;$A729&amp;""))</f>
        <v/>
      </c>
      <c r="P730" s="550"/>
      <c r="Q730" s="544"/>
      <c r="R730" s="544"/>
      <c r="S730" s="541"/>
      <c r="T730" s="541"/>
      <c r="U730" s="541"/>
      <c r="V730" s="541"/>
      <c r="W730" s="544"/>
      <c r="X730" s="541"/>
      <c r="Y730" s="547" t="str">
        <f ca="1">IF(INDIRECT("'Risk Input'!L"&amp;$A729&amp;"")="","",INDIRECT("'Risk Input'!L"&amp;$A729&amp;""))</f>
        <v/>
      </c>
    </row>
    <row r="731" spans="1:25" ht="24" customHeight="1" thickBot="1">
      <c r="A731">
        <f t="shared" si="79"/>
        <v>87</v>
      </c>
      <c r="B731" s="541"/>
      <c r="C731" s="541"/>
      <c r="D731" s="541"/>
      <c r="E731" s="541"/>
      <c r="F731" s="541"/>
      <c r="G731" s="541"/>
      <c r="H731" s="541"/>
      <c r="I731" s="553"/>
      <c r="J731" s="541"/>
      <c r="K731" s="541"/>
      <c r="L731" s="541"/>
      <c r="M731" s="541"/>
      <c r="N731" s="541"/>
      <c r="O731" s="548" t="str">
        <f ca="1">IF(INDIRECT("'Risk Input'!L"&amp;$A730&amp;"")="","",INDIRECT("'Risk Input'!L"&amp;$A730&amp;""))</f>
        <v/>
      </c>
      <c r="P731" s="550"/>
      <c r="Q731" s="544"/>
      <c r="R731" s="544"/>
      <c r="S731" s="541"/>
      <c r="T731" s="541"/>
      <c r="U731" s="541"/>
      <c r="V731" s="541"/>
      <c r="W731" s="544"/>
      <c r="X731" s="541"/>
      <c r="Y731" s="548" t="str">
        <f ca="1">IF(INDIRECT("'Risk Input'!L"&amp;$A730&amp;"")="","",INDIRECT("'Risk Input'!L"&amp;$A730&amp;""))</f>
        <v/>
      </c>
    </row>
    <row r="732" spans="1:25" ht="24" customHeight="1">
      <c r="A732">
        <f t="shared" si="79"/>
        <v>87</v>
      </c>
      <c r="B732" s="541"/>
      <c r="C732" s="541"/>
      <c r="D732" s="541"/>
      <c r="E732" s="541"/>
      <c r="F732" s="541"/>
      <c r="G732" s="541"/>
      <c r="H732" s="541"/>
      <c r="I732" s="553"/>
      <c r="J732" s="541"/>
      <c r="K732" s="541"/>
      <c r="L732" s="541"/>
      <c r="M732" s="541"/>
      <c r="N732" s="541"/>
      <c r="O732" s="13" t="s">
        <v>15</v>
      </c>
      <c r="P732" s="550"/>
      <c r="Q732" s="544"/>
      <c r="R732" s="544"/>
      <c r="S732" s="541"/>
      <c r="T732" s="541"/>
      <c r="U732" s="541"/>
      <c r="V732" s="541"/>
      <c r="W732" s="544"/>
      <c r="X732" s="541"/>
      <c r="Y732" s="13" t="s">
        <v>15</v>
      </c>
    </row>
    <row r="733" spans="1:25" ht="24" customHeight="1" thickBot="1">
      <c r="A733">
        <f t="shared" si="79"/>
        <v>87</v>
      </c>
      <c r="B733" s="542"/>
      <c r="C733" s="542"/>
      <c r="D733" s="542"/>
      <c r="E733" s="542"/>
      <c r="F733" s="542"/>
      <c r="G733" s="542"/>
      <c r="H733" s="542"/>
      <c r="I733" s="554"/>
      <c r="J733" s="542"/>
      <c r="K733" s="542"/>
      <c r="L733" s="542"/>
      <c r="M733" s="542"/>
      <c r="N733" s="542"/>
      <c r="O733" s="14" t="str">
        <f ca="1">IF(INDIRECT("'Risk Input'!" &amp; Database!$O$16 &amp;$A733&amp;"")="","",INDIRECT("'Risk Input'!" &amp; Database!$O$16 &amp;$A733&amp;""))</f>
        <v/>
      </c>
      <c r="P733" s="551"/>
      <c r="Q733" s="545"/>
      <c r="R733" s="545"/>
      <c r="S733" s="542"/>
      <c r="T733" s="542"/>
      <c r="U733" s="542"/>
      <c r="V733" s="542"/>
      <c r="W733" s="545"/>
      <c r="X733" s="542"/>
      <c r="Y733" s="14" t="str">
        <f ca="1">IF(INDIRECT("'Risk Input'!" &amp; Database!$O$31 &amp;$A733&amp;"")="","",INDIRECT("'Risk Input'!" &amp; Database!$O$31 &amp;$A733&amp;""))</f>
        <v/>
      </c>
    </row>
    <row r="734" spans="1:25" ht="6" customHeight="1" thickBot="1">
      <c r="B734" s="12"/>
      <c r="C734" s="125"/>
      <c r="D734" s="126"/>
      <c r="E734" s="126"/>
      <c r="F734" s="126"/>
      <c r="G734" s="126"/>
      <c r="H734" s="126"/>
      <c r="I734" s="243"/>
      <c r="J734" s="126"/>
      <c r="K734" s="126"/>
      <c r="L734" s="126"/>
      <c r="M734" s="126"/>
      <c r="N734" s="128"/>
      <c r="O734" s="128"/>
      <c r="P734" s="128"/>
      <c r="Q734" s="128"/>
      <c r="R734" s="128"/>
      <c r="S734" s="126"/>
      <c r="T734" s="126"/>
      <c r="U734" s="126"/>
      <c r="V734" s="126"/>
      <c r="W734" s="126"/>
      <c r="X734" s="126"/>
      <c r="Y734" s="122"/>
    </row>
    <row r="735" spans="1:25" ht="24" customHeight="1" thickTop="1">
      <c r="A735">
        <f>A726+1</f>
        <v>88</v>
      </c>
      <c r="B735" s="540" t="str">
        <f ca="1">IF(INDIRECT("'Risk Input'!" &amp; Database!$O$3 &amp;$A735&amp;"")="","",INDIRECT("'Risk Input'!" &amp; Database!$O$3 &amp;$A735&amp;""))</f>
        <v/>
      </c>
      <c r="C735" s="540" t="str">
        <f ca="1">IF(INDIRECT("'Risk Input'!" &amp; Database!$O$2 &amp;$A735&amp;"")="","",INDIRECT("'Risk Input'!" &amp; Database!$O$2 &amp;$A735&amp;""))</f>
        <v/>
      </c>
      <c r="D735" s="540" t="str">
        <f ca="1">IF(INDIRECT("'Risk Input'!" &amp; Database!$O$4 &amp;$A735&amp;"")="","",INDIRECT("'Risk Input'!" &amp; Database!$O$4 &amp;$A735&amp;""))</f>
        <v/>
      </c>
      <c r="E735" s="540" t="str">
        <f ca="1">IF(INDIRECT("'Risk Input'!" &amp; Database!$O$5 &amp;$A735&amp;"")="","",INDIRECT("'Risk Input'!" &amp; Database!$O$5 &amp;$A735&amp;""))</f>
        <v/>
      </c>
      <c r="F735" s="540" t="str">
        <f ca="1">IF(INDIRECT("'Risk Input'!" &amp; Database!$O$6 &amp;$A735&amp;"")="","",INDIRECT("'Risk Input'!" &amp; Database!$O$6 &amp;$A735&amp;""))</f>
        <v/>
      </c>
      <c r="G735" s="540" t="str">
        <f ca="1">IF(INDIRECT("'Risk Input'!" &amp; Database!$O$7 &amp;$A735&amp;"")="","",INDIRECT("'Risk Input'!" &amp; Database!$O$7 &amp;$A735&amp;""))</f>
        <v/>
      </c>
      <c r="H735" s="540" t="str">
        <f ca="1">IF(INDIRECT("'Risk Input'!" &amp; Database!$O$8 &amp;$A735&amp;"")="","",INDIRECT("'Risk Input'!" &amp; Database!$O$8 &amp;$A735&amp;""))</f>
        <v/>
      </c>
      <c r="I735" s="552" t="str">
        <f ca="1">IF(INDIRECT("'Risk Input'!" &amp; Database!$O$9 &amp;$A735&amp;"")="","",INDIRECT("'Risk Input'!" &amp; Database!$O$9 &amp;$A735&amp;""))</f>
        <v/>
      </c>
      <c r="J735" s="540" t="str">
        <f ca="1">IF(INDIRECT("'Risk Input'!" &amp; Database!$O$10 &amp;$A735&amp;"")="","",INDIRECT("'Risk Input'!" &amp; Database!$O$10 &amp;$A735&amp;""))</f>
        <v/>
      </c>
      <c r="K735" s="540" t="str">
        <f ca="1">IF(INDIRECT("'Risk Input'!" &amp; Database!$O$11 &amp;$A735&amp;"")="","",INDIRECT("'Risk Input'!" &amp; Database!$O$11 &amp;$A735&amp;""))</f>
        <v/>
      </c>
      <c r="L735" s="540" t="str">
        <f ca="1">IF(INDIRECT("'Risk Input'!" &amp; Database!$O$12 &amp;$A735&amp;"")="","",INDIRECT("'Risk Input'!" &amp; Database!$O$12 &amp;$A735&amp;""))</f>
        <v/>
      </c>
      <c r="M735" s="540" t="str">
        <f ca="1">IF(INDIRECT("'Risk Input'!" &amp; Database!$O$13 &amp;$A735&amp;"")="","",INDIRECT("'Risk Input'!" &amp; Database!$O$13 &amp;$A735&amp;""))</f>
        <v/>
      </c>
      <c r="N735" s="540" t="str">
        <f ca="1">IF(INDIRECT("'Risk Input'!" &amp; Database!$O$14 &amp;$A735&amp;"")="","",INDIRECT("'Risk Input'!" &amp; Database!$O$14 &amp;$A735&amp;""))</f>
        <v/>
      </c>
      <c r="O735" s="15" t="s">
        <v>26</v>
      </c>
      <c r="P735" s="549">
        <f ca="1">IF(INDIRECT("'Risk Input'!" &amp; Database!$O$19 &amp;$A735&amp;"")="","",INDIRECT("'Risk Input'!" &amp; Database!$O$19 &amp;$A735&amp;""))</f>
        <v>0</v>
      </c>
      <c r="Q735" s="543">
        <f ca="1">IF(INDIRECT("'Risk Input'!" &amp; Database!$O$20 &amp;$A735&amp;"")="","",INDIRECT("'Risk Input'!" &amp; Database!$O$20 &amp;$A735&amp;""))</f>
        <v>0</v>
      </c>
      <c r="R735" s="543">
        <f ca="1">IF(INDIRECT("'Risk Input'!" &amp; Database!$O$21 &amp;$A735&amp;"")="","",INDIRECT("'Risk Input'!" &amp; Database!$O$21 &amp;$A735&amp;""))</f>
        <v>0</v>
      </c>
      <c r="S735" s="540" t="str">
        <f ca="1">IF(INDIRECT("'Risk Input'!" &amp; Database!$O$22 &amp;$A735&amp;"")="","",INDIRECT("'Risk Input'!" &amp; Database!$O$22 &amp;$A735&amp;""))</f>
        <v/>
      </c>
      <c r="T735" s="540" t="str">
        <f ca="1">IF(INDIRECT("'Risk Input'!" &amp; Database!$O$25 &amp;$A735&amp;"")="","",INDIRECT("'Risk Input'!" &amp; Database!$O$25 &amp;$A735&amp;""))</f>
        <v/>
      </c>
      <c r="U735" s="540" t="str">
        <f ca="1">IF(INDIRECT("'Risk Input'!" &amp; Database!$O$26 &amp;$A735&amp;"")="","",INDIRECT("'Risk Input'!" &amp; Database!$O$26 &amp;$A735&amp;""))</f>
        <v/>
      </c>
      <c r="V735" s="540" t="str">
        <f ca="1">IF(INDIRECT("'Risk Input'!" &amp; Database!$O$27 &amp;$A735&amp;"")="","",INDIRECT("'Risk Input'!" &amp; Database!$O$27 &amp;$A735&amp;""))</f>
        <v/>
      </c>
      <c r="W735" s="543" t="str">
        <f ca="1">IF(INDIRECT("'Risk Input'!" &amp; Database!$O$28 &amp;$A735&amp;"")="","",INDIRECT("'Risk Input'!" &amp; Database!$O$28 &amp;$A735&amp;""))</f>
        <v/>
      </c>
      <c r="X735" s="540" t="str">
        <f ca="1">IF(INDIRECT("'Risk Input'!" &amp; Database!$O$29 &amp;$A735&amp;"")="","",INDIRECT("'Risk Input'!" &amp; Database!$O$29 &amp;$A735&amp;""))</f>
        <v/>
      </c>
      <c r="Y735" s="123" t="s">
        <v>26</v>
      </c>
    </row>
    <row r="736" spans="1:25" ht="24" customHeight="1" thickBot="1">
      <c r="A736">
        <f>A735</f>
        <v>88</v>
      </c>
      <c r="B736" s="541"/>
      <c r="C736" s="541"/>
      <c r="D736" s="541"/>
      <c r="E736" s="541"/>
      <c r="F736" s="541"/>
      <c r="G736" s="541"/>
      <c r="H736" s="541"/>
      <c r="I736" s="553"/>
      <c r="J736" s="541"/>
      <c r="K736" s="541"/>
      <c r="L736" s="541"/>
      <c r="M736" s="541"/>
      <c r="N736" s="541"/>
      <c r="O736" s="14" t="str">
        <f ca="1">IF(INDIRECT("'Risk Input'!" &amp; Database!$O$15 &amp;$A735&amp;"")="","",INDIRECT("'Risk Input'!" &amp; Database!$O$15 &amp;$A735&amp;""))</f>
        <v/>
      </c>
      <c r="P736" s="550"/>
      <c r="Q736" s="544"/>
      <c r="R736" s="544"/>
      <c r="S736" s="541"/>
      <c r="T736" s="541"/>
      <c r="U736" s="541"/>
      <c r="V736" s="541"/>
      <c r="W736" s="544"/>
      <c r="X736" s="541"/>
      <c r="Y736" s="14" t="str">
        <f ca="1">IF(INDIRECT("'Risk Input'!" &amp; Database!$O$30 &amp;$A735&amp;"")="","",INDIRECT("'Risk Input'!" &amp; Database!$O$30 &amp;$A735&amp;""))</f>
        <v/>
      </c>
    </row>
    <row r="737" spans="1:25" ht="24" customHeight="1">
      <c r="A737">
        <f t="shared" ref="A737:A742" si="80">A736</f>
        <v>88</v>
      </c>
      <c r="B737" s="541"/>
      <c r="C737" s="541"/>
      <c r="D737" s="541"/>
      <c r="E737" s="541"/>
      <c r="F737" s="541"/>
      <c r="G737" s="541"/>
      <c r="H737" s="541"/>
      <c r="I737" s="553"/>
      <c r="J737" s="541"/>
      <c r="K737" s="541"/>
      <c r="L737" s="541"/>
      <c r="M737" s="541"/>
      <c r="N737" s="541"/>
      <c r="O737" s="546" t="str">
        <f ca="1">IF(INDIRECT("'Risk Input'!" &amp; Database!$O$18 &amp;$A737&amp;"")="","",INDIRECT("'Risk Input'!" &amp; Database!$O$18 &amp;$A737&amp;""))</f>
        <v/>
      </c>
      <c r="P737" s="550"/>
      <c r="Q737" s="544"/>
      <c r="R737" s="544"/>
      <c r="S737" s="541"/>
      <c r="T737" s="541"/>
      <c r="U737" s="541"/>
      <c r="V737" s="541"/>
      <c r="W737" s="544"/>
      <c r="X737" s="541"/>
      <c r="Y737" s="546" t="str">
        <f ca="1">IF(INDIRECT("'Risk Input'!" &amp; Database!$O$33 &amp;$A737&amp;"")="","",INDIRECT("'Risk Input'!" &amp; Database!$O$33 &amp;$A737&amp;""))</f>
        <v/>
      </c>
    </row>
    <row r="738" spans="1:25" ht="24" customHeight="1">
      <c r="A738">
        <f t="shared" si="80"/>
        <v>88</v>
      </c>
      <c r="B738" s="541"/>
      <c r="C738" s="541"/>
      <c r="D738" s="541"/>
      <c r="E738" s="541"/>
      <c r="F738" s="541"/>
      <c r="G738" s="541"/>
      <c r="H738" s="541"/>
      <c r="I738" s="553"/>
      <c r="J738" s="541"/>
      <c r="K738" s="541"/>
      <c r="L738" s="541"/>
      <c r="M738" s="541"/>
      <c r="N738" s="541"/>
      <c r="O738" s="547" t="str">
        <f ca="1">IF(INDIRECT("'Risk Input'!L"&amp;$A737&amp;"")="","",INDIRECT("'Risk Input'!L"&amp;$A737&amp;""))</f>
        <v/>
      </c>
      <c r="P738" s="550"/>
      <c r="Q738" s="544"/>
      <c r="R738" s="544"/>
      <c r="S738" s="541"/>
      <c r="T738" s="541"/>
      <c r="U738" s="541"/>
      <c r="V738" s="541"/>
      <c r="W738" s="544"/>
      <c r="X738" s="541"/>
      <c r="Y738" s="547" t="str">
        <f ca="1">IF(INDIRECT("'Risk Input'!L"&amp;$A737&amp;"")="","",INDIRECT("'Risk Input'!L"&amp;$A737&amp;""))</f>
        <v/>
      </c>
    </row>
    <row r="739" spans="1:25" ht="24" customHeight="1">
      <c r="A739">
        <f t="shared" si="80"/>
        <v>88</v>
      </c>
      <c r="B739" s="541"/>
      <c r="C739" s="541"/>
      <c r="D739" s="541"/>
      <c r="E739" s="541"/>
      <c r="F739" s="541"/>
      <c r="G739" s="541"/>
      <c r="H739" s="541"/>
      <c r="I739" s="553"/>
      <c r="J739" s="541"/>
      <c r="K739" s="541"/>
      <c r="L739" s="541"/>
      <c r="M739" s="541"/>
      <c r="N739" s="541"/>
      <c r="O739" s="547" t="str">
        <f ca="1">IF(INDIRECT("'Risk Input'!L"&amp;$A738&amp;"")="","",INDIRECT("'Risk Input'!L"&amp;$A738&amp;""))</f>
        <v/>
      </c>
      <c r="P739" s="550"/>
      <c r="Q739" s="544"/>
      <c r="R739" s="544"/>
      <c r="S739" s="541"/>
      <c r="T739" s="541"/>
      <c r="U739" s="541"/>
      <c r="V739" s="541"/>
      <c r="W739" s="544"/>
      <c r="X739" s="541"/>
      <c r="Y739" s="547" t="str">
        <f ca="1">IF(INDIRECT("'Risk Input'!L"&amp;$A738&amp;"")="","",INDIRECT("'Risk Input'!L"&amp;$A738&amp;""))</f>
        <v/>
      </c>
    </row>
    <row r="740" spans="1:25" ht="24" customHeight="1" thickBot="1">
      <c r="A740">
        <f t="shared" si="80"/>
        <v>88</v>
      </c>
      <c r="B740" s="541"/>
      <c r="C740" s="541"/>
      <c r="D740" s="541"/>
      <c r="E740" s="541"/>
      <c r="F740" s="541"/>
      <c r="G740" s="541"/>
      <c r="H740" s="541"/>
      <c r="I740" s="553"/>
      <c r="J740" s="541"/>
      <c r="K740" s="541"/>
      <c r="L740" s="541"/>
      <c r="M740" s="541"/>
      <c r="N740" s="541"/>
      <c r="O740" s="548" t="str">
        <f ca="1">IF(INDIRECT("'Risk Input'!L"&amp;$A739&amp;"")="","",INDIRECT("'Risk Input'!L"&amp;$A739&amp;""))</f>
        <v/>
      </c>
      <c r="P740" s="550"/>
      <c r="Q740" s="544"/>
      <c r="R740" s="544"/>
      <c r="S740" s="541"/>
      <c r="T740" s="541"/>
      <c r="U740" s="541"/>
      <c r="V740" s="541"/>
      <c r="W740" s="544"/>
      <c r="X740" s="541"/>
      <c r="Y740" s="548" t="str">
        <f ca="1">IF(INDIRECT("'Risk Input'!L"&amp;$A739&amp;"")="","",INDIRECT("'Risk Input'!L"&amp;$A739&amp;""))</f>
        <v/>
      </c>
    </row>
    <row r="741" spans="1:25" ht="24" customHeight="1">
      <c r="A741">
        <f t="shared" si="80"/>
        <v>88</v>
      </c>
      <c r="B741" s="541"/>
      <c r="C741" s="541"/>
      <c r="D741" s="541"/>
      <c r="E741" s="541"/>
      <c r="F741" s="541"/>
      <c r="G741" s="541"/>
      <c r="H741" s="541"/>
      <c r="I741" s="553"/>
      <c r="J741" s="541"/>
      <c r="K741" s="541"/>
      <c r="L741" s="541"/>
      <c r="M741" s="541"/>
      <c r="N741" s="541"/>
      <c r="O741" s="13" t="s">
        <v>15</v>
      </c>
      <c r="P741" s="550"/>
      <c r="Q741" s="544"/>
      <c r="R741" s="544"/>
      <c r="S741" s="541"/>
      <c r="T741" s="541"/>
      <c r="U741" s="541"/>
      <c r="V741" s="541"/>
      <c r="W741" s="544"/>
      <c r="X741" s="541"/>
      <c r="Y741" s="13" t="s">
        <v>15</v>
      </c>
    </row>
    <row r="742" spans="1:25" ht="24" customHeight="1" thickBot="1">
      <c r="A742">
        <f t="shared" si="80"/>
        <v>88</v>
      </c>
      <c r="B742" s="542"/>
      <c r="C742" s="542"/>
      <c r="D742" s="542"/>
      <c r="E742" s="542"/>
      <c r="F742" s="542"/>
      <c r="G742" s="542"/>
      <c r="H742" s="542"/>
      <c r="I742" s="554"/>
      <c r="J742" s="542"/>
      <c r="K742" s="542"/>
      <c r="L742" s="542"/>
      <c r="M742" s="542"/>
      <c r="N742" s="542"/>
      <c r="O742" s="14" t="str">
        <f ca="1">IF(INDIRECT("'Risk Input'!" &amp; Database!$O$16 &amp;$A742&amp;"")="","",INDIRECT("'Risk Input'!" &amp; Database!$O$16 &amp;$A742&amp;""))</f>
        <v/>
      </c>
      <c r="P742" s="551"/>
      <c r="Q742" s="545"/>
      <c r="R742" s="545"/>
      <c r="S742" s="542"/>
      <c r="T742" s="542"/>
      <c r="U742" s="542"/>
      <c r="V742" s="542"/>
      <c r="W742" s="545"/>
      <c r="X742" s="542"/>
      <c r="Y742" s="14" t="str">
        <f ca="1">IF(INDIRECT("'Risk Input'!" &amp; Database!$O$31 &amp;$A742&amp;"")="","",INDIRECT("'Risk Input'!" &amp; Database!$O$31 &amp;$A742&amp;""))</f>
        <v/>
      </c>
    </row>
    <row r="743" spans="1:25" ht="6" customHeight="1" thickBot="1">
      <c r="B743" s="12"/>
      <c r="C743" s="125"/>
      <c r="D743" s="126"/>
      <c r="E743" s="126"/>
      <c r="F743" s="126"/>
      <c r="G743" s="126"/>
      <c r="H743" s="126"/>
      <c r="I743" s="243"/>
      <c r="J743" s="126"/>
      <c r="K743" s="126"/>
      <c r="L743" s="126"/>
      <c r="M743" s="126"/>
      <c r="N743" s="128"/>
      <c r="O743" s="128"/>
      <c r="P743" s="128"/>
      <c r="Q743" s="128"/>
      <c r="R743" s="128"/>
      <c r="S743" s="126"/>
      <c r="T743" s="126"/>
      <c r="U743" s="126"/>
      <c r="V743" s="126"/>
      <c r="W743" s="126"/>
      <c r="X743" s="126"/>
      <c r="Y743" s="122"/>
    </row>
    <row r="744" spans="1:25" ht="24" customHeight="1" thickTop="1">
      <c r="A744">
        <f>A735+1</f>
        <v>89</v>
      </c>
      <c r="B744" s="540" t="str">
        <f ca="1">IF(INDIRECT("'Risk Input'!" &amp; Database!$O$3 &amp;$A744&amp;"")="","",INDIRECT("'Risk Input'!" &amp; Database!$O$3 &amp;$A744&amp;""))</f>
        <v/>
      </c>
      <c r="C744" s="540" t="str">
        <f ca="1">IF(INDIRECT("'Risk Input'!" &amp; Database!$O$2 &amp;$A744&amp;"")="","",INDIRECT("'Risk Input'!" &amp; Database!$O$2 &amp;$A744&amp;""))</f>
        <v/>
      </c>
      <c r="D744" s="540" t="str">
        <f ca="1">IF(INDIRECT("'Risk Input'!" &amp; Database!$O$4 &amp;$A744&amp;"")="","",INDIRECT("'Risk Input'!" &amp; Database!$O$4 &amp;$A744&amp;""))</f>
        <v/>
      </c>
      <c r="E744" s="540" t="str">
        <f ca="1">IF(INDIRECT("'Risk Input'!" &amp; Database!$O$5 &amp;$A744&amp;"")="","",INDIRECT("'Risk Input'!" &amp; Database!$O$5 &amp;$A744&amp;""))</f>
        <v/>
      </c>
      <c r="F744" s="540" t="str">
        <f ca="1">IF(INDIRECT("'Risk Input'!" &amp; Database!$O$6 &amp;$A744&amp;"")="","",INDIRECT("'Risk Input'!" &amp; Database!$O$6 &amp;$A744&amp;""))</f>
        <v/>
      </c>
      <c r="G744" s="540" t="str">
        <f ca="1">IF(INDIRECT("'Risk Input'!" &amp; Database!$O$7 &amp;$A744&amp;"")="","",INDIRECT("'Risk Input'!" &amp; Database!$O$7 &amp;$A744&amp;""))</f>
        <v/>
      </c>
      <c r="H744" s="540" t="str">
        <f ca="1">IF(INDIRECT("'Risk Input'!" &amp; Database!$O$8 &amp;$A744&amp;"")="","",INDIRECT("'Risk Input'!" &amp; Database!$O$8 &amp;$A744&amp;""))</f>
        <v/>
      </c>
      <c r="I744" s="552" t="str">
        <f ca="1">IF(INDIRECT("'Risk Input'!" &amp; Database!$O$9 &amp;$A744&amp;"")="","",INDIRECT("'Risk Input'!" &amp; Database!$O$9 &amp;$A744&amp;""))</f>
        <v/>
      </c>
      <c r="J744" s="540" t="str">
        <f ca="1">IF(INDIRECT("'Risk Input'!" &amp; Database!$O$10 &amp;$A744&amp;"")="","",INDIRECT("'Risk Input'!" &amp; Database!$O$10 &amp;$A744&amp;""))</f>
        <v/>
      </c>
      <c r="K744" s="540" t="str">
        <f ca="1">IF(INDIRECT("'Risk Input'!" &amp; Database!$O$11 &amp;$A744&amp;"")="","",INDIRECT("'Risk Input'!" &amp; Database!$O$11 &amp;$A744&amp;""))</f>
        <v/>
      </c>
      <c r="L744" s="540" t="str">
        <f ca="1">IF(INDIRECT("'Risk Input'!" &amp; Database!$O$12 &amp;$A744&amp;"")="","",INDIRECT("'Risk Input'!" &amp; Database!$O$12 &amp;$A744&amp;""))</f>
        <v/>
      </c>
      <c r="M744" s="540" t="str">
        <f ca="1">IF(INDIRECT("'Risk Input'!" &amp; Database!$O$13 &amp;$A744&amp;"")="","",INDIRECT("'Risk Input'!" &amp; Database!$O$13 &amp;$A744&amp;""))</f>
        <v/>
      </c>
      <c r="N744" s="540" t="str">
        <f ca="1">IF(INDIRECT("'Risk Input'!" &amp; Database!$O$14 &amp;$A744&amp;"")="","",INDIRECT("'Risk Input'!" &amp; Database!$O$14 &amp;$A744&amp;""))</f>
        <v/>
      </c>
      <c r="O744" s="15" t="s">
        <v>26</v>
      </c>
      <c r="P744" s="549">
        <f ca="1">IF(INDIRECT("'Risk Input'!" &amp; Database!$O$19 &amp;$A744&amp;"")="","",INDIRECT("'Risk Input'!" &amp; Database!$O$19 &amp;$A744&amp;""))</f>
        <v>0</v>
      </c>
      <c r="Q744" s="543">
        <f ca="1">IF(INDIRECT("'Risk Input'!" &amp; Database!$O$20 &amp;$A744&amp;"")="","",INDIRECT("'Risk Input'!" &amp; Database!$O$20 &amp;$A744&amp;""))</f>
        <v>0</v>
      </c>
      <c r="R744" s="543">
        <f ca="1">IF(INDIRECT("'Risk Input'!" &amp; Database!$O$21 &amp;$A744&amp;"")="","",INDIRECT("'Risk Input'!" &amp; Database!$O$21 &amp;$A744&amp;""))</f>
        <v>0</v>
      </c>
      <c r="S744" s="540" t="str">
        <f ca="1">IF(INDIRECT("'Risk Input'!" &amp; Database!$O$22 &amp;$A744&amp;"")="","",INDIRECT("'Risk Input'!" &amp; Database!$O$22 &amp;$A744&amp;""))</f>
        <v/>
      </c>
      <c r="T744" s="540" t="str">
        <f ca="1">IF(INDIRECT("'Risk Input'!" &amp; Database!$O$25 &amp;$A744&amp;"")="","",INDIRECT("'Risk Input'!" &amp; Database!$O$25 &amp;$A744&amp;""))</f>
        <v/>
      </c>
      <c r="U744" s="540" t="str">
        <f ca="1">IF(INDIRECT("'Risk Input'!" &amp; Database!$O$26 &amp;$A744&amp;"")="","",INDIRECT("'Risk Input'!" &amp; Database!$O$26 &amp;$A744&amp;""))</f>
        <v/>
      </c>
      <c r="V744" s="540" t="str">
        <f ca="1">IF(INDIRECT("'Risk Input'!" &amp; Database!$O$27 &amp;$A744&amp;"")="","",INDIRECT("'Risk Input'!" &amp; Database!$O$27 &amp;$A744&amp;""))</f>
        <v/>
      </c>
      <c r="W744" s="543" t="str">
        <f ca="1">IF(INDIRECT("'Risk Input'!" &amp; Database!$O$28 &amp;$A744&amp;"")="","",INDIRECT("'Risk Input'!" &amp; Database!$O$28 &amp;$A744&amp;""))</f>
        <v/>
      </c>
      <c r="X744" s="540" t="str">
        <f ca="1">IF(INDIRECT("'Risk Input'!" &amp; Database!$O$29 &amp;$A744&amp;"")="","",INDIRECT("'Risk Input'!" &amp; Database!$O$29 &amp;$A744&amp;""))</f>
        <v/>
      </c>
      <c r="Y744" s="123" t="s">
        <v>26</v>
      </c>
    </row>
    <row r="745" spans="1:25" ht="24" customHeight="1" thickBot="1">
      <c r="A745">
        <f>A744</f>
        <v>89</v>
      </c>
      <c r="B745" s="541"/>
      <c r="C745" s="541"/>
      <c r="D745" s="541"/>
      <c r="E745" s="541"/>
      <c r="F745" s="541"/>
      <c r="G745" s="541"/>
      <c r="H745" s="541"/>
      <c r="I745" s="553"/>
      <c r="J745" s="541"/>
      <c r="K745" s="541"/>
      <c r="L745" s="541"/>
      <c r="M745" s="541"/>
      <c r="N745" s="541"/>
      <c r="O745" s="14" t="str">
        <f ca="1">IF(INDIRECT("'Risk Input'!" &amp; Database!$O$15 &amp;$A744&amp;"")="","",INDIRECT("'Risk Input'!" &amp; Database!$O$15 &amp;$A744&amp;""))</f>
        <v/>
      </c>
      <c r="P745" s="550"/>
      <c r="Q745" s="544"/>
      <c r="R745" s="544"/>
      <c r="S745" s="541"/>
      <c r="T745" s="541"/>
      <c r="U745" s="541"/>
      <c r="V745" s="541"/>
      <c r="W745" s="544"/>
      <c r="X745" s="541"/>
      <c r="Y745" s="14" t="str">
        <f ca="1">IF(INDIRECT("'Risk Input'!" &amp; Database!$O$30 &amp;$A744&amp;"")="","",INDIRECT("'Risk Input'!" &amp; Database!$O$30 &amp;$A744&amp;""))</f>
        <v/>
      </c>
    </row>
    <row r="746" spans="1:25" ht="24" customHeight="1">
      <c r="A746">
        <f t="shared" ref="A746:A751" si="81">A745</f>
        <v>89</v>
      </c>
      <c r="B746" s="541"/>
      <c r="C746" s="541"/>
      <c r="D746" s="541"/>
      <c r="E746" s="541"/>
      <c r="F746" s="541"/>
      <c r="G746" s="541"/>
      <c r="H746" s="541"/>
      <c r="I746" s="553"/>
      <c r="J746" s="541"/>
      <c r="K746" s="541"/>
      <c r="L746" s="541"/>
      <c r="M746" s="541"/>
      <c r="N746" s="541"/>
      <c r="O746" s="546" t="str">
        <f ca="1">IF(INDIRECT("'Risk Input'!" &amp; Database!$O$18 &amp;$A746&amp;"")="","",INDIRECT("'Risk Input'!" &amp; Database!$O$18 &amp;$A746&amp;""))</f>
        <v/>
      </c>
      <c r="P746" s="550"/>
      <c r="Q746" s="544"/>
      <c r="R746" s="544"/>
      <c r="S746" s="541"/>
      <c r="T746" s="541"/>
      <c r="U746" s="541"/>
      <c r="V746" s="541"/>
      <c r="W746" s="544"/>
      <c r="X746" s="541"/>
      <c r="Y746" s="546" t="str">
        <f ca="1">IF(INDIRECT("'Risk Input'!" &amp; Database!$O$33 &amp;$A746&amp;"")="","",INDIRECT("'Risk Input'!" &amp; Database!$O$33 &amp;$A746&amp;""))</f>
        <v/>
      </c>
    </row>
    <row r="747" spans="1:25" ht="24" customHeight="1">
      <c r="A747">
        <f t="shared" si="81"/>
        <v>89</v>
      </c>
      <c r="B747" s="541"/>
      <c r="C747" s="541"/>
      <c r="D747" s="541"/>
      <c r="E747" s="541"/>
      <c r="F747" s="541"/>
      <c r="G747" s="541"/>
      <c r="H747" s="541"/>
      <c r="I747" s="553"/>
      <c r="J747" s="541"/>
      <c r="K747" s="541"/>
      <c r="L747" s="541"/>
      <c r="M747" s="541"/>
      <c r="N747" s="541"/>
      <c r="O747" s="547" t="str">
        <f ca="1">IF(INDIRECT("'Risk Input'!L"&amp;$A746&amp;"")="","",INDIRECT("'Risk Input'!L"&amp;$A746&amp;""))</f>
        <v/>
      </c>
      <c r="P747" s="550"/>
      <c r="Q747" s="544"/>
      <c r="R747" s="544"/>
      <c r="S747" s="541"/>
      <c r="T747" s="541"/>
      <c r="U747" s="541"/>
      <c r="V747" s="541"/>
      <c r="W747" s="544"/>
      <c r="X747" s="541"/>
      <c r="Y747" s="547" t="str">
        <f ca="1">IF(INDIRECT("'Risk Input'!L"&amp;$A746&amp;"")="","",INDIRECT("'Risk Input'!L"&amp;$A746&amp;""))</f>
        <v/>
      </c>
    </row>
    <row r="748" spans="1:25" ht="24" customHeight="1">
      <c r="A748">
        <f t="shared" si="81"/>
        <v>89</v>
      </c>
      <c r="B748" s="541"/>
      <c r="C748" s="541"/>
      <c r="D748" s="541"/>
      <c r="E748" s="541"/>
      <c r="F748" s="541"/>
      <c r="G748" s="541"/>
      <c r="H748" s="541"/>
      <c r="I748" s="553"/>
      <c r="J748" s="541"/>
      <c r="K748" s="541"/>
      <c r="L748" s="541"/>
      <c r="M748" s="541"/>
      <c r="N748" s="541"/>
      <c r="O748" s="547" t="str">
        <f ca="1">IF(INDIRECT("'Risk Input'!L"&amp;$A747&amp;"")="","",INDIRECT("'Risk Input'!L"&amp;$A747&amp;""))</f>
        <v/>
      </c>
      <c r="P748" s="550"/>
      <c r="Q748" s="544"/>
      <c r="R748" s="544"/>
      <c r="S748" s="541"/>
      <c r="T748" s="541"/>
      <c r="U748" s="541"/>
      <c r="V748" s="541"/>
      <c r="W748" s="544"/>
      <c r="X748" s="541"/>
      <c r="Y748" s="547" t="str">
        <f ca="1">IF(INDIRECT("'Risk Input'!L"&amp;$A747&amp;"")="","",INDIRECT("'Risk Input'!L"&amp;$A747&amp;""))</f>
        <v/>
      </c>
    </row>
    <row r="749" spans="1:25" ht="24" customHeight="1" thickBot="1">
      <c r="A749">
        <f t="shared" si="81"/>
        <v>89</v>
      </c>
      <c r="B749" s="541"/>
      <c r="C749" s="541"/>
      <c r="D749" s="541"/>
      <c r="E749" s="541"/>
      <c r="F749" s="541"/>
      <c r="G749" s="541"/>
      <c r="H749" s="541"/>
      <c r="I749" s="553"/>
      <c r="J749" s="541"/>
      <c r="K749" s="541"/>
      <c r="L749" s="541"/>
      <c r="M749" s="541"/>
      <c r="N749" s="541"/>
      <c r="O749" s="548" t="str">
        <f ca="1">IF(INDIRECT("'Risk Input'!L"&amp;$A748&amp;"")="","",INDIRECT("'Risk Input'!L"&amp;$A748&amp;""))</f>
        <v/>
      </c>
      <c r="P749" s="550"/>
      <c r="Q749" s="544"/>
      <c r="R749" s="544"/>
      <c r="S749" s="541"/>
      <c r="T749" s="541"/>
      <c r="U749" s="541"/>
      <c r="V749" s="541"/>
      <c r="W749" s="544"/>
      <c r="X749" s="541"/>
      <c r="Y749" s="548" t="str">
        <f ca="1">IF(INDIRECT("'Risk Input'!L"&amp;$A748&amp;"")="","",INDIRECT("'Risk Input'!L"&amp;$A748&amp;""))</f>
        <v/>
      </c>
    </row>
    <row r="750" spans="1:25" ht="24" customHeight="1">
      <c r="A750">
        <f t="shared" si="81"/>
        <v>89</v>
      </c>
      <c r="B750" s="541"/>
      <c r="C750" s="541"/>
      <c r="D750" s="541"/>
      <c r="E750" s="541"/>
      <c r="F750" s="541"/>
      <c r="G750" s="541"/>
      <c r="H750" s="541"/>
      <c r="I750" s="553"/>
      <c r="J750" s="541"/>
      <c r="K750" s="541"/>
      <c r="L750" s="541"/>
      <c r="M750" s="541"/>
      <c r="N750" s="541"/>
      <c r="O750" s="13" t="s">
        <v>15</v>
      </c>
      <c r="P750" s="550"/>
      <c r="Q750" s="544"/>
      <c r="R750" s="544"/>
      <c r="S750" s="541"/>
      <c r="T750" s="541"/>
      <c r="U750" s="541"/>
      <c r="V750" s="541"/>
      <c r="W750" s="544"/>
      <c r="X750" s="541"/>
      <c r="Y750" s="13" t="s">
        <v>15</v>
      </c>
    </row>
    <row r="751" spans="1:25" ht="24" customHeight="1" thickBot="1">
      <c r="A751">
        <f t="shared" si="81"/>
        <v>89</v>
      </c>
      <c r="B751" s="542"/>
      <c r="C751" s="542"/>
      <c r="D751" s="542"/>
      <c r="E751" s="542"/>
      <c r="F751" s="542"/>
      <c r="G751" s="542"/>
      <c r="H751" s="542"/>
      <c r="I751" s="554"/>
      <c r="J751" s="542"/>
      <c r="K751" s="542"/>
      <c r="L751" s="542"/>
      <c r="M751" s="542"/>
      <c r="N751" s="542"/>
      <c r="O751" s="14" t="str">
        <f ca="1">IF(INDIRECT("'Risk Input'!" &amp; Database!$O$16 &amp;$A751&amp;"")="","",INDIRECT("'Risk Input'!" &amp; Database!$O$16 &amp;$A751&amp;""))</f>
        <v/>
      </c>
      <c r="P751" s="551"/>
      <c r="Q751" s="545"/>
      <c r="R751" s="545"/>
      <c r="S751" s="542"/>
      <c r="T751" s="542"/>
      <c r="U751" s="542"/>
      <c r="V751" s="542"/>
      <c r="W751" s="545"/>
      <c r="X751" s="542"/>
      <c r="Y751" s="14" t="str">
        <f ca="1">IF(INDIRECT("'Risk Input'!" &amp; Database!$O$31 &amp;$A751&amp;"")="","",INDIRECT("'Risk Input'!" &amp; Database!$O$31 &amp;$A751&amp;""))</f>
        <v/>
      </c>
    </row>
    <row r="752" spans="1:25" ht="6" customHeight="1" thickBot="1">
      <c r="B752" s="12"/>
      <c r="C752" s="125"/>
      <c r="D752" s="126"/>
      <c r="E752" s="126"/>
      <c r="F752" s="126"/>
      <c r="G752" s="126"/>
      <c r="H752" s="126"/>
      <c r="I752" s="243"/>
      <c r="J752" s="126"/>
      <c r="K752" s="126"/>
      <c r="L752" s="126"/>
      <c r="M752" s="126"/>
      <c r="N752" s="128"/>
      <c r="O752" s="128"/>
      <c r="P752" s="128"/>
      <c r="Q752" s="128"/>
      <c r="R752" s="128"/>
      <c r="S752" s="126"/>
      <c r="T752" s="126"/>
      <c r="U752" s="126"/>
      <c r="V752" s="126"/>
      <c r="W752" s="126"/>
      <c r="X752" s="126"/>
      <c r="Y752" s="122"/>
    </row>
    <row r="753" spans="1:25" ht="24" customHeight="1" thickTop="1">
      <c r="A753">
        <f>A744+1</f>
        <v>90</v>
      </c>
      <c r="B753" s="540" t="str">
        <f ca="1">IF(INDIRECT("'Risk Input'!" &amp; Database!$O$3 &amp;$A753&amp;"")="","",INDIRECT("'Risk Input'!" &amp; Database!$O$3 &amp;$A753&amp;""))</f>
        <v/>
      </c>
      <c r="C753" s="540" t="str">
        <f ca="1">IF(INDIRECT("'Risk Input'!" &amp; Database!$O$2 &amp;$A753&amp;"")="","",INDIRECT("'Risk Input'!" &amp; Database!$O$2 &amp;$A753&amp;""))</f>
        <v/>
      </c>
      <c r="D753" s="540" t="str">
        <f ca="1">IF(INDIRECT("'Risk Input'!" &amp; Database!$O$4 &amp;$A753&amp;"")="","",INDIRECT("'Risk Input'!" &amp; Database!$O$4 &amp;$A753&amp;""))</f>
        <v/>
      </c>
      <c r="E753" s="540" t="str">
        <f ca="1">IF(INDIRECT("'Risk Input'!" &amp; Database!$O$5 &amp;$A753&amp;"")="","",INDIRECT("'Risk Input'!" &amp; Database!$O$5 &amp;$A753&amp;""))</f>
        <v/>
      </c>
      <c r="F753" s="540" t="str">
        <f ca="1">IF(INDIRECT("'Risk Input'!" &amp; Database!$O$6 &amp;$A753&amp;"")="","",INDIRECT("'Risk Input'!" &amp; Database!$O$6 &amp;$A753&amp;""))</f>
        <v/>
      </c>
      <c r="G753" s="540" t="str">
        <f ca="1">IF(INDIRECT("'Risk Input'!" &amp; Database!$O$7 &amp;$A753&amp;"")="","",INDIRECT("'Risk Input'!" &amp; Database!$O$7 &amp;$A753&amp;""))</f>
        <v/>
      </c>
      <c r="H753" s="540" t="str">
        <f ca="1">IF(INDIRECT("'Risk Input'!" &amp; Database!$O$8 &amp;$A753&amp;"")="","",INDIRECT("'Risk Input'!" &amp; Database!$O$8 &amp;$A753&amp;""))</f>
        <v/>
      </c>
      <c r="I753" s="552" t="str">
        <f ca="1">IF(INDIRECT("'Risk Input'!" &amp; Database!$O$9 &amp;$A753&amp;"")="","",INDIRECT("'Risk Input'!" &amp; Database!$O$9 &amp;$A753&amp;""))</f>
        <v/>
      </c>
      <c r="J753" s="540" t="str">
        <f ca="1">IF(INDIRECT("'Risk Input'!" &amp; Database!$O$10 &amp;$A753&amp;"")="","",INDIRECT("'Risk Input'!" &amp; Database!$O$10 &amp;$A753&amp;""))</f>
        <v/>
      </c>
      <c r="K753" s="540" t="str">
        <f ca="1">IF(INDIRECT("'Risk Input'!" &amp; Database!$O$11 &amp;$A753&amp;"")="","",INDIRECT("'Risk Input'!" &amp; Database!$O$11 &amp;$A753&amp;""))</f>
        <v/>
      </c>
      <c r="L753" s="540" t="str">
        <f ca="1">IF(INDIRECT("'Risk Input'!" &amp; Database!$O$12 &amp;$A753&amp;"")="","",INDIRECT("'Risk Input'!" &amp; Database!$O$12 &amp;$A753&amp;""))</f>
        <v/>
      </c>
      <c r="M753" s="540" t="str">
        <f ca="1">IF(INDIRECT("'Risk Input'!" &amp; Database!$O$13 &amp;$A753&amp;"")="","",INDIRECT("'Risk Input'!" &amp; Database!$O$13 &amp;$A753&amp;""))</f>
        <v/>
      </c>
      <c r="N753" s="540" t="str">
        <f ca="1">IF(INDIRECT("'Risk Input'!" &amp; Database!$O$14 &amp;$A753&amp;"")="","",INDIRECT("'Risk Input'!" &amp; Database!$O$14 &amp;$A753&amp;""))</f>
        <v/>
      </c>
      <c r="O753" s="15" t="s">
        <v>26</v>
      </c>
      <c r="P753" s="549">
        <f ca="1">IF(INDIRECT("'Risk Input'!" &amp; Database!$O$19 &amp;$A753&amp;"")="","",INDIRECT("'Risk Input'!" &amp; Database!$O$19 &amp;$A753&amp;""))</f>
        <v>0</v>
      </c>
      <c r="Q753" s="543">
        <f ca="1">IF(INDIRECT("'Risk Input'!" &amp; Database!$O$20 &amp;$A753&amp;"")="","",INDIRECT("'Risk Input'!" &amp; Database!$O$20 &amp;$A753&amp;""))</f>
        <v>0</v>
      </c>
      <c r="R753" s="543">
        <f ca="1">IF(INDIRECT("'Risk Input'!" &amp; Database!$O$21 &amp;$A753&amp;"")="","",INDIRECT("'Risk Input'!" &amp; Database!$O$21 &amp;$A753&amp;""))</f>
        <v>0</v>
      </c>
      <c r="S753" s="540" t="str">
        <f ca="1">IF(INDIRECT("'Risk Input'!" &amp; Database!$O$22 &amp;$A753&amp;"")="","",INDIRECT("'Risk Input'!" &amp; Database!$O$22 &amp;$A753&amp;""))</f>
        <v/>
      </c>
      <c r="T753" s="540" t="str">
        <f ca="1">IF(INDIRECT("'Risk Input'!" &amp; Database!$O$25 &amp;$A753&amp;"")="","",INDIRECT("'Risk Input'!" &amp; Database!$O$25 &amp;$A753&amp;""))</f>
        <v/>
      </c>
      <c r="U753" s="540" t="str">
        <f ca="1">IF(INDIRECT("'Risk Input'!" &amp; Database!$O$26 &amp;$A753&amp;"")="","",INDIRECT("'Risk Input'!" &amp; Database!$O$26 &amp;$A753&amp;""))</f>
        <v/>
      </c>
      <c r="V753" s="540" t="str">
        <f ca="1">IF(INDIRECT("'Risk Input'!" &amp; Database!$O$27 &amp;$A753&amp;"")="","",INDIRECT("'Risk Input'!" &amp; Database!$O$27 &amp;$A753&amp;""))</f>
        <v/>
      </c>
      <c r="W753" s="543" t="str">
        <f ca="1">IF(INDIRECT("'Risk Input'!" &amp; Database!$O$28 &amp;$A753&amp;"")="","",INDIRECT("'Risk Input'!" &amp; Database!$O$28 &amp;$A753&amp;""))</f>
        <v/>
      </c>
      <c r="X753" s="540" t="str">
        <f ca="1">IF(INDIRECT("'Risk Input'!" &amp; Database!$O$29 &amp;$A753&amp;"")="","",INDIRECT("'Risk Input'!" &amp; Database!$O$29 &amp;$A753&amp;""))</f>
        <v/>
      </c>
      <c r="Y753" s="123" t="s">
        <v>26</v>
      </c>
    </row>
    <row r="754" spans="1:25" ht="24" customHeight="1" thickBot="1">
      <c r="A754">
        <f>A753</f>
        <v>90</v>
      </c>
      <c r="B754" s="541"/>
      <c r="C754" s="541"/>
      <c r="D754" s="541"/>
      <c r="E754" s="541"/>
      <c r="F754" s="541"/>
      <c r="G754" s="541"/>
      <c r="H754" s="541"/>
      <c r="I754" s="553"/>
      <c r="J754" s="541"/>
      <c r="K754" s="541"/>
      <c r="L754" s="541"/>
      <c r="M754" s="541"/>
      <c r="N754" s="541"/>
      <c r="O754" s="14" t="str">
        <f ca="1">IF(INDIRECT("'Risk Input'!" &amp; Database!$O$15 &amp;$A753&amp;"")="","",INDIRECT("'Risk Input'!" &amp; Database!$O$15 &amp;$A753&amp;""))</f>
        <v/>
      </c>
      <c r="P754" s="550"/>
      <c r="Q754" s="544"/>
      <c r="R754" s="544"/>
      <c r="S754" s="541"/>
      <c r="T754" s="541"/>
      <c r="U754" s="541"/>
      <c r="V754" s="541"/>
      <c r="W754" s="544"/>
      <c r="X754" s="541"/>
      <c r="Y754" s="14" t="str">
        <f ca="1">IF(INDIRECT("'Risk Input'!" &amp; Database!$O$30 &amp;$A753&amp;"")="","",INDIRECT("'Risk Input'!" &amp; Database!$O$30 &amp;$A753&amp;""))</f>
        <v/>
      </c>
    </row>
    <row r="755" spans="1:25" ht="24" customHeight="1">
      <c r="A755">
        <f t="shared" ref="A755:A760" si="82">A754</f>
        <v>90</v>
      </c>
      <c r="B755" s="541"/>
      <c r="C755" s="541"/>
      <c r="D755" s="541"/>
      <c r="E755" s="541"/>
      <c r="F755" s="541"/>
      <c r="G755" s="541"/>
      <c r="H755" s="541"/>
      <c r="I755" s="553"/>
      <c r="J755" s="541"/>
      <c r="K755" s="541"/>
      <c r="L755" s="541"/>
      <c r="M755" s="541"/>
      <c r="N755" s="541"/>
      <c r="O755" s="546" t="str">
        <f ca="1">IF(INDIRECT("'Risk Input'!" &amp; Database!$O$18 &amp;$A755&amp;"")="","",INDIRECT("'Risk Input'!" &amp; Database!$O$18 &amp;$A755&amp;""))</f>
        <v/>
      </c>
      <c r="P755" s="550"/>
      <c r="Q755" s="544"/>
      <c r="R755" s="544"/>
      <c r="S755" s="541"/>
      <c r="T755" s="541"/>
      <c r="U755" s="541"/>
      <c r="V755" s="541"/>
      <c r="W755" s="544"/>
      <c r="X755" s="541"/>
      <c r="Y755" s="546" t="str">
        <f ca="1">IF(INDIRECT("'Risk Input'!" &amp; Database!$O$33 &amp;$A755&amp;"")="","",INDIRECT("'Risk Input'!" &amp; Database!$O$33 &amp;$A755&amp;""))</f>
        <v/>
      </c>
    </row>
    <row r="756" spans="1:25" ht="24" customHeight="1">
      <c r="A756">
        <f t="shared" si="82"/>
        <v>90</v>
      </c>
      <c r="B756" s="541"/>
      <c r="C756" s="541"/>
      <c r="D756" s="541"/>
      <c r="E756" s="541"/>
      <c r="F756" s="541"/>
      <c r="G756" s="541"/>
      <c r="H756" s="541"/>
      <c r="I756" s="553"/>
      <c r="J756" s="541"/>
      <c r="K756" s="541"/>
      <c r="L756" s="541"/>
      <c r="M756" s="541"/>
      <c r="N756" s="541"/>
      <c r="O756" s="547" t="str">
        <f ca="1">IF(INDIRECT("'Risk Input'!L"&amp;$A755&amp;"")="","",INDIRECT("'Risk Input'!L"&amp;$A755&amp;""))</f>
        <v/>
      </c>
      <c r="P756" s="550"/>
      <c r="Q756" s="544"/>
      <c r="R756" s="544"/>
      <c r="S756" s="541"/>
      <c r="T756" s="541"/>
      <c r="U756" s="541"/>
      <c r="V756" s="541"/>
      <c r="W756" s="544"/>
      <c r="X756" s="541"/>
      <c r="Y756" s="547" t="str">
        <f ca="1">IF(INDIRECT("'Risk Input'!L"&amp;$A755&amp;"")="","",INDIRECT("'Risk Input'!L"&amp;$A755&amp;""))</f>
        <v/>
      </c>
    </row>
    <row r="757" spans="1:25" ht="24" customHeight="1">
      <c r="A757">
        <f t="shared" si="82"/>
        <v>90</v>
      </c>
      <c r="B757" s="541"/>
      <c r="C757" s="541"/>
      <c r="D757" s="541"/>
      <c r="E757" s="541"/>
      <c r="F757" s="541"/>
      <c r="G757" s="541"/>
      <c r="H757" s="541"/>
      <c r="I757" s="553"/>
      <c r="J757" s="541"/>
      <c r="K757" s="541"/>
      <c r="L757" s="541"/>
      <c r="M757" s="541"/>
      <c r="N757" s="541"/>
      <c r="O757" s="547" t="str">
        <f ca="1">IF(INDIRECT("'Risk Input'!L"&amp;$A756&amp;"")="","",INDIRECT("'Risk Input'!L"&amp;$A756&amp;""))</f>
        <v/>
      </c>
      <c r="P757" s="550"/>
      <c r="Q757" s="544"/>
      <c r="R757" s="544"/>
      <c r="S757" s="541"/>
      <c r="T757" s="541"/>
      <c r="U757" s="541"/>
      <c r="V757" s="541"/>
      <c r="W757" s="544"/>
      <c r="X757" s="541"/>
      <c r="Y757" s="547" t="str">
        <f ca="1">IF(INDIRECT("'Risk Input'!L"&amp;$A756&amp;"")="","",INDIRECT("'Risk Input'!L"&amp;$A756&amp;""))</f>
        <v/>
      </c>
    </row>
    <row r="758" spans="1:25" ht="24" customHeight="1" thickBot="1">
      <c r="A758">
        <f t="shared" si="82"/>
        <v>90</v>
      </c>
      <c r="B758" s="541"/>
      <c r="C758" s="541"/>
      <c r="D758" s="541"/>
      <c r="E758" s="541"/>
      <c r="F758" s="541"/>
      <c r="G758" s="541"/>
      <c r="H758" s="541"/>
      <c r="I758" s="553"/>
      <c r="J758" s="541"/>
      <c r="K758" s="541"/>
      <c r="L758" s="541"/>
      <c r="M758" s="541"/>
      <c r="N758" s="541"/>
      <c r="O758" s="548" t="str">
        <f ca="1">IF(INDIRECT("'Risk Input'!L"&amp;$A757&amp;"")="","",INDIRECT("'Risk Input'!L"&amp;$A757&amp;""))</f>
        <v/>
      </c>
      <c r="P758" s="550"/>
      <c r="Q758" s="544"/>
      <c r="R758" s="544"/>
      <c r="S758" s="541"/>
      <c r="T758" s="541"/>
      <c r="U758" s="541"/>
      <c r="V758" s="541"/>
      <c r="W758" s="544"/>
      <c r="X758" s="541"/>
      <c r="Y758" s="548" t="str">
        <f ca="1">IF(INDIRECT("'Risk Input'!L"&amp;$A757&amp;"")="","",INDIRECT("'Risk Input'!L"&amp;$A757&amp;""))</f>
        <v/>
      </c>
    </row>
    <row r="759" spans="1:25" ht="24" customHeight="1">
      <c r="A759">
        <f t="shared" si="82"/>
        <v>90</v>
      </c>
      <c r="B759" s="541"/>
      <c r="C759" s="541"/>
      <c r="D759" s="541"/>
      <c r="E759" s="541"/>
      <c r="F759" s="541"/>
      <c r="G759" s="541"/>
      <c r="H759" s="541"/>
      <c r="I759" s="553"/>
      <c r="J759" s="541"/>
      <c r="K759" s="541"/>
      <c r="L759" s="541"/>
      <c r="M759" s="541"/>
      <c r="N759" s="541"/>
      <c r="O759" s="13" t="s">
        <v>15</v>
      </c>
      <c r="P759" s="550"/>
      <c r="Q759" s="544"/>
      <c r="R759" s="544"/>
      <c r="S759" s="541"/>
      <c r="T759" s="541"/>
      <c r="U759" s="541"/>
      <c r="V759" s="541"/>
      <c r="W759" s="544"/>
      <c r="X759" s="541"/>
      <c r="Y759" s="13" t="s">
        <v>15</v>
      </c>
    </row>
    <row r="760" spans="1:25" ht="24" customHeight="1" thickBot="1">
      <c r="A760">
        <f t="shared" si="82"/>
        <v>90</v>
      </c>
      <c r="B760" s="542"/>
      <c r="C760" s="542"/>
      <c r="D760" s="542"/>
      <c r="E760" s="542"/>
      <c r="F760" s="542"/>
      <c r="G760" s="542"/>
      <c r="H760" s="542"/>
      <c r="I760" s="554"/>
      <c r="J760" s="542"/>
      <c r="K760" s="542"/>
      <c r="L760" s="542"/>
      <c r="M760" s="542"/>
      <c r="N760" s="542"/>
      <c r="O760" s="14" t="str">
        <f ca="1">IF(INDIRECT("'Risk Input'!" &amp; Database!$O$16 &amp;$A760&amp;"")="","",INDIRECT("'Risk Input'!" &amp; Database!$O$16 &amp;$A760&amp;""))</f>
        <v/>
      </c>
      <c r="P760" s="551"/>
      <c r="Q760" s="545"/>
      <c r="R760" s="545"/>
      <c r="S760" s="542"/>
      <c r="T760" s="542"/>
      <c r="U760" s="542"/>
      <c r="V760" s="542"/>
      <c r="W760" s="545"/>
      <c r="X760" s="542"/>
      <c r="Y760" s="14" t="str">
        <f ca="1">IF(INDIRECT("'Risk Input'!" &amp; Database!$O$31 &amp;$A760&amp;"")="","",INDIRECT("'Risk Input'!" &amp; Database!$O$31 &amp;$A760&amp;""))</f>
        <v/>
      </c>
    </row>
    <row r="761" spans="1:25" ht="6" customHeight="1" thickBot="1">
      <c r="B761" s="12"/>
      <c r="C761" s="125"/>
      <c r="D761" s="126"/>
      <c r="E761" s="126"/>
      <c r="F761" s="126"/>
      <c r="G761" s="126"/>
      <c r="H761" s="126"/>
      <c r="I761" s="243"/>
      <c r="J761" s="126"/>
      <c r="K761" s="126"/>
      <c r="L761" s="126"/>
      <c r="M761" s="126"/>
      <c r="N761" s="128"/>
      <c r="O761" s="128"/>
      <c r="P761" s="128"/>
      <c r="Q761" s="128"/>
      <c r="R761" s="128"/>
      <c r="S761" s="126"/>
      <c r="T761" s="126"/>
      <c r="U761" s="126"/>
      <c r="V761" s="126"/>
      <c r="W761" s="126"/>
      <c r="X761" s="126"/>
      <c r="Y761" s="122"/>
    </row>
    <row r="762" spans="1:25" ht="24" customHeight="1" thickTop="1">
      <c r="A762">
        <f>A753+1</f>
        <v>91</v>
      </c>
      <c r="B762" s="540" t="str">
        <f ca="1">IF(INDIRECT("'Risk Input'!" &amp; Database!$O$3 &amp;$A762&amp;"")="","",INDIRECT("'Risk Input'!" &amp; Database!$O$3 &amp;$A762&amp;""))</f>
        <v/>
      </c>
      <c r="C762" s="540" t="str">
        <f ca="1">IF(INDIRECT("'Risk Input'!" &amp; Database!$O$2 &amp;$A762&amp;"")="","",INDIRECT("'Risk Input'!" &amp; Database!$O$2 &amp;$A762&amp;""))</f>
        <v/>
      </c>
      <c r="D762" s="540" t="str">
        <f ca="1">IF(INDIRECT("'Risk Input'!" &amp; Database!$O$4 &amp;$A762&amp;"")="","",INDIRECT("'Risk Input'!" &amp; Database!$O$4 &amp;$A762&amp;""))</f>
        <v/>
      </c>
      <c r="E762" s="540" t="str">
        <f ca="1">IF(INDIRECT("'Risk Input'!" &amp; Database!$O$5 &amp;$A762&amp;"")="","",INDIRECT("'Risk Input'!" &amp; Database!$O$5 &amp;$A762&amp;""))</f>
        <v/>
      </c>
      <c r="F762" s="540" t="str">
        <f ca="1">IF(INDIRECT("'Risk Input'!" &amp; Database!$O$6 &amp;$A762&amp;"")="","",INDIRECT("'Risk Input'!" &amp; Database!$O$6 &amp;$A762&amp;""))</f>
        <v/>
      </c>
      <c r="G762" s="540" t="str">
        <f ca="1">IF(INDIRECT("'Risk Input'!" &amp; Database!$O$7 &amp;$A762&amp;"")="","",INDIRECT("'Risk Input'!" &amp; Database!$O$7 &amp;$A762&amp;""))</f>
        <v/>
      </c>
      <c r="H762" s="540" t="str">
        <f ca="1">IF(INDIRECT("'Risk Input'!" &amp; Database!$O$8 &amp;$A762&amp;"")="","",INDIRECT("'Risk Input'!" &amp; Database!$O$8 &amp;$A762&amp;""))</f>
        <v/>
      </c>
      <c r="I762" s="552" t="str">
        <f ca="1">IF(INDIRECT("'Risk Input'!" &amp; Database!$O$9 &amp;$A762&amp;"")="","",INDIRECT("'Risk Input'!" &amp; Database!$O$9 &amp;$A762&amp;""))</f>
        <v/>
      </c>
      <c r="J762" s="540" t="str">
        <f ca="1">IF(INDIRECT("'Risk Input'!" &amp; Database!$O$10 &amp;$A762&amp;"")="","",INDIRECT("'Risk Input'!" &amp; Database!$O$10 &amp;$A762&amp;""))</f>
        <v/>
      </c>
      <c r="K762" s="540" t="str">
        <f ca="1">IF(INDIRECT("'Risk Input'!" &amp; Database!$O$11 &amp;$A762&amp;"")="","",INDIRECT("'Risk Input'!" &amp; Database!$O$11 &amp;$A762&amp;""))</f>
        <v/>
      </c>
      <c r="L762" s="540" t="str">
        <f ca="1">IF(INDIRECT("'Risk Input'!" &amp; Database!$O$12 &amp;$A762&amp;"")="","",INDIRECT("'Risk Input'!" &amp; Database!$O$12 &amp;$A762&amp;""))</f>
        <v/>
      </c>
      <c r="M762" s="540" t="str">
        <f ca="1">IF(INDIRECT("'Risk Input'!" &amp; Database!$O$13 &amp;$A762&amp;"")="","",INDIRECT("'Risk Input'!" &amp; Database!$O$13 &amp;$A762&amp;""))</f>
        <v/>
      </c>
      <c r="N762" s="540" t="str">
        <f ca="1">IF(INDIRECT("'Risk Input'!" &amp; Database!$O$14 &amp;$A762&amp;"")="","",INDIRECT("'Risk Input'!" &amp; Database!$O$14 &amp;$A762&amp;""))</f>
        <v/>
      </c>
      <c r="O762" s="15" t="s">
        <v>26</v>
      </c>
      <c r="P762" s="549">
        <f ca="1">IF(INDIRECT("'Risk Input'!" &amp; Database!$O$19 &amp;$A762&amp;"")="","",INDIRECT("'Risk Input'!" &amp; Database!$O$19 &amp;$A762&amp;""))</f>
        <v>0</v>
      </c>
      <c r="Q762" s="543">
        <f ca="1">IF(INDIRECT("'Risk Input'!" &amp; Database!$O$20 &amp;$A762&amp;"")="","",INDIRECT("'Risk Input'!" &amp; Database!$O$20 &amp;$A762&amp;""))</f>
        <v>0</v>
      </c>
      <c r="R762" s="543">
        <f ca="1">IF(INDIRECT("'Risk Input'!" &amp; Database!$O$21 &amp;$A762&amp;"")="","",INDIRECT("'Risk Input'!" &amp; Database!$O$21 &amp;$A762&amp;""))</f>
        <v>0</v>
      </c>
      <c r="S762" s="540" t="str">
        <f ca="1">IF(INDIRECT("'Risk Input'!" &amp; Database!$O$22 &amp;$A762&amp;"")="","",INDIRECT("'Risk Input'!" &amp; Database!$O$22 &amp;$A762&amp;""))</f>
        <v/>
      </c>
      <c r="T762" s="540" t="str">
        <f ca="1">IF(INDIRECT("'Risk Input'!" &amp; Database!$O$25 &amp;$A762&amp;"")="","",INDIRECT("'Risk Input'!" &amp; Database!$O$25 &amp;$A762&amp;""))</f>
        <v/>
      </c>
      <c r="U762" s="540" t="str">
        <f ca="1">IF(INDIRECT("'Risk Input'!" &amp; Database!$O$26 &amp;$A762&amp;"")="","",INDIRECT("'Risk Input'!" &amp; Database!$O$26 &amp;$A762&amp;""))</f>
        <v/>
      </c>
      <c r="V762" s="540" t="str">
        <f ca="1">IF(INDIRECT("'Risk Input'!" &amp; Database!$O$27 &amp;$A762&amp;"")="","",INDIRECT("'Risk Input'!" &amp; Database!$O$27 &amp;$A762&amp;""))</f>
        <v/>
      </c>
      <c r="W762" s="543" t="str">
        <f ca="1">IF(INDIRECT("'Risk Input'!" &amp; Database!$O$28 &amp;$A762&amp;"")="","",INDIRECT("'Risk Input'!" &amp; Database!$O$28 &amp;$A762&amp;""))</f>
        <v/>
      </c>
      <c r="X762" s="540" t="str">
        <f ca="1">IF(INDIRECT("'Risk Input'!" &amp; Database!$O$29 &amp;$A762&amp;"")="","",INDIRECT("'Risk Input'!" &amp; Database!$O$29 &amp;$A762&amp;""))</f>
        <v/>
      </c>
      <c r="Y762" s="123" t="s">
        <v>26</v>
      </c>
    </row>
    <row r="763" spans="1:25" ht="24" customHeight="1" thickBot="1">
      <c r="A763">
        <f>A762</f>
        <v>91</v>
      </c>
      <c r="B763" s="541"/>
      <c r="C763" s="541"/>
      <c r="D763" s="541"/>
      <c r="E763" s="541"/>
      <c r="F763" s="541"/>
      <c r="G763" s="541"/>
      <c r="H763" s="541"/>
      <c r="I763" s="553"/>
      <c r="J763" s="541"/>
      <c r="K763" s="541"/>
      <c r="L763" s="541"/>
      <c r="M763" s="541"/>
      <c r="N763" s="541"/>
      <c r="O763" s="14" t="str">
        <f ca="1">IF(INDIRECT("'Risk Input'!" &amp; Database!$O$15 &amp;$A762&amp;"")="","",INDIRECT("'Risk Input'!" &amp; Database!$O$15 &amp;$A762&amp;""))</f>
        <v/>
      </c>
      <c r="P763" s="550"/>
      <c r="Q763" s="544"/>
      <c r="R763" s="544"/>
      <c r="S763" s="541"/>
      <c r="T763" s="541"/>
      <c r="U763" s="541"/>
      <c r="V763" s="541"/>
      <c r="W763" s="544"/>
      <c r="X763" s="541"/>
      <c r="Y763" s="14" t="str">
        <f ca="1">IF(INDIRECT("'Risk Input'!" &amp; Database!$O$30 &amp;$A762&amp;"")="","",INDIRECT("'Risk Input'!" &amp; Database!$O$30 &amp;$A762&amp;""))</f>
        <v/>
      </c>
    </row>
    <row r="764" spans="1:25" ht="24" customHeight="1">
      <c r="A764">
        <f t="shared" ref="A764:A769" si="83">A763</f>
        <v>91</v>
      </c>
      <c r="B764" s="541"/>
      <c r="C764" s="541"/>
      <c r="D764" s="541"/>
      <c r="E764" s="541"/>
      <c r="F764" s="541"/>
      <c r="G764" s="541"/>
      <c r="H764" s="541"/>
      <c r="I764" s="553"/>
      <c r="J764" s="541"/>
      <c r="K764" s="541"/>
      <c r="L764" s="541"/>
      <c r="M764" s="541"/>
      <c r="N764" s="541"/>
      <c r="O764" s="546" t="str">
        <f ca="1">IF(INDIRECT("'Risk Input'!" &amp; Database!$O$18 &amp;$A764&amp;"")="","",INDIRECT("'Risk Input'!" &amp; Database!$O$18 &amp;$A764&amp;""))</f>
        <v/>
      </c>
      <c r="P764" s="550"/>
      <c r="Q764" s="544"/>
      <c r="R764" s="544"/>
      <c r="S764" s="541"/>
      <c r="T764" s="541"/>
      <c r="U764" s="541"/>
      <c r="V764" s="541"/>
      <c r="W764" s="544"/>
      <c r="X764" s="541"/>
      <c r="Y764" s="546" t="str">
        <f ca="1">IF(INDIRECT("'Risk Input'!" &amp; Database!$O$33 &amp;$A764&amp;"")="","",INDIRECT("'Risk Input'!" &amp; Database!$O$33 &amp;$A764&amp;""))</f>
        <v/>
      </c>
    </row>
    <row r="765" spans="1:25" ht="24" customHeight="1">
      <c r="A765">
        <f t="shared" si="83"/>
        <v>91</v>
      </c>
      <c r="B765" s="541"/>
      <c r="C765" s="541"/>
      <c r="D765" s="541"/>
      <c r="E765" s="541"/>
      <c r="F765" s="541"/>
      <c r="G765" s="541"/>
      <c r="H765" s="541"/>
      <c r="I765" s="553"/>
      <c r="J765" s="541"/>
      <c r="K765" s="541"/>
      <c r="L765" s="541"/>
      <c r="M765" s="541"/>
      <c r="N765" s="541"/>
      <c r="O765" s="547" t="str">
        <f ca="1">IF(INDIRECT("'Risk Input'!L"&amp;$A764&amp;"")="","",INDIRECT("'Risk Input'!L"&amp;$A764&amp;""))</f>
        <v/>
      </c>
      <c r="P765" s="550"/>
      <c r="Q765" s="544"/>
      <c r="R765" s="544"/>
      <c r="S765" s="541"/>
      <c r="T765" s="541"/>
      <c r="U765" s="541"/>
      <c r="V765" s="541"/>
      <c r="W765" s="544"/>
      <c r="X765" s="541"/>
      <c r="Y765" s="547" t="str">
        <f ca="1">IF(INDIRECT("'Risk Input'!L"&amp;$A764&amp;"")="","",INDIRECT("'Risk Input'!L"&amp;$A764&amp;""))</f>
        <v/>
      </c>
    </row>
    <row r="766" spans="1:25" ht="24" customHeight="1">
      <c r="A766">
        <f t="shared" si="83"/>
        <v>91</v>
      </c>
      <c r="B766" s="541"/>
      <c r="C766" s="541"/>
      <c r="D766" s="541"/>
      <c r="E766" s="541"/>
      <c r="F766" s="541"/>
      <c r="G766" s="541"/>
      <c r="H766" s="541"/>
      <c r="I766" s="553"/>
      <c r="J766" s="541"/>
      <c r="K766" s="541"/>
      <c r="L766" s="541"/>
      <c r="M766" s="541"/>
      <c r="N766" s="541"/>
      <c r="O766" s="547" t="str">
        <f ca="1">IF(INDIRECT("'Risk Input'!L"&amp;$A765&amp;"")="","",INDIRECT("'Risk Input'!L"&amp;$A765&amp;""))</f>
        <v/>
      </c>
      <c r="P766" s="550"/>
      <c r="Q766" s="544"/>
      <c r="R766" s="544"/>
      <c r="S766" s="541"/>
      <c r="T766" s="541"/>
      <c r="U766" s="541"/>
      <c r="V766" s="541"/>
      <c r="W766" s="544"/>
      <c r="X766" s="541"/>
      <c r="Y766" s="547" t="str">
        <f ca="1">IF(INDIRECT("'Risk Input'!L"&amp;$A765&amp;"")="","",INDIRECT("'Risk Input'!L"&amp;$A765&amp;""))</f>
        <v/>
      </c>
    </row>
    <row r="767" spans="1:25" ht="24" customHeight="1" thickBot="1">
      <c r="A767">
        <f t="shared" si="83"/>
        <v>91</v>
      </c>
      <c r="B767" s="541"/>
      <c r="C767" s="541"/>
      <c r="D767" s="541"/>
      <c r="E767" s="541"/>
      <c r="F767" s="541"/>
      <c r="G767" s="541"/>
      <c r="H767" s="541"/>
      <c r="I767" s="553"/>
      <c r="J767" s="541"/>
      <c r="K767" s="541"/>
      <c r="L767" s="541"/>
      <c r="M767" s="541"/>
      <c r="N767" s="541"/>
      <c r="O767" s="548" t="str">
        <f ca="1">IF(INDIRECT("'Risk Input'!L"&amp;$A766&amp;"")="","",INDIRECT("'Risk Input'!L"&amp;$A766&amp;""))</f>
        <v/>
      </c>
      <c r="P767" s="550"/>
      <c r="Q767" s="544"/>
      <c r="R767" s="544"/>
      <c r="S767" s="541"/>
      <c r="T767" s="541"/>
      <c r="U767" s="541"/>
      <c r="V767" s="541"/>
      <c r="W767" s="544"/>
      <c r="X767" s="541"/>
      <c r="Y767" s="548" t="str">
        <f ca="1">IF(INDIRECT("'Risk Input'!L"&amp;$A766&amp;"")="","",INDIRECT("'Risk Input'!L"&amp;$A766&amp;""))</f>
        <v/>
      </c>
    </row>
    <row r="768" spans="1:25" ht="24" customHeight="1">
      <c r="A768">
        <f t="shared" si="83"/>
        <v>91</v>
      </c>
      <c r="B768" s="541"/>
      <c r="C768" s="541"/>
      <c r="D768" s="541"/>
      <c r="E768" s="541"/>
      <c r="F768" s="541"/>
      <c r="G768" s="541"/>
      <c r="H768" s="541"/>
      <c r="I768" s="553"/>
      <c r="J768" s="541"/>
      <c r="K768" s="541"/>
      <c r="L768" s="541"/>
      <c r="M768" s="541"/>
      <c r="N768" s="541"/>
      <c r="O768" s="13" t="s">
        <v>15</v>
      </c>
      <c r="P768" s="550"/>
      <c r="Q768" s="544"/>
      <c r="R768" s="544"/>
      <c r="S768" s="541"/>
      <c r="T768" s="541"/>
      <c r="U768" s="541"/>
      <c r="V768" s="541"/>
      <c r="W768" s="544"/>
      <c r="X768" s="541"/>
      <c r="Y768" s="13" t="s">
        <v>15</v>
      </c>
    </row>
    <row r="769" spans="1:25" ht="24" customHeight="1" thickBot="1">
      <c r="A769">
        <f t="shared" si="83"/>
        <v>91</v>
      </c>
      <c r="B769" s="542"/>
      <c r="C769" s="542"/>
      <c r="D769" s="542"/>
      <c r="E769" s="542"/>
      <c r="F769" s="542"/>
      <c r="G769" s="542"/>
      <c r="H769" s="542"/>
      <c r="I769" s="554"/>
      <c r="J769" s="542"/>
      <c r="K769" s="542"/>
      <c r="L769" s="542"/>
      <c r="M769" s="542"/>
      <c r="N769" s="542"/>
      <c r="O769" s="14" t="str">
        <f ca="1">IF(INDIRECT("'Risk Input'!" &amp; Database!$O$16 &amp;$A769&amp;"")="","",INDIRECT("'Risk Input'!" &amp; Database!$O$16 &amp;$A769&amp;""))</f>
        <v/>
      </c>
      <c r="P769" s="551"/>
      <c r="Q769" s="545"/>
      <c r="R769" s="545"/>
      <c r="S769" s="542"/>
      <c r="T769" s="542"/>
      <c r="U769" s="542"/>
      <c r="V769" s="542"/>
      <c r="W769" s="545"/>
      <c r="X769" s="542"/>
      <c r="Y769" s="14" t="str">
        <f ca="1">IF(INDIRECT("'Risk Input'!" &amp; Database!$O$31 &amp;$A769&amp;"")="","",INDIRECT("'Risk Input'!" &amp; Database!$O$31 &amp;$A769&amp;""))</f>
        <v/>
      </c>
    </row>
    <row r="770" spans="1:25" ht="6" customHeight="1" thickBot="1">
      <c r="B770" s="12"/>
      <c r="C770" s="125"/>
      <c r="D770" s="126"/>
      <c r="E770" s="126"/>
      <c r="F770" s="126"/>
      <c r="G770" s="126"/>
      <c r="H770" s="126"/>
      <c r="I770" s="243"/>
      <c r="J770" s="126"/>
      <c r="K770" s="126"/>
      <c r="L770" s="126"/>
      <c r="M770" s="126"/>
      <c r="N770" s="128"/>
      <c r="O770" s="128"/>
      <c r="P770" s="128"/>
      <c r="Q770" s="128"/>
      <c r="R770" s="128"/>
      <c r="S770" s="126"/>
      <c r="T770" s="126"/>
      <c r="U770" s="126"/>
      <c r="V770" s="126"/>
      <c r="W770" s="126"/>
      <c r="X770" s="126"/>
      <c r="Y770" s="122"/>
    </row>
    <row r="771" spans="1:25" ht="24" customHeight="1" thickTop="1">
      <c r="A771">
        <f>A762+1</f>
        <v>92</v>
      </c>
      <c r="B771" s="540" t="str">
        <f ca="1">IF(INDIRECT("'Risk Input'!" &amp; Database!$O$3 &amp;$A771&amp;"")="","",INDIRECT("'Risk Input'!" &amp; Database!$O$3 &amp;$A771&amp;""))</f>
        <v/>
      </c>
      <c r="C771" s="540" t="str">
        <f ca="1">IF(INDIRECT("'Risk Input'!" &amp; Database!$O$2 &amp;$A771&amp;"")="","",INDIRECT("'Risk Input'!" &amp; Database!$O$2 &amp;$A771&amp;""))</f>
        <v/>
      </c>
      <c r="D771" s="540" t="str">
        <f ca="1">IF(INDIRECT("'Risk Input'!" &amp; Database!$O$4 &amp;$A771&amp;"")="","",INDIRECT("'Risk Input'!" &amp; Database!$O$4 &amp;$A771&amp;""))</f>
        <v/>
      </c>
      <c r="E771" s="540" t="str">
        <f ca="1">IF(INDIRECT("'Risk Input'!" &amp; Database!$O$5 &amp;$A771&amp;"")="","",INDIRECT("'Risk Input'!" &amp; Database!$O$5 &amp;$A771&amp;""))</f>
        <v/>
      </c>
      <c r="F771" s="540" t="str">
        <f ca="1">IF(INDIRECT("'Risk Input'!" &amp; Database!$O$6 &amp;$A771&amp;"")="","",INDIRECT("'Risk Input'!" &amp; Database!$O$6 &amp;$A771&amp;""))</f>
        <v/>
      </c>
      <c r="G771" s="540" t="str">
        <f ca="1">IF(INDIRECT("'Risk Input'!" &amp; Database!$O$7 &amp;$A771&amp;"")="","",INDIRECT("'Risk Input'!" &amp; Database!$O$7 &amp;$A771&amp;""))</f>
        <v/>
      </c>
      <c r="H771" s="540" t="str">
        <f ca="1">IF(INDIRECT("'Risk Input'!" &amp; Database!$O$8 &amp;$A771&amp;"")="","",INDIRECT("'Risk Input'!" &amp; Database!$O$8 &amp;$A771&amp;""))</f>
        <v/>
      </c>
      <c r="I771" s="552" t="str">
        <f ca="1">IF(INDIRECT("'Risk Input'!" &amp; Database!$O$9 &amp;$A771&amp;"")="","",INDIRECT("'Risk Input'!" &amp; Database!$O$9 &amp;$A771&amp;""))</f>
        <v/>
      </c>
      <c r="J771" s="540" t="str">
        <f ca="1">IF(INDIRECT("'Risk Input'!" &amp; Database!$O$10 &amp;$A771&amp;"")="","",INDIRECT("'Risk Input'!" &amp; Database!$O$10 &amp;$A771&amp;""))</f>
        <v/>
      </c>
      <c r="K771" s="540" t="str">
        <f ca="1">IF(INDIRECT("'Risk Input'!" &amp; Database!$O$11 &amp;$A771&amp;"")="","",INDIRECT("'Risk Input'!" &amp; Database!$O$11 &amp;$A771&amp;""))</f>
        <v/>
      </c>
      <c r="L771" s="540" t="str">
        <f ca="1">IF(INDIRECT("'Risk Input'!" &amp; Database!$O$12 &amp;$A771&amp;"")="","",INDIRECT("'Risk Input'!" &amp; Database!$O$12 &amp;$A771&amp;""))</f>
        <v/>
      </c>
      <c r="M771" s="540" t="str">
        <f ca="1">IF(INDIRECT("'Risk Input'!" &amp; Database!$O$13 &amp;$A771&amp;"")="","",INDIRECT("'Risk Input'!" &amp; Database!$O$13 &amp;$A771&amp;""))</f>
        <v/>
      </c>
      <c r="N771" s="540" t="str">
        <f ca="1">IF(INDIRECT("'Risk Input'!" &amp; Database!$O$14 &amp;$A771&amp;"")="","",INDIRECT("'Risk Input'!" &amp; Database!$O$14 &amp;$A771&amp;""))</f>
        <v/>
      </c>
      <c r="O771" s="15" t="s">
        <v>26</v>
      </c>
      <c r="P771" s="549">
        <f ca="1">IF(INDIRECT("'Risk Input'!" &amp; Database!$O$19 &amp;$A771&amp;"")="","",INDIRECT("'Risk Input'!" &amp; Database!$O$19 &amp;$A771&amp;""))</f>
        <v>0</v>
      </c>
      <c r="Q771" s="543">
        <f ca="1">IF(INDIRECT("'Risk Input'!" &amp; Database!$O$20 &amp;$A771&amp;"")="","",INDIRECT("'Risk Input'!" &amp; Database!$O$20 &amp;$A771&amp;""))</f>
        <v>0</v>
      </c>
      <c r="R771" s="543">
        <f ca="1">IF(INDIRECT("'Risk Input'!" &amp; Database!$O$21 &amp;$A771&amp;"")="","",INDIRECT("'Risk Input'!" &amp; Database!$O$21 &amp;$A771&amp;""))</f>
        <v>0</v>
      </c>
      <c r="S771" s="540" t="str">
        <f ca="1">IF(INDIRECT("'Risk Input'!" &amp; Database!$O$22 &amp;$A771&amp;"")="","",INDIRECT("'Risk Input'!" &amp; Database!$O$22 &amp;$A771&amp;""))</f>
        <v/>
      </c>
      <c r="T771" s="540" t="str">
        <f ca="1">IF(INDIRECT("'Risk Input'!" &amp; Database!$O$25 &amp;$A771&amp;"")="","",INDIRECT("'Risk Input'!" &amp; Database!$O$25 &amp;$A771&amp;""))</f>
        <v/>
      </c>
      <c r="U771" s="540" t="str">
        <f ca="1">IF(INDIRECT("'Risk Input'!" &amp; Database!$O$26 &amp;$A771&amp;"")="","",INDIRECT("'Risk Input'!" &amp; Database!$O$26 &amp;$A771&amp;""))</f>
        <v/>
      </c>
      <c r="V771" s="540" t="str">
        <f ca="1">IF(INDIRECT("'Risk Input'!" &amp; Database!$O$27 &amp;$A771&amp;"")="","",INDIRECT("'Risk Input'!" &amp; Database!$O$27 &amp;$A771&amp;""))</f>
        <v/>
      </c>
      <c r="W771" s="543" t="str">
        <f ca="1">IF(INDIRECT("'Risk Input'!" &amp; Database!$O$28 &amp;$A771&amp;"")="","",INDIRECT("'Risk Input'!" &amp; Database!$O$28 &amp;$A771&amp;""))</f>
        <v/>
      </c>
      <c r="X771" s="540" t="str">
        <f ca="1">IF(INDIRECT("'Risk Input'!" &amp; Database!$O$29 &amp;$A771&amp;"")="","",INDIRECT("'Risk Input'!" &amp; Database!$O$29 &amp;$A771&amp;""))</f>
        <v/>
      </c>
      <c r="Y771" s="123" t="s">
        <v>26</v>
      </c>
    </row>
    <row r="772" spans="1:25" ht="24" customHeight="1" thickBot="1">
      <c r="A772">
        <f>A771</f>
        <v>92</v>
      </c>
      <c r="B772" s="541"/>
      <c r="C772" s="541"/>
      <c r="D772" s="541"/>
      <c r="E772" s="541"/>
      <c r="F772" s="541"/>
      <c r="G772" s="541"/>
      <c r="H772" s="541"/>
      <c r="I772" s="553"/>
      <c r="J772" s="541"/>
      <c r="K772" s="541"/>
      <c r="L772" s="541"/>
      <c r="M772" s="541"/>
      <c r="N772" s="541"/>
      <c r="O772" s="14" t="str">
        <f ca="1">IF(INDIRECT("'Risk Input'!" &amp; Database!$O$15 &amp;$A771&amp;"")="","",INDIRECT("'Risk Input'!" &amp; Database!$O$15 &amp;$A771&amp;""))</f>
        <v/>
      </c>
      <c r="P772" s="550"/>
      <c r="Q772" s="544"/>
      <c r="R772" s="544"/>
      <c r="S772" s="541"/>
      <c r="T772" s="541"/>
      <c r="U772" s="541"/>
      <c r="V772" s="541"/>
      <c r="W772" s="544"/>
      <c r="X772" s="541"/>
      <c r="Y772" s="14" t="str">
        <f ca="1">IF(INDIRECT("'Risk Input'!" &amp; Database!$O$30 &amp;$A771&amp;"")="","",INDIRECT("'Risk Input'!" &amp; Database!$O$30 &amp;$A771&amp;""))</f>
        <v/>
      </c>
    </row>
    <row r="773" spans="1:25" ht="24" customHeight="1">
      <c r="A773">
        <f t="shared" ref="A773:A778" si="84">A772</f>
        <v>92</v>
      </c>
      <c r="B773" s="541"/>
      <c r="C773" s="541"/>
      <c r="D773" s="541"/>
      <c r="E773" s="541"/>
      <c r="F773" s="541"/>
      <c r="G773" s="541"/>
      <c r="H773" s="541"/>
      <c r="I773" s="553"/>
      <c r="J773" s="541"/>
      <c r="K773" s="541"/>
      <c r="L773" s="541"/>
      <c r="M773" s="541"/>
      <c r="N773" s="541"/>
      <c r="O773" s="546" t="str">
        <f ca="1">IF(INDIRECT("'Risk Input'!" &amp; Database!$O$18 &amp;$A773&amp;"")="","",INDIRECT("'Risk Input'!" &amp; Database!$O$18 &amp;$A773&amp;""))</f>
        <v/>
      </c>
      <c r="P773" s="550"/>
      <c r="Q773" s="544"/>
      <c r="R773" s="544"/>
      <c r="S773" s="541"/>
      <c r="T773" s="541"/>
      <c r="U773" s="541"/>
      <c r="V773" s="541"/>
      <c r="W773" s="544"/>
      <c r="X773" s="541"/>
      <c r="Y773" s="546" t="str">
        <f ca="1">IF(INDIRECT("'Risk Input'!" &amp; Database!$O$33 &amp;$A773&amp;"")="","",INDIRECT("'Risk Input'!" &amp; Database!$O$33 &amp;$A773&amp;""))</f>
        <v/>
      </c>
    </row>
    <row r="774" spans="1:25" ht="24" customHeight="1">
      <c r="A774">
        <f t="shared" si="84"/>
        <v>92</v>
      </c>
      <c r="B774" s="541"/>
      <c r="C774" s="541"/>
      <c r="D774" s="541"/>
      <c r="E774" s="541"/>
      <c r="F774" s="541"/>
      <c r="G774" s="541"/>
      <c r="H774" s="541"/>
      <c r="I774" s="553"/>
      <c r="J774" s="541"/>
      <c r="K774" s="541"/>
      <c r="L774" s="541"/>
      <c r="M774" s="541"/>
      <c r="N774" s="541"/>
      <c r="O774" s="547" t="str">
        <f ca="1">IF(INDIRECT("'Risk Input'!L"&amp;$A773&amp;"")="","",INDIRECT("'Risk Input'!L"&amp;$A773&amp;""))</f>
        <v/>
      </c>
      <c r="P774" s="550"/>
      <c r="Q774" s="544"/>
      <c r="R774" s="544"/>
      <c r="S774" s="541"/>
      <c r="T774" s="541"/>
      <c r="U774" s="541"/>
      <c r="V774" s="541"/>
      <c r="W774" s="544"/>
      <c r="X774" s="541"/>
      <c r="Y774" s="547" t="str">
        <f ca="1">IF(INDIRECT("'Risk Input'!L"&amp;$A773&amp;"")="","",INDIRECT("'Risk Input'!L"&amp;$A773&amp;""))</f>
        <v/>
      </c>
    </row>
    <row r="775" spans="1:25" ht="24" customHeight="1">
      <c r="A775">
        <f t="shared" si="84"/>
        <v>92</v>
      </c>
      <c r="B775" s="541"/>
      <c r="C775" s="541"/>
      <c r="D775" s="541"/>
      <c r="E775" s="541"/>
      <c r="F775" s="541"/>
      <c r="G775" s="541"/>
      <c r="H775" s="541"/>
      <c r="I775" s="553"/>
      <c r="J775" s="541"/>
      <c r="K775" s="541"/>
      <c r="L775" s="541"/>
      <c r="M775" s="541"/>
      <c r="N775" s="541"/>
      <c r="O775" s="547" t="str">
        <f ca="1">IF(INDIRECT("'Risk Input'!L"&amp;$A774&amp;"")="","",INDIRECT("'Risk Input'!L"&amp;$A774&amp;""))</f>
        <v/>
      </c>
      <c r="P775" s="550"/>
      <c r="Q775" s="544"/>
      <c r="R775" s="544"/>
      <c r="S775" s="541"/>
      <c r="T775" s="541"/>
      <c r="U775" s="541"/>
      <c r="V775" s="541"/>
      <c r="W775" s="544"/>
      <c r="X775" s="541"/>
      <c r="Y775" s="547" t="str">
        <f ca="1">IF(INDIRECT("'Risk Input'!L"&amp;$A774&amp;"")="","",INDIRECT("'Risk Input'!L"&amp;$A774&amp;""))</f>
        <v/>
      </c>
    </row>
    <row r="776" spans="1:25" ht="24" customHeight="1" thickBot="1">
      <c r="A776">
        <f t="shared" si="84"/>
        <v>92</v>
      </c>
      <c r="B776" s="541"/>
      <c r="C776" s="541"/>
      <c r="D776" s="541"/>
      <c r="E776" s="541"/>
      <c r="F776" s="541"/>
      <c r="G776" s="541"/>
      <c r="H776" s="541"/>
      <c r="I776" s="553"/>
      <c r="J776" s="541"/>
      <c r="K776" s="541"/>
      <c r="L776" s="541"/>
      <c r="M776" s="541"/>
      <c r="N776" s="541"/>
      <c r="O776" s="548" t="str">
        <f ca="1">IF(INDIRECT("'Risk Input'!L"&amp;$A775&amp;"")="","",INDIRECT("'Risk Input'!L"&amp;$A775&amp;""))</f>
        <v/>
      </c>
      <c r="P776" s="550"/>
      <c r="Q776" s="544"/>
      <c r="R776" s="544"/>
      <c r="S776" s="541"/>
      <c r="T776" s="541"/>
      <c r="U776" s="541"/>
      <c r="V776" s="541"/>
      <c r="W776" s="544"/>
      <c r="X776" s="541"/>
      <c r="Y776" s="548" t="str">
        <f ca="1">IF(INDIRECT("'Risk Input'!L"&amp;$A775&amp;"")="","",INDIRECT("'Risk Input'!L"&amp;$A775&amp;""))</f>
        <v/>
      </c>
    </row>
    <row r="777" spans="1:25" ht="24" customHeight="1">
      <c r="A777">
        <f t="shared" si="84"/>
        <v>92</v>
      </c>
      <c r="B777" s="541"/>
      <c r="C777" s="541"/>
      <c r="D777" s="541"/>
      <c r="E777" s="541"/>
      <c r="F777" s="541"/>
      <c r="G777" s="541"/>
      <c r="H777" s="541"/>
      <c r="I777" s="553"/>
      <c r="J777" s="541"/>
      <c r="K777" s="541"/>
      <c r="L777" s="541"/>
      <c r="M777" s="541"/>
      <c r="N777" s="541"/>
      <c r="O777" s="13" t="s">
        <v>15</v>
      </c>
      <c r="P777" s="550"/>
      <c r="Q777" s="544"/>
      <c r="R777" s="544"/>
      <c r="S777" s="541"/>
      <c r="T777" s="541"/>
      <c r="U777" s="541"/>
      <c r="V777" s="541"/>
      <c r="W777" s="544"/>
      <c r="X777" s="541"/>
      <c r="Y777" s="13" t="s">
        <v>15</v>
      </c>
    </row>
    <row r="778" spans="1:25" ht="24" customHeight="1" thickBot="1">
      <c r="A778">
        <f t="shared" si="84"/>
        <v>92</v>
      </c>
      <c r="B778" s="542"/>
      <c r="C778" s="542"/>
      <c r="D778" s="542"/>
      <c r="E778" s="542"/>
      <c r="F778" s="542"/>
      <c r="G778" s="542"/>
      <c r="H778" s="542"/>
      <c r="I778" s="554"/>
      <c r="J778" s="542"/>
      <c r="K778" s="542"/>
      <c r="L778" s="542"/>
      <c r="M778" s="542"/>
      <c r="N778" s="542"/>
      <c r="O778" s="14" t="str">
        <f ca="1">IF(INDIRECT("'Risk Input'!" &amp; Database!$O$16 &amp;$A778&amp;"")="","",INDIRECT("'Risk Input'!" &amp; Database!$O$16 &amp;$A778&amp;""))</f>
        <v/>
      </c>
      <c r="P778" s="551"/>
      <c r="Q778" s="545"/>
      <c r="R778" s="545"/>
      <c r="S778" s="542"/>
      <c r="T778" s="542"/>
      <c r="U778" s="542"/>
      <c r="V778" s="542"/>
      <c r="W778" s="545"/>
      <c r="X778" s="542"/>
      <c r="Y778" s="14" t="str">
        <f ca="1">IF(INDIRECT("'Risk Input'!" &amp; Database!$O$31 &amp;$A778&amp;"")="","",INDIRECT("'Risk Input'!" &amp; Database!$O$31 &amp;$A778&amp;""))</f>
        <v/>
      </c>
    </row>
    <row r="779" spans="1:25" ht="6" customHeight="1" thickBot="1">
      <c r="B779" s="12"/>
      <c r="C779" s="125"/>
      <c r="D779" s="126"/>
      <c r="E779" s="126"/>
      <c r="F779" s="126"/>
      <c r="G779" s="126"/>
      <c r="H779" s="126"/>
      <c r="I779" s="243"/>
      <c r="J779" s="126"/>
      <c r="K779" s="126"/>
      <c r="L779" s="126"/>
      <c r="M779" s="126"/>
      <c r="N779" s="128"/>
      <c r="O779" s="128"/>
      <c r="P779" s="128"/>
      <c r="Q779" s="128"/>
      <c r="R779" s="128"/>
      <c r="S779" s="126"/>
      <c r="T779" s="126"/>
      <c r="U779" s="126"/>
      <c r="V779" s="126"/>
      <c r="W779" s="126"/>
      <c r="X779" s="126"/>
      <c r="Y779" s="122"/>
    </row>
    <row r="780" spans="1:25" ht="24" customHeight="1" thickTop="1">
      <c r="A780">
        <f>A771+1</f>
        <v>93</v>
      </c>
      <c r="B780" s="540" t="str">
        <f ca="1">IF(INDIRECT("'Risk Input'!" &amp; Database!$O$3 &amp;$A780&amp;"")="","",INDIRECT("'Risk Input'!" &amp; Database!$O$3 &amp;$A780&amp;""))</f>
        <v/>
      </c>
      <c r="C780" s="540" t="str">
        <f ca="1">IF(INDIRECT("'Risk Input'!" &amp; Database!$O$2 &amp;$A780&amp;"")="","",INDIRECT("'Risk Input'!" &amp; Database!$O$2 &amp;$A780&amp;""))</f>
        <v/>
      </c>
      <c r="D780" s="540" t="str">
        <f ca="1">IF(INDIRECT("'Risk Input'!" &amp; Database!$O$4 &amp;$A780&amp;"")="","",INDIRECT("'Risk Input'!" &amp; Database!$O$4 &amp;$A780&amp;""))</f>
        <v/>
      </c>
      <c r="E780" s="540" t="str">
        <f ca="1">IF(INDIRECT("'Risk Input'!" &amp; Database!$O$5 &amp;$A780&amp;"")="","",INDIRECT("'Risk Input'!" &amp; Database!$O$5 &amp;$A780&amp;""))</f>
        <v/>
      </c>
      <c r="F780" s="540" t="str">
        <f ca="1">IF(INDIRECT("'Risk Input'!" &amp; Database!$O$6 &amp;$A780&amp;"")="","",INDIRECT("'Risk Input'!" &amp; Database!$O$6 &amp;$A780&amp;""))</f>
        <v/>
      </c>
      <c r="G780" s="540" t="str">
        <f ca="1">IF(INDIRECT("'Risk Input'!" &amp; Database!$O$7 &amp;$A780&amp;"")="","",INDIRECT("'Risk Input'!" &amp; Database!$O$7 &amp;$A780&amp;""))</f>
        <v/>
      </c>
      <c r="H780" s="540" t="str">
        <f ca="1">IF(INDIRECT("'Risk Input'!" &amp; Database!$O$8 &amp;$A780&amp;"")="","",INDIRECT("'Risk Input'!" &amp; Database!$O$8 &amp;$A780&amp;""))</f>
        <v/>
      </c>
      <c r="I780" s="552" t="str">
        <f ca="1">IF(INDIRECT("'Risk Input'!" &amp; Database!$O$9 &amp;$A780&amp;"")="","",INDIRECT("'Risk Input'!" &amp; Database!$O$9 &amp;$A780&amp;""))</f>
        <v/>
      </c>
      <c r="J780" s="540" t="str">
        <f ca="1">IF(INDIRECT("'Risk Input'!" &amp; Database!$O$10 &amp;$A780&amp;"")="","",INDIRECT("'Risk Input'!" &amp; Database!$O$10 &amp;$A780&amp;""))</f>
        <v/>
      </c>
      <c r="K780" s="540" t="str">
        <f ca="1">IF(INDIRECT("'Risk Input'!" &amp; Database!$O$11 &amp;$A780&amp;"")="","",INDIRECT("'Risk Input'!" &amp; Database!$O$11 &amp;$A780&amp;""))</f>
        <v/>
      </c>
      <c r="L780" s="540" t="str">
        <f ca="1">IF(INDIRECT("'Risk Input'!" &amp; Database!$O$12 &amp;$A780&amp;"")="","",INDIRECT("'Risk Input'!" &amp; Database!$O$12 &amp;$A780&amp;""))</f>
        <v/>
      </c>
      <c r="M780" s="540" t="str">
        <f ca="1">IF(INDIRECT("'Risk Input'!" &amp; Database!$O$13 &amp;$A780&amp;"")="","",INDIRECT("'Risk Input'!" &amp; Database!$O$13 &amp;$A780&amp;""))</f>
        <v/>
      </c>
      <c r="N780" s="540" t="str">
        <f ca="1">IF(INDIRECT("'Risk Input'!" &amp; Database!$O$14 &amp;$A780&amp;"")="","",INDIRECT("'Risk Input'!" &amp; Database!$O$14 &amp;$A780&amp;""))</f>
        <v/>
      </c>
      <c r="O780" s="15" t="s">
        <v>26</v>
      </c>
      <c r="P780" s="549">
        <f ca="1">IF(INDIRECT("'Risk Input'!" &amp; Database!$O$19 &amp;$A780&amp;"")="","",INDIRECT("'Risk Input'!" &amp; Database!$O$19 &amp;$A780&amp;""))</f>
        <v>0</v>
      </c>
      <c r="Q780" s="543">
        <f ca="1">IF(INDIRECT("'Risk Input'!" &amp; Database!$O$20 &amp;$A780&amp;"")="","",INDIRECT("'Risk Input'!" &amp; Database!$O$20 &amp;$A780&amp;""))</f>
        <v>0</v>
      </c>
      <c r="R780" s="543">
        <f ca="1">IF(INDIRECT("'Risk Input'!" &amp; Database!$O$21 &amp;$A780&amp;"")="","",INDIRECT("'Risk Input'!" &amp; Database!$O$21 &amp;$A780&amp;""))</f>
        <v>0</v>
      </c>
      <c r="S780" s="540" t="str">
        <f ca="1">IF(INDIRECT("'Risk Input'!" &amp; Database!$O$22 &amp;$A780&amp;"")="","",INDIRECT("'Risk Input'!" &amp; Database!$O$22 &amp;$A780&amp;""))</f>
        <v/>
      </c>
      <c r="T780" s="540" t="str">
        <f ca="1">IF(INDIRECT("'Risk Input'!" &amp; Database!$O$25 &amp;$A780&amp;"")="","",INDIRECT("'Risk Input'!" &amp; Database!$O$25 &amp;$A780&amp;""))</f>
        <v/>
      </c>
      <c r="U780" s="540" t="str">
        <f ca="1">IF(INDIRECT("'Risk Input'!" &amp; Database!$O$26 &amp;$A780&amp;"")="","",INDIRECT("'Risk Input'!" &amp; Database!$O$26 &amp;$A780&amp;""))</f>
        <v/>
      </c>
      <c r="V780" s="540" t="str">
        <f ca="1">IF(INDIRECT("'Risk Input'!" &amp; Database!$O$27 &amp;$A780&amp;"")="","",INDIRECT("'Risk Input'!" &amp; Database!$O$27 &amp;$A780&amp;""))</f>
        <v/>
      </c>
      <c r="W780" s="543" t="str">
        <f ca="1">IF(INDIRECT("'Risk Input'!" &amp; Database!$O$28 &amp;$A780&amp;"")="","",INDIRECT("'Risk Input'!" &amp; Database!$O$28 &amp;$A780&amp;""))</f>
        <v/>
      </c>
      <c r="X780" s="540" t="str">
        <f ca="1">IF(INDIRECT("'Risk Input'!" &amp; Database!$O$29 &amp;$A780&amp;"")="","",INDIRECT("'Risk Input'!" &amp; Database!$O$29 &amp;$A780&amp;""))</f>
        <v/>
      </c>
      <c r="Y780" s="123" t="s">
        <v>26</v>
      </c>
    </row>
    <row r="781" spans="1:25" ht="24" customHeight="1" thickBot="1">
      <c r="A781">
        <f>A780</f>
        <v>93</v>
      </c>
      <c r="B781" s="541"/>
      <c r="C781" s="541"/>
      <c r="D781" s="541"/>
      <c r="E781" s="541"/>
      <c r="F781" s="541"/>
      <c r="G781" s="541"/>
      <c r="H781" s="541"/>
      <c r="I781" s="553"/>
      <c r="J781" s="541"/>
      <c r="K781" s="541"/>
      <c r="L781" s="541"/>
      <c r="M781" s="541"/>
      <c r="N781" s="541"/>
      <c r="O781" s="14" t="str">
        <f ca="1">IF(INDIRECT("'Risk Input'!" &amp; Database!$O$15 &amp;$A780&amp;"")="","",INDIRECT("'Risk Input'!" &amp; Database!$O$15 &amp;$A780&amp;""))</f>
        <v/>
      </c>
      <c r="P781" s="550"/>
      <c r="Q781" s="544"/>
      <c r="R781" s="544"/>
      <c r="S781" s="541"/>
      <c r="T781" s="541"/>
      <c r="U781" s="541"/>
      <c r="V781" s="541"/>
      <c r="W781" s="544"/>
      <c r="X781" s="541"/>
      <c r="Y781" s="14" t="str">
        <f ca="1">IF(INDIRECT("'Risk Input'!" &amp; Database!$O$30 &amp;$A780&amp;"")="","",INDIRECT("'Risk Input'!" &amp; Database!$O$30 &amp;$A780&amp;""))</f>
        <v/>
      </c>
    </row>
    <row r="782" spans="1:25" ht="24" customHeight="1">
      <c r="A782">
        <f t="shared" ref="A782:A787" si="85">A781</f>
        <v>93</v>
      </c>
      <c r="B782" s="541"/>
      <c r="C782" s="541"/>
      <c r="D782" s="541"/>
      <c r="E782" s="541"/>
      <c r="F782" s="541"/>
      <c r="G782" s="541"/>
      <c r="H782" s="541"/>
      <c r="I782" s="553"/>
      <c r="J782" s="541"/>
      <c r="K782" s="541"/>
      <c r="L782" s="541"/>
      <c r="M782" s="541"/>
      <c r="N782" s="541"/>
      <c r="O782" s="546" t="str">
        <f ca="1">IF(INDIRECT("'Risk Input'!" &amp; Database!$O$18 &amp;$A782&amp;"")="","",INDIRECT("'Risk Input'!" &amp; Database!$O$18 &amp;$A782&amp;""))</f>
        <v/>
      </c>
      <c r="P782" s="550"/>
      <c r="Q782" s="544"/>
      <c r="R782" s="544"/>
      <c r="S782" s="541"/>
      <c r="T782" s="541"/>
      <c r="U782" s="541"/>
      <c r="V782" s="541"/>
      <c r="W782" s="544"/>
      <c r="X782" s="541"/>
      <c r="Y782" s="546" t="str">
        <f ca="1">IF(INDIRECT("'Risk Input'!" &amp; Database!$O$33 &amp;$A782&amp;"")="","",INDIRECT("'Risk Input'!" &amp; Database!$O$33 &amp;$A782&amp;""))</f>
        <v/>
      </c>
    </row>
    <row r="783" spans="1:25" ht="24" customHeight="1">
      <c r="A783">
        <f t="shared" si="85"/>
        <v>93</v>
      </c>
      <c r="B783" s="541"/>
      <c r="C783" s="541"/>
      <c r="D783" s="541"/>
      <c r="E783" s="541"/>
      <c r="F783" s="541"/>
      <c r="G783" s="541"/>
      <c r="H783" s="541"/>
      <c r="I783" s="553"/>
      <c r="J783" s="541"/>
      <c r="K783" s="541"/>
      <c r="L783" s="541"/>
      <c r="M783" s="541"/>
      <c r="N783" s="541"/>
      <c r="O783" s="547" t="str">
        <f ca="1">IF(INDIRECT("'Risk Input'!L"&amp;$A782&amp;"")="","",INDIRECT("'Risk Input'!L"&amp;$A782&amp;""))</f>
        <v/>
      </c>
      <c r="P783" s="550"/>
      <c r="Q783" s="544"/>
      <c r="R783" s="544"/>
      <c r="S783" s="541"/>
      <c r="T783" s="541"/>
      <c r="U783" s="541"/>
      <c r="V783" s="541"/>
      <c r="W783" s="544"/>
      <c r="X783" s="541"/>
      <c r="Y783" s="547" t="str">
        <f ca="1">IF(INDIRECT("'Risk Input'!L"&amp;$A782&amp;"")="","",INDIRECT("'Risk Input'!L"&amp;$A782&amp;""))</f>
        <v/>
      </c>
    </row>
    <row r="784" spans="1:25" ht="24" customHeight="1">
      <c r="A784">
        <f t="shared" si="85"/>
        <v>93</v>
      </c>
      <c r="B784" s="541"/>
      <c r="C784" s="541"/>
      <c r="D784" s="541"/>
      <c r="E784" s="541"/>
      <c r="F784" s="541"/>
      <c r="G784" s="541"/>
      <c r="H784" s="541"/>
      <c r="I784" s="553"/>
      <c r="J784" s="541"/>
      <c r="K784" s="541"/>
      <c r="L784" s="541"/>
      <c r="M784" s="541"/>
      <c r="N784" s="541"/>
      <c r="O784" s="547" t="str">
        <f ca="1">IF(INDIRECT("'Risk Input'!L"&amp;$A783&amp;"")="","",INDIRECT("'Risk Input'!L"&amp;$A783&amp;""))</f>
        <v/>
      </c>
      <c r="P784" s="550"/>
      <c r="Q784" s="544"/>
      <c r="R784" s="544"/>
      <c r="S784" s="541"/>
      <c r="T784" s="541"/>
      <c r="U784" s="541"/>
      <c r="V784" s="541"/>
      <c r="W784" s="544"/>
      <c r="X784" s="541"/>
      <c r="Y784" s="547" t="str">
        <f ca="1">IF(INDIRECT("'Risk Input'!L"&amp;$A783&amp;"")="","",INDIRECT("'Risk Input'!L"&amp;$A783&amp;""))</f>
        <v/>
      </c>
    </row>
    <row r="785" spans="1:25" ht="24" customHeight="1" thickBot="1">
      <c r="A785">
        <f t="shared" si="85"/>
        <v>93</v>
      </c>
      <c r="B785" s="541"/>
      <c r="C785" s="541"/>
      <c r="D785" s="541"/>
      <c r="E785" s="541"/>
      <c r="F785" s="541"/>
      <c r="G785" s="541"/>
      <c r="H785" s="541"/>
      <c r="I785" s="553"/>
      <c r="J785" s="541"/>
      <c r="K785" s="541"/>
      <c r="L785" s="541"/>
      <c r="M785" s="541"/>
      <c r="N785" s="541"/>
      <c r="O785" s="548" t="str">
        <f ca="1">IF(INDIRECT("'Risk Input'!L"&amp;$A784&amp;"")="","",INDIRECT("'Risk Input'!L"&amp;$A784&amp;""))</f>
        <v/>
      </c>
      <c r="P785" s="550"/>
      <c r="Q785" s="544"/>
      <c r="R785" s="544"/>
      <c r="S785" s="541"/>
      <c r="T785" s="541"/>
      <c r="U785" s="541"/>
      <c r="V785" s="541"/>
      <c r="W785" s="544"/>
      <c r="X785" s="541"/>
      <c r="Y785" s="548" t="str">
        <f ca="1">IF(INDIRECT("'Risk Input'!L"&amp;$A784&amp;"")="","",INDIRECT("'Risk Input'!L"&amp;$A784&amp;""))</f>
        <v/>
      </c>
    </row>
    <row r="786" spans="1:25" ht="24" customHeight="1">
      <c r="A786">
        <f t="shared" si="85"/>
        <v>93</v>
      </c>
      <c r="B786" s="541"/>
      <c r="C786" s="541"/>
      <c r="D786" s="541"/>
      <c r="E786" s="541"/>
      <c r="F786" s="541"/>
      <c r="G786" s="541"/>
      <c r="H786" s="541"/>
      <c r="I786" s="553"/>
      <c r="J786" s="541"/>
      <c r="K786" s="541"/>
      <c r="L786" s="541"/>
      <c r="M786" s="541"/>
      <c r="N786" s="541"/>
      <c r="O786" s="13" t="s">
        <v>15</v>
      </c>
      <c r="P786" s="550"/>
      <c r="Q786" s="544"/>
      <c r="R786" s="544"/>
      <c r="S786" s="541"/>
      <c r="T786" s="541"/>
      <c r="U786" s="541"/>
      <c r="V786" s="541"/>
      <c r="W786" s="544"/>
      <c r="X786" s="541"/>
      <c r="Y786" s="13" t="s">
        <v>15</v>
      </c>
    </row>
    <row r="787" spans="1:25" ht="24" customHeight="1" thickBot="1">
      <c r="A787">
        <f t="shared" si="85"/>
        <v>93</v>
      </c>
      <c r="B787" s="542"/>
      <c r="C787" s="542"/>
      <c r="D787" s="542"/>
      <c r="E787" s="542"/>
      <c r="F787" s="542"/>
      <c r="G787" s="542"/>
      <c r="H787" s="542"/>
      <c r="I787" s="554"/>
      <c r="J787" s="542"/>
      <c r="K787" s="542"/>
      <c r="L787" s="542"/>
      <c r="M787" s="542"/>
      <c r="N787" s="542"/>
      <c r="O787" s="14" t="str">
        <f ca="1">IF(INDIRECT("'Risk Input'!" &amp; Database!$O$16 &amp;$A787&amp;"")="","",INDIRECT("'Risk Input'!" &amp; Database!$O$16 &amp;$A787&amp;""))</f>
        <v/>
      </c>
      <c r="P787" s="551"/>
      <c r="Q787" s="545"/>
      <c r="R787" s="545"/>
      <c r="S787" s="542"/>
      <c r="T787" s="542"/>
      <c r="U787" s="542"/>
      <c r="V787" s="542"/>
      <c r="W787" s="545"/>
      <c r="X787" s="542"/>
      <c r="Y787" s="14" t="str">
        <f ca="1">IF(INDIRECT("'Risk Input'!" &amp; Database!$O$31 &amp;$A787&amp;"")="","",INDIRECT("'Risk Input'!" &amp; Database!$O$31 &amp;$A787&amp;""))</f>
        <v/>
      </c>
    </row>
    <row r="788" spans="1:25" ht="6" customHeight="1" thickBot="1">
      <c r="B788" s="12"/>
      <c r="C788" s="125"/>
      <c r="D788" s="126"/>
      <c r="E788" s="126"/>
      <c r="F788" s="126"/>
      <c r="G788" s="126"/>
      <c r="H788" s="126"/>
      <c r="I788" s="243"/>
      <c r="J788" s="126"/>
      <c r="K788" s="126"/>
      <c r="L788" s="126"/>
      <c r="M788" s="126"/>
      <c r="N788" s="128"/>
      <c r="O788" s="128"/>
      <c r="P788" s="128"/>
      <c r="Q788" s="128"/>
      <c r="R788" s="128"/>
      <c r="S788" s="126"/>
      <c r="T788" s="126"/>
      <c r="U788" s="126"/>
      <c r="V788" s="126"/>
      <c r="W788" s="126"/>
      <c r="X788" s="126"/>
      <c r="Y788" s="122"/>
    </row>
    <row r="789" spans="1:25" ht="24" customHeight="1" thickTop="1">
      <c r="A789">
        <f>A780+1</f>
        <v>94</v>
      </c>
      <c r="B789" s="540" t="str">
        <f ca="1">IF(INDIRECT("'Risk Input'!" &amp; Database!$O$3 &amp;$A789&amp;"")="","",INDIRECT("'Risk Input'!" &amp; Database!$O$3 &amp;$A789&amp;""))</f>
        <v/>
      </c>
      <c r="C789" s="540" t="str">
        <f ca="1">IF(INDIRECT("'Risk Input'!" &amp; Database!$O$2 &amp;$A789&amp;"")="","",INDIRECT("'Risk Input'!" &amp; Database!$O$2 &amp;$A789&amp;""))</f>
        <v/>
      </c>
      <c r="D789" s="540" t="str">
        <f ca="1">IF(INDIRECT("'Risk Input'!" &amp; Database!$O$4 &amp;$A789&amp;"")="","",INDIRECT("'Risk Input'!" &amp; Database!$O$4 &amp;$A789&amp;""))</f>
        <v/>
      </c>
      <c r="E789" s="540" t="str">
        <f ca="1">IF(INDIRECT("'Risk Input'!" &amp; Database!$O$5 &amp;$A789&amp;"")="","",INDIRECT("'Risk Input'!" &amp; Database!$O$5 &amp;$A789&amp;""))</f>
        <v/>
      </c>
      <c r="F789" s="540" t="str">
        <f ca="1">IF(INDIRECT("'Risk Input'!" &amp; Database!$O$6 &amp;$A789&amp;"")="","",INDIRECT("'Risk Input'!" &amp; Database!$O$6 &amp;$A789&amp;""))</f>
        <v/>
      </c>
      <c r="G789" s="540" t="str">
        <f ca="1">IF(INDIRECT("'Risk Input'!" &amp; Database!$O$7 &amp;$A789&amp;"")="","",INDIRECT("'Risk Input'!" &amp; Database!$O$7 &amp;$A789&amp;""))</f>
        <v/>
      </c>
      <c r="H789" s="540" t="str">
        <f ca="1">IF(INDIRECT("'Risk Input'!" &amp; Database!$O$8 &amp;$A789&amp;"")="","",INDIRECT("'Risk Input'!" &amp; Database!$O$8 &amp;$A789&amp;""))</f>
        <v/>
      </c>
      <c r="I789" s="552" t="str">
        <f ca="1">IF(INDIRECT("'Risk Input'!" &amp; Database!$O$9 &amp;$A789&amp;"")="","",INDIRECT("'Risk Input'!" &amp; Database!$O$9 &amp;$A789&amp;""))</f>
        <v/>
      </c>
      <c r="J789" s="540" t="str">
        <f ca="1">IF(INDIRECT("'Risk Input'!" &amp; Database!$O$10 &amp;$A789&amp;"")="","",INDIRECT("'Risk Input'!" &amp; Database!$O$10 &amp;$A789&amp;""))</f>
        <v/>
      </c>
      <c r="K789" s="540" t="str">
        <f ca="1">IF(INDIRECT("'Risk Input'!" &amp; Database!$O$11 &amp;$A789&amp;"")="","",INDIRECT("'Risk Input'!" &amp; Database!$O$11 &amp;$A789&amp;""))</f>
        <v/>
      </c>
      <c r="L789" s="540" t="str">
        <f ca="1">IF(INDIRECT("'Risk Input'!" &amp; Database!$O$12 &amp;$A789&amp;"")="","",INDIRECT("'Risk Input'!" &amp; Database!$O$12 &amp;$A789&amp;""))</f>
        <v/>
      </c>
      <c r="M789" s="540" t="str">
        <f ca="1">IF(INDIRECT("'Risk Input'!" &amp; Database!$O$13 &amp;$A789&amp;"")="","",INDIRECT("'Risk Input'!" &amp; Database!$O$13 &amp;$A789&amp;""))</f>
        <v/>
      </c>
      <c r="N789" s="540" t="str">
        <f ca="1">IF(INDIRECT("'Risk Input'!" &amp; Database!$O$14 &amp;$A789&amp;"")="","",INDIRECT("'Risk Input'!" &amp; Database!$O$14 &amp;$A789&amp;""))</f>
        <v/>
      </c>
      <c r="O789" s="15" t="s">
        <v>26</v>
      </c>
      <c r="P789" s="549">
        <f ca="1">IF(INDIRECT("'Risk Input'!" &amp; Database!$O$19 &amp;$A789&amp;"")="","",INDIRECT("'Risk Input'!" &amp; Database!$O$19 &amp;$A789&amp;""))</f>
        <v>0</v>
      </c>
      <c r="Q789" s="543">
        <f ca="1">IF(INDIRECT("'Risk Input'!" &amp; Database!$O$20 &amp;$A789&amp;"")="","",INDIRECT("'Risk Input'!" &amp; Database!$O$20 &amp;$A789&amp;""))</f>
        <v>0</v>
      </c>
      <c r="R789" s="543">
        <f ca="1">IF(INDIRECT("'Risk Input'!" &amp; Database!$O$21 &amp;$A789&amp;"")="","",INDIRECT("'Risk Input'!" &amp; Database!$O$21 &amp;$A789&amp;""))</f>
        <v>0</v>
      </c>
      <c r="S789" s="540" t="str">
        <f ca="1">IF(INDIRECT("'Risk Input'!" &amp; Database!$O$22 &amp;$A789&amp;"")="","",INDIRECT("'Risk Input'!" &amp; Database!$O$22 &amp;$A789&amp;""))</f>
        <v/>
      </c>
      <c r="T789" s="540" t="str">
        <f ca="1">IF(INDIRECT("'Risk Input'!" &amp; Database!$O$25 &amp;$A789&amp;"")="","",INDIRECT("'Risk Input'!" &amp; Database!$O$25 &amp;$A789&amp;""))</f>
        <v/>
      </c>
      <c r="U789" s="540" t="str">
        <f ca="1">IF(INDIRECT("'Risk Input'!" &amp; Database!$O$26 &amp;$A789&amp;"")="","",INDIRECT("'Risk Input'!" &amp; Database!$O$26 &amp;$A789&amp;""))</f>
        <v/>
      </c>
      <c r="V789" s="540" t="str">
        <f ca="1">IF(INDIRECT("'Risk Input'!" &amp; Database!$O$27 &amp;$A789&amp;"")="","",INDIRECT("'Risk Input'!" &amp; Database!$O$27 &amp;$A789&amp;""))</f>
        <v/>
      </c>
      <c r="W789" s="543" t="str">
        <f ca="1">IF(INDIRECT("'Risk Input'!" &amp; Database!$O$28 &amp;$A789&amp;"")="","",INDIRECT("'Risk Input'!" &amp; Database!$O$28 &amp;$A789&amp;""))</f>
        <v/>
      </c>
      <c r="X789" s="540" t="str">
        <f ca="1">IF(INDIRECT("'Risk Input'!" &amp; Database!$O$29 &amp;$A789&amp;"")="","",INDIRECT("'Risk Input'!" &amp; Database!$O$29 &amp;$A789&amp;""))</f>
        <v/>
      </c>
      <c r="Y789" s="123" t="s">
        <v>26</v>
      </c>
    </row>
    <row r="790" spans="1:25" ht="24" customHeight="1" thickBot="1">
      <c r="A790">
        <f>A789</f>
        <v>94</v>
      </c>
      <c r="B790" s="541"/>
      <c r="C790" s="541"/>
      <c r="D790" s="541"/>
      <c r="E790" s="541"/>
      <c r="F790" s="541"/>
      <c r="G790" s="541"/>
      <c r="H790" s="541"/>
      <c r="I790" s="553"/>
      <c r="J790" s="541"/>
      <c r="K790" s="541"/>
      <c r="L790" s="541"/>
      <c r="M790" s="541"/>
      <c r="N790" s="541"/>
      <c r="O790" s="14" t="str">
        <f ca="1">IF(INDIRECT("'Risk Input'!" &amp; Database!$O$15 &amp;$A789&amp;"")="","",INDIRECT("'Risk Input'!" &amp; Database!$O$15 &amp;$A789&amp;""))</f>
        <v/>
      </c>
      <c r="P790" s="550"/>
      <c r="Q790" s="544"/>
      <c r="R790" s="544"/>
      <c r="S790" s="541"/>
      <c r="T790" s="541"/>
      <c r="U790" s="541"/>
      <c r="V790" s="541"/>
      <c r="W790" s="544"/>
      <c r="X790" s="541"/>
      <c r="Y790" s="14" t="str">
        <f ca="1">IF(INDIRECT("'Risk Input'!" &amp; Database!$O$30 &amp;$A789&amp;"")="","",INDIRECT("'Risk Input'!" &amp; Database!$O$30 &amp;$A789&amp;""))</f>
        <v/>
      </c>
    </row>
    <row r="791" spans="1:25" ht="24" customHeight="1">
      <c r="A791">
        <f t="shared" ref="A791:A796" si="86">A790</f>
        <v>94</v>
      </c>
      <c r="B791" s="541"/>
      <c r="C791" s="541"/>
      <c r="D791" s="541"/>
      <c r="E791" s="541"/>
      <c r="F791" s="541"/>
      <c r="G791" s="541"/>
      <c r="H791" s="541"/>
      <c r="I791" s="553"/>
      <c r="J791" s="541"/>
      <c r="K791" s="541"/>
      <c r="L791" s="541"/>
      <c r="M791" s="541"/>
      <c r="N791" s="541"/>
      <c r="O791" s="546" t="str">
        <f ca="1">IF(INDIRECT("'Risk Input'!" &amp; Database!$O$18 &amp;$A791&amp;"")="","",INDIRECT("'Risk Input'!" &amp; Database!$O$18 &amp;$A791&amp;""))</f>
        <v/>
      </c>
      <c r="P791" s="550"/>
      <c r="Q791" s="544"/>
      <c r="R791" s="544"/>
      <c r="S791" s="541"/>
      <c r="T791" s="541"/>
      <c r="U791" s="541"/>
      <c r="V791" s="541"/>
      <c r="W791" s="544"/>
      <c r="X791" s="541"/>
      <c r="Y791" s="546" t="str">
        <f ca="1">IF(INDIRECT("'Risk Input'!" &amp; Database!$O$33 &amp;$A791&amp;"")="","",INDIRECT("'Risk Input'!" &amp; Database!$O$33 &amp;$A791&amp;""))</f>
        <v/>
      </c>
    </row>
    <row r="792" spans="1:25" ht="24" customHeight="1">
      <c r="A792">
        <f t="shared" si="86"/>
        <v>94</v>
      </c>
      <c r="B792" s="541"/>
      <c r="C792" s="541"/>
      <c r="D792" s="541"/>
      <c r="E792" s="541"/>
      <c r="F792" s="541"/>
      <c r="G792" s="541"/>
      <c r="H792" s="541"/>
      <c r="I792" s="553"/>
      <c r="J792" s="541"/>
      <c r="K792" s="541"/>
      <c r="L792" s="541"/>
      <c r="M792" s="541"/>
      <c r="N792" s="541"/>
      <c r="O792" s="547" t="str">
        <f ca="1">IF(INDIRECT("'Risk Input'!L"&amp;$A791&amp;"")="","",INDIRECT("'Risk Input'!L"&amp;$A791&amp;""))</f>
        <v/>
      </c>
      <c r="P792" s="550"/>
      <c r="Q792" s="544"/>
      <c r="R792" s="544"/>
      <c r="S792" s="541"/>
      <c r="T792" s="541"/>
      <c r="U792" s="541"/>
      <c r="V792" s="541"/>
      <c r="W792" s="544"/>
      <c r="X792" s="541"/>
      <c r="Y792" s="547" t="str">
        <f ca="1">IF(INDIRECT("'Risk Input'!L"&amp;$A791&amp;"")="","",INDIRECT("'Risk Input'!L"&amp;$A791&amp;""))</f>
        <v/>
      </c>
    </row>
    <row r="793" spans="1:25" ht="24" customHeight="1">
      <c r="A793">
        <f t="shared" si="86"/>
        <v>94</v>
      </c>
      <c r="B793" s="541"/>
      <c r="C793" s="541"/>
      <c r="D793" s="541"/>
      <c r="E793" s="541"/>
      <c r="F793" s="541"/>
      <c r="G793" s="541"/>
      <c r="H793" s="541"/>
      <c r="I793" s="553"/>
      <c r="J793" s="541"/>
      <c r="K793" s="541"/>
      <c r="L793" s="541"/>
      <c r="M793" s="541"/>
      <c r="N793" s="541"/>
      <c r="O793" s="547" t="str">
        <f ca="1">IF(INDIRECT("'Risk Input'!L"&amp;$A792&amp;"")="","",INDIRECT("'Risk Input'!L"&amp;$A792&amp;""))</f>
        <v/>
      </c>
      <c r="P793" s="550"/>
      <c r="Q793" s="544"/>
      <c r="R793" s="544"/>
      <c r="S793" s="541"/>
      <c r="T793" s="541"/>
      <c r="U793" s="541"/>
      <c r="V793" s="541"/>
      <c r="W793" s="544"/>
      <c r="X793" s="541"/>
      <c r="Y793" s="547" t="str">
        <f ca="1">IF(INDIRECT("'Risk Input'!L"&amp;$A792&amp;"")="","",INDIRECT("'Risk Input'!L"&amp;$A792&amp;""))</f>
        <v/>
      </c>
    </row>
    <row r="794" spans="1:25" ht="24" customHeight="1" thickBot="1">
      <c r="A794">
        <f t="shared" si="86"/>
        <v>94</v>
      </c>
      <c r="B794" s="541"/>
      <c r="C794" s="541"/>
      <c r="D794" s="541"/>
      <c r="E794" s="541"/>
      <c r="F794" s="541"/>
      <c r="G794" s="541"/>
      <c r="H794" s="541"/>
      <c r="I794" s="553"/>
      <c r="J794" s="541"/>
      <c r="K794" s="541"/>
      <c r="L794" s="541"/>
      <c r="M794" s="541"/>
      <c r="N794" s="541"/>
      <c r="O794" s="548" t="str">
        <f ca="1">IF(INDIRECT("'Risk Input'!L"&amp;$A793&amp;"")="","",INDIRECT("'Risk Input'!L"&amp;$A793&amp;""))</f>
        <v/>
      </c>
      <c r="P794" s="550"/>
      <c r="Q794" s="544"/>
      <c r="R794" s="544"/>
      <c r="S794" s="541"/>
      <c r="T794" s="541"/>
      <c r="U794" s="541"/>
      <c r="V794" s="541"/>
      <c r="W794" s="544"/>
      <c r="X794" s="541"/>
      <c r="Y794" s="548" t="str">
        <f ca="1">IF(INDIRECT("'Risk Input'!L"&amp;$A793&amp;"")="","",INDIRECT("'Risk Input'!L"&amp;$A793&amp;""))</f>
        <v/>
      </c>
    </row>
    <row r="795" spans="1:25" ht="24" customHeight="1">
      <c r="A795">
        <f t="shared" si="86"/>
        <v>94</v>
      </c>
      <c r="B795" s="541"/>
      <c r="C795" s="541"/>
      <c r="D795" s="541"/>
      <c r="E795" s="541"/>
      <c r="F795" s="541"/>
      <c r="G795" s="541"/>
      <c r="H795" s="541"/>
      <c r="I795" s="553"/>
      <c r="J795" s="541"/>
      <c r="K795" s="541"/>
      <c r="L795" s="541"/>
      <c r="M795" s="541"/>
      <c r="N795" s="541"/>
      <c r="O795" s="13" t="s">
        <v>15</v>
      </c>
      <c r="P795" s="550"/>
      <c r="Q795" s="544"/>
      <c r="R795" s="544"/>
      <c r="S795" s="541"/>
      <c r="T795" s="541"/>
      <c r="U795" s="541"/>
      <c r="V795" s="541"/>
      <c r="W795" s="544"/>
      <c r="X795" s="541"/>
      <c r="Y795" s="13" t="s">
        <v>15</v>
      </c>
    </row>
    <row r="796" spans="1:25" ht="24" customHeight="1" thickBot="1">
      <c r="A796">
        <f t="shared" si="86"/>
        <v>94</v>
      </c>
      <c r="B796" s="542"/>
      <c r="C796" s="542"/>
      <c r="D796" s="542"/>
      <c r="E796" s="542"/>
      <c r="F796" s="542"/>
      <c r="G796" s="542"/>
      <c r="H796" s="542"/>
      <c r="I796" s="554"/>
      <c r="J796" s="542"/>
      <c r="K796" s="542"/>
      <c r="L796" s="542"/>
      <c r="M796" s="542"/>
      <c r="N796" s="542"/>
      <c r="O796" s="14" t="str">
        <f ca="1">IF(INDIRECT("'Risk Input'!" &amp; Database!$O$16 &amp;$A796&amp;"")="","",INDIRECT("'Risk Input'!" &amp; Database!$O$16 &amp;$A796&amp;""))</f>
        <v/>
      </c>
      <c r="P796" s="551"/>
      <c r="Q796" s="545"/>
      <c r="R796" s="545"/>
      <c r="S796" s="542"/>
      <c r="T796" s="542"/>
      <c r="U796" s="542"/>
      <c r="V796" s="542"/>
      <c r="W796" s="545"/>
      <c r="X796" s="542"/>
      <c r="Y796" s="14" t="str">
        <f ca="1">IF(INDIRECT("'Risk Input'!" &amp; Database!$O$31 &amp;$A796&amp;"")="","",INDIRECT("'Risk Input'!" &amp; Database!$O$31 &amp;$A796&amp;""))</f>
        <v/>
      </c>
    </row>
    <row r="797" spans="1:25" ht="6" customHeight="1" thickBot="1">
      <c r="B797" s="12"/>
      <c r="C797" s="125"/>
      <c r="D797" s="126"/>
      <c r="E797" s="126"/>
      <c r="F797" s="126"/>
      <c r="G797" s="126"/>
      <c r="H797" s="126"/>
      <c r="I797" s="243"/>
      <c r="J797" s="126"/>
      <c r="K797" s="126"/>
      <c r="L797" s="126"/>
      <c r="M797" s="126"/>
      <c r="N797" s="128"/>
      <c r="O797" s="128"/>
      <c r="P797" s="128"/>
      <c r="Q797" s="128"/>
      <c r="R797" s="128"/>
      <c r="S797" s="126"/>
      <c r="T797" s="126"/>
      <c r="U797" s="126"/>
      <c r="V797" s="126"/>
      <c r="W797" s="126"/>
      <c r="X797" s="126"/>
      <c r="Y797" s="122"/>
    </row>
    <row r="798" spans="1:25" ht="24" customHeight="1" thickTop="1">
      <c r="A798">
        <f>A789+1</f>
        <v>95</v>
      </c>
      <c r="B798" s="540" t="str">
        <f ca="1">IF(INDIRECT("'Risk Input'!" &amp; Database!$O$3 &amp;$A798&amp;"")="","",INDIRECT("'Risk Input'!" &amp; Database!$O$3 &amp;$A798&amp;""))</f>
        <v/>
      </c>
      <c r="C798" s="540" t="str">
        <f ca="1">IF(INDIRECT("'Risk Input'!" &amp; Database!$O$2 &amp;$A798&amp;"")="","",INDIRECT("'Risk Input'!" &amp; Database!$O$2 &amp;$A798&amp;""))</f>
        <v/>
      </c>
      <c r="D798" s="540" t="str">
        <f ca="1">IF(INDIRECT("'Risk Input'!" &amp; Database!$O$4 &amp;$A798&amp;"")="","",INDIRECT("'Risk Input'!" &amp; Database!$O$4 &amp;$A798&amp;""))</f>
        <v/>
      </c>
      <c r="E798" s="540" t="str">
        <f ca="1">IF(INDIRECT("'Risk Input'!" &amp; Database!$O$5 &amp;$A798&amp;"")="","",INDIRECT("'Risk Input'!" &amp; Database!$O$5 &amp;$A798&amp;""))</f>
        <v/>
      </c>
      <c r="F798" s="540" t="str">
        <f ca="1">IF(INDIRECT("'Risk Input'!" &amp; Database!$O$6 &amp;$A798&amp;"")="","",INDIRECT("'Risk Input'!" &amp; Database!$O$6 &amp;$A798&amp;""))</f>
        <v/>
      </c>
      <c r="G798" s="540" t="str">
        <f ca="1">IF(INDIRECT("'Risk Input'!" &amp; Database!$O$7 &amp;$A798&amp;"")="","",INDIRECT("'Risk Input'!" &amp; Database!$O$7 &amp;$A798&amp;""))</f>
        <v/>
      </c>
      <c r="H798" s="540" t="str">
        <f ca="1">IF(INDIRECT("'Risk Input'!" &amp; Database!$O$8 &amp;$A798&amp;"")="","",INDIRECT("'Risk Input'!" &amp; Database!$O$8 &amp;$A798&amp;""))</f>
        <v/>
      </c>
      <c r="I798" s="552" t="str">
        <f ca="1">IF(INDIRECT("'Risk Input'!" &amp; Database!$O$9 &amp;$A798&amp;"")="","",INDIRECT("'Risk Input'!" &amp; Database!$O$9 &amp;$A798&amp;""))</f>
        <v/>
      </c>
      <c r="J798" s="540" t="str">
        <f ca="1">IF(INDIRECT("'Risk Input'!" &amp; Database!$O$10 &amp;$A798&amp;"")="","",INDIRECT("'Risk Input'!" &amp; Database!$O$10 &amp;$A798&amp;""))</f>
        <v/>
      </c>
      <c r="K798" s="540" t="str">
        <f ca="1">IF(INDIRECT("'Risk Input'!" &amp; Database!$O$11 &amp;$A798&amp;"")="","",INDIRECT("'Risk Input'!" &amp; Database!$O$11 &amp;$A798&amp;""))</f>
        <v/>
      </c>
      <c r="L798" s="540" t="str">
        <f ca="1">IF(INDIRECT("'Risk Input'!" &amp; Database!$O$12 &amp;$A798&amp;"")="","",INDIRECT("'Risk Input'!" &amp; Database!$O$12 &amp;$A798&amp;""))</f>
        <v/>
      </c>
      <c r="M798" s="540" t="str">
        <f ca="1">IF(INDIRECT("'Risk Input'!" &amp; Database!$O$13 &amp;$A798&amp;"")="","",INDIRECT("'Risk Input'!" &amp; Database!$O$13 &amp;$A798&amp;""))</f>
        <v/>
      </c>
      <c r="N798" s="540" t="str">
        <f ca="1">IF(INDIRECT("'Risk Input'!" &amp; Database!$O$14 &amp;$A798&amp;"")="","",INDIRECT("'Risk Input'!" &amp; Database!$O$14 &amp;$A798&amp;""))</f>
        <v/>
      </c>
      <c r="O798" s="15" t="s">
        <v>26</v>
      </c>
      <c r="P798" s="549">
        <f ca="1">IF(INDIRECT("'Risk Input'!" &amp; Database!$O$19 &amp;$A798&amp;"")="","",INDIRECT("'Risk Input'!" &amp; Database!$O$19 &amp;$A798&amp;""))</f>
        <v>0</v>
      </c>
      <c r="Q798" s="543">
        <f ca="1">IF(INDIRECT("'Risk Input'!" &amp; Database!$O$20 &amp;$A798&amp;"")="","",INDIRECT("'Risk Input'!" &amp; Database!$O$20 &amp;$A798&amp;""))</f>
        <v>0</v>
      </c>
      <c r="R798" s="543">
        <f ca="1">IF(INDIRECT("'Risk Input'!" &amp; Database!$O$21 &amp;$A798&amp;"")="","",INDIRECT("'Risk Input'!" &amp; Database!$O$21 &amp;$A798&amp;""))</f>
        <v>0</v>
      </c>
      <c r="S798" s="540" t="str">
        <f ca="1">IF(INDIRECT("'Risk Input'!" &amp; Database!$O$22 &amp;$A798&amp;"")="","",INDIRECT("'Risk Input'!" &amp; Database!$O$22 &amp;$A798&amp;""))</f>
        <v/>
      </c>
      <c r="T798" s="540" t="str">
        <f ca="1">IF(INDIRECT("'Risk Input'!" &amp; Database!$O$25 &amp;$A798&amp;"")="","",INDIRECT("'Risk Input'!" &amp; Database!$O$25 &amp;$A798&amp;""))</f>
        <v/>
      </c>
      <c r="U798" s="540" t="str">
        <f ca="1">IF(INDIRECT("'Risk Input'!" &amp; Database!$O$26 &amp;$A798&amp;"")="","",INDIRECT("'Risk Input'!" &amp; Database!$O$26 &amp;$A798&amp;""))</f>
        <v/>
      </c>
      <c r="V798" s="540" t="str">
        <f ca="1">IF(INDIRECT("'Risk Input'!" &amp; Database!$O$27 &amp;$A798&amp;"")="","",INDIRECT("'Risk Input'!" &amp; Database!$O$27 &amp;$A798&amp;""))</f>
        <v/>
      </c>
      <c r="W798" s="543" t="str">
        <f ca="1">IF(INDIRECT("'Risk Input'!" &amp; Database!$O$28 &amp;$A798&amp;"")="","",INDIRECT("'Risk Input'!" &amp; Database!$O$28 &amp;$A798&amp;""))</f>
        <v/>
      </c>
      <c r="X798" s="540" t="str">
        <f ca="1">IF(INDIRECT("'Risk Input'!" &amp; Database!$O$29 &amp;$A798&amp;"")="","",INDIRECT("'Risk Input'!" &amp; Database!$O$29 &amp;$A798&amp;""))</f>
        <v/>
      </c>
      <c r="Y798" s="123" t="s">
        <v>26</v>
      </c>
    </row>
    <row r="799" spans="1:25" ht="24" customHeight="1" thickBot="1">
      <c r="A799">
        <f>A798</f>
        <v>95</v>
      </c>
      <c r="B799" s="541"/>
      <c r="C799" s="541"/>
      <c r="D799" s="541"/>
      <c r="E799" s="541"/>
      <c r="F799" s="541"/>
      <c r="G799" s="541"/>
      <c r="H799" s="541"/>
      <c r="I799" s="553"/>
      <c r="J799" s="541"/>
      <c r="K799" s="541"/>
      <c r="L799" s="541"/>
      <c r="M799" s="541"/>
      <c r="N799" s="541"/>
      <c r="O799" s="14" t="str">
        <f ca="1">IF(INDIRECT("'Risk Input'!" &amp; Database!$O$15 &amp;$A798&amp;"")="","",INDIRECT("'Risk Input'!" &amp; Database!$O$15 &amp;$A798&amp;""))</f>
        <v/>
      </c>
      <c r="P799" s="550"/>
      <c r="Q799" s="544"/>
      <c r="R799" s="544"/>
      <c r="S799" s="541"/>
      <c r="T799" s="541"/>
      <c r="U799" s="541"/>
      <c r="V799" s="541"/>
      <c r="W799" s="544"/>
      <c r="X799" s="541"/>
      <c r="Y799" s="14" t="str">
        <f ca="1">IF(INDIRECT("'Risk Input'!" &amp; Database!$O$30 &amp;$A798&amp;"")="","",INDIRECT("'Risk Input'!" &amp; Database!$O$30 &amp;$A798&amp;""))</f>
        <v/>
      </c>
    </row>
    <row r="800" spans="1:25" ht="24" customHeight="1">
      <c r="A800">
        <f t="shared" ref="A800:A805" si="87">A799</f>
        <v>95</v>
      </c>
      <c r="B800" s="541"/>
      <c r="C800" s="541"/>
      <c r="D800" s="541"/>
      <c r="E800" s="541"/>
      <c r="F800" s="541"/>
      <c r="G800" s="541"/>
      <c r="H800" s="541"/>
      <c r="I800" s="553"/>
      <c r="J800" s="541"/>
      <c r="K800" s="541"/>
      <c r="L800" s="541"/>
      <c r="M800" s="541"/>
      <c r="N800" s="541"/>
      <c r="O800" s="546" t="str">
        <f ca="1">IF(INDIRECT("'Risk Input'!" &amp; Database!$O$18 &amp;$A800&amp;"")="","",INDIRECT("'Risk Input'!" &amp; Database!$O$18 &amp;$A800&amp;""))</f>
        <v/>
      </c>
      <c r="P800" s="550"/>
      <c r="Q800" s="544"/>
      <c r="R800" s="544"/>
      <c r="S800" s="541"/>
      <c r="T800" s="541"/>
      <c r="U800" s="541"/>
      <c r="V800" s="541"/>
      <c r="W800" s="544"/>
      <c r="X800" s="541"/>
      <c r="Y800" s="546" t="str">
        <f ca="1">IF(INDIRECT("'Risk Input'!" &amp; Database!$O$33 &amp;$A800&amp;"")="","",INDIRECT("'Risk Input'!" &amp; Database!$O$33 &amp;$A800&amp;""))</f>
        <v/>
      </c>
    </row>
    <row r="801" spans="1:25" ht="24" customHeight="1">
      <c r="A801">
        <f t="shared" si="87"/>
        <v>95</v>
      </c>
      <c r="B801" s="541"/>
      <c r="C801" s="541"/>
      <c r="D801" s="541"/>
      <c r="E801" s="541"/>
      <c r="F801" s="541"/>
      <c r="G801" s="541"/>
      <c r="H801" s="541"/>
      <c r="I801" s="553"/>
      <c r="J801" s="541"/>
      <c r="K801" s="541"/>
      <c r="L801" s="541"/>
      <c r="M801" s="541"/>
      <c r="N801" s="541"/>
      <c r="O801" s="547" t="str">
        <f ca="1">IF(INDIRECT("'Risk Input'!L"&amp;$A800&amp;"")="","",INDIRECT("'Risk Input'!L"&amp;$A800&amp;""))</f>
        <v/>
      </c>
      <c r="P801" s="550"/>
      <c r="Q801" s="544"/>
      <c r="R801" s="544"/>
      <c r="S801" s="541"/>
      <c r="T801" s="541"/>
      <c r="U801" s="541"/>
      <c r="V801" s="541"/>
      <c r="W801" s="544"/>
      <c r="X801" s="541"/>
      <c r="Y801" s="547" t="str">
        <f ca="1">IF(INDIRECT("'Risk Input'!L"&amp;$A800&amp;"")="","",INDIRECT("'Risk Input'!L"&amp;$A800&amp;""))</f>
        <v/>
      </c>
    </row>
    <row r="802" spans="1:25" ht="24" customHeight="1">
      <c r="A802">
        <f t="shared" si="87"/>
        <v>95</v>
      </c>
      <c r="B802" s="541"/>
      <c r="C802" s="541"/>
      <c r="D802" s="541"/>
      <c r="E802" s="541"/>
      <c r="F802" s="541"/>
      <c r="G802" s="541"/>
      <c r="H802" s="541"/>
      <c r="I802" s="553"/>
      <c r="J802" s="541"/>
      <c r="K802" s="541"/>
      <c r="L802" s="541"/>
      <c r="M802" s="541"/>
      <c r="N802" s="541"/>
      <c r="O802" s="547" t="str">
        <f ca="1">IF(INDIRECT("'Risk Input'!L"&amp;$A801&amp;"")="","",INDIRECT("'Risk Input'!L"&amp;$A801&amp;""))</f>
        <v/>
      </c>
      <c r="P802" s="550"/>
      <c r="Q802" s="544"/>
      <c r="R802" s="544"/>
      <c r="S802" s="541"/>
      <c r="T802" s="541"/>
      <c r="U802" s="541"/>
      <c r="V802" s="541"/>
      <c r="W802" s="544"/>
      <c r="X802" s="541"/>
      <c r="Y802" s="547" t="str">
        <f ca="1">IF(INDIRECT("'Risk Input'!L"&amp;$A801&amp;"")="","",INDIRECT("'Risk Input'!L"&amp;$A801&amp;""))</f>
        <v/>
      </c>
    </row>
    <row r="803" spans="1:25" ht="24" customHeight="1" thickBot="1">
      <c r="A803">
        <f t="shared" si="87"/>
        <v>95</v>
      </c>
      <c r="B803" s="541"/>
      <c r="C803" s="541"/>
      <c r="D803" s="541"/>
      <c r="E803" s="541"/>
      <c r="F803" s="541"/>
      <c r="G803" s="541"/>
      <c r="H803" s="541"/>
      <c r="I803" s="553"/>
      <c r="J803" s="541"/>
      <c r="K803" s="541"/>
      <c r="L803" s="541"/>
      <c r="M803" s="541"/>
      <c r="N803" s="541"/>
      <c r="O803" s="548" t="str">
        <f ca="1">IF(INDIRECT("'Risk Input'!L"&amp;$A802&amp;"")="","",INDIRECT("'Risk Input'!L"&amp;$A802&amp;""))</f>
        <v/>
      </c>
      <c r="P803" s="550"/>
      <c r="Q803" s="544"/>
      <c r="R803" s="544"/>
      <c r="S803" s="541"/>
      <c r="T803" s="541"/>
      <c r="U803" s="541"/>
      <c r="V803" s="541"/>
      <c r="W803" s="544"/>
      <c r="X803" s="541"/>
      <c r="Y803" s="548" t="str">
        <f ca="1">IF(INDIRECT("'Risk Input'!L"&amp;$A802&amp;"")="","",INDIRECT("'Risk Input'!L"&amp;$A802&amp;""))</f>
        <v/>
      </c>
    </row>
    <row r="804" spans="1:25" ht="24" customHeight="1">
      <c r="A804">
        <f t="shared" si="87"/>
        <v>95</v>
      </c>
      <c r="B804" s="541"/>
      <c r="C804" s="541"/>
      <c r="D804" s="541"/>
      <c r="E804" s="541"/>
      <c r="F804" s="541"/>
      <c r="G804" s="541"/>
      <c r="H804" s="541"/>
      <c r="I804" s="553"/>
      <c r="J804" s="541"/>
      <c r="K804" s="541"/>
      <c r="L804" s="541"/>
      <c r="M804" s="541"/>
      <c r="N804" s="541"/>
      <c r="O804" s="13" t="s">
        <v>15</v>
      </c>
      <c r="P804" s="550"/>
      <c r="Q804" s="544"/>
      <c r="R804" s="544"/>
      <c r="S804" s="541"/>
      <c r="T804" s="541"/>
      <c r="U804" s="541"/>
      <c r="V804" s="541"/>
      <c r="W804" s="544"/>
      <c r="X804" s="541"/>
      <c r="Y804" s="13" t="s">
        <v>15</v>
      </c>
    </row>
    <row r="805" spans="1:25" ht="24" customHeight="1" thickBot="1">
      <c r="A805">
        <f t="shared" si="87"/>
        <v>95</v>
      </c>
      <c r="B805" s="542"/>
      <c r="C805" s="542"/>
      <c r="D805" s="542"/>
      <c r="E805" s="542"/>
      <c r="F805" s="542"/>
      <c r="G805" s="542"/>
      <c r="H805" s="542"/>
      <c r="I805" s="554"/>
      <c r="J805" s="542"/>
      <c r="K805" s="542"/>
      <c r="L805" s="542"/>
      <c r="M805" s="542"/>
      <c r="N805" s="542"/>
      <c r="O805" s="14" t="str">
        <f ca="1">IF(INDIRECT("'Risk Input'!" &amp; Database!$O$16 &amp;$A805&amp;"")="","",INDIRECT("'Risk Input'!" &amp; Database!$O$16 &amp;$A805&amp;""))</f>
        <v/>
      </c>
      <c r="P805" s="551"/>
      <c r="Q805" s="545"/>
      <c r="R805" s="545"/>
      <c r="S805" s="542"/>
      <c r="T805" s="542"/>
      <c r="U805" s="542"/>
      <c r="V805" s="542"/>
      <c r="W805" s="545"/>
      <c r="X805" s="542"/>
      <c r="Y805" s="14" t="str">
        <f ca="1">IF(INDIRECT("'Risk Input'!" &amp; Database!$O$31 &amp;$A805&amp;"")="","",INDIRECT("'Risk Input'!" &amp; Database!$O$31 &amp;$A805&amp;""))</f>
        <v/>
      </c>
    </row>
    <row r="806" spans="1:25" ht="6" customHeight="1" thickBot="1">
      <c r="B806" s="12"/>
      <c r="C806" s="125"/>
      <c r="D806" s="126"/>
      <c r="E806" s="126"/>
      <c r="F806" s="126"/>
      <c r="G806" s="126"/>
      <c r="H806" s="126"/>
      <c r="I806" s="243"/>
      <c r="J806" s="126"/>
      <c r="K806" s="126"/>
      <c r="L806" s="126"/>
      <c r="M806" s="126"/>
      <c r="N806" s="128"/>
      <c r="O806" s="128"/>
      <c r="P806" s="128"/>
      <c r="Q806" s="128"/>
      <c r="R806" s="128"/>
      <c r="S806" s="126"/>
      <c r="T806" s="126"/>
      <c r="U806" s="126"/>
      <c r="V806" s="126"/>
      <c r="W806" s="126"/>
      <c r="X806" s="126"/>
      <c r="Y806" s="122"/>
    </row>
    <row r="807" spans="1:25" ht="24" customHeight="1" thickTop="1">
      <c r="A807">
        <f>A798+1</f>
        <v>96</v>
      </c>
      <c r="B807" s="540" t="str">
        <f ca="1">IF(INDIRECT("'Risk Input'!" &amp; Database!$O$3 &amp;$A807&amp;"")="","",INDIRECT("'Risk Input'!" &amp; Database!$O$3 &amp;$A807&amp;""))</f>
        <v/>
      </c>
      <c r="C807" s="540" t="str">
        <f ca="1">IF(INDIRECT("'Risk Input'!" &amp; Database!$O$2 &amp;$A807&amp;"")="","",INDIRECT("'Risk Input'!" &amp; Database!$O$2 &amp;$A807&amp;""))</f>
        <v/>
      </c>
      <c r="D807" s="540" t="str">
        <f ca="1">IF(INDIRECT("'Risk Input'!" &amp; Database!$O$4 &amp;$A807&amp;"")="","",INDIRECT("'Risk Input'!" &amp; Database!$O$4 &amp;$A807&amp;""))</f>
        <v/>
      </c>
      <c r="E807" s="540" t="str">
        <f ca="1">IF(INDIRECT("'Risk Input'!" &amp; Database!$O$5 &amp;$A807&amp;"")="","",INDIRECT("'Risk Input'!" &amp; Database!$O$5 &amp;$A807&amp;""))</f>
        <v/>
      </c>
      <c r="F807" s="540" t="str">
        <f ca="1">IF(INDIRECT("'Risk Input'!" &amp; Database!$O$6 &amp;$A807&amp;"")="","",INDIRECT("'Risk Input'!" &amp; Database!$O$6 &amp;$A807&amp;""))</f>
        <v/>
      </c>
      <c r="G807" s="540" t="str">
        <f ca="1">IF(INDIRECT("'Risk Input'!" &amp; Database!$O$7 &amp;$A807&amp;"")="","",INDIRECT("'Risk Input'!" &amp; Database!$O$7 &amp;$A807&amp;""))</f>
        <v/>
      </c>
      <c r="H807" s="540" t="str">
        <f ca="1">IF(INDIRECT("'Risk Input'!" &amp; Database!$O$8 &amp;$A807&amp;"")="","",INDIRECT("'Risk Input'!" &amp; Database!$O$8 &amp;$A807&amp;""))</f>
        <v/>
      </c>
      <c r="I807" s="552" t="str">
        <f ca="1">IF(INDIRECT("'Risk Input'!" &amp; Database!$O$9 &amp;$A807&amp;"")="","",INDIRECT("'Risk Input'!" &amp; Database!$O$9 &amp;$A807&amp;""))</f>
        <v/>
      </c>
      <c r="J807" s="540" t="str">
        <f ca="1">IF(INDIRECT("'Risk Input'!" &amp; Database!$O$10 &amp;$A807&amp;"")="","",INDIRECT("'Risk Input'!" &amp; Database!$O$10 &amp;$A807&amp;""))</f>
        <v/>
      </c>
      <c r="K807" s="540" t="str">
        <f ca="1">IF(INDIRECT("'Risk Input'!" &amp; Database!$O$11 &amp;$A807&amp;"")="","",INDIRECT("'Risk Input'!" &amp; Database!$O$11 &amp;$A807&amp;""))</f>
        <v/>
      </c>
      <c r="L807" s="540" t="str">
        <f ca="1">IF(INDIRECT("'Risk Input'!" &amp; Database!$O$12 &amp;$A807&amp;"")="","",INDIRECT("'Risk Input'!" &amp; Database!$O$12 &amp;$A807&amp;""))</f>
        <v/>
      </c>
      <c r="M807" s="540" t="str">
        <f ca="1">IF(INDIRECT("'Risk Input'!" &amp; Database!$O$13 &amp;$A807&amp;"")="","",INDIRECT("'Risk Input'!" &amp; Database!$O$13 &amp;$A807&amp;""))</f>
        <v/>
      </c>
      <c r="N807" s="540" t="str">
        <f ca="1">IF(INDIRECT("'Risk Input'!" &amp; Database!$O$14 &amp;$A807&amp;"")="","",INDIRECT("'Risk Input'!" &amp; Database!$O$14 &amp;$A807&amp;""))</f>
        <v/>
      </c>
      <c r="O807" s="15" t="s">
        <v>26</v>
      </c>
      <c r="P807" s="549">
        <f ca="1">IF(INDIRECT("'Risk Input'!" &amp; Database!$O$19 &amp;$A807&amp;"")="","",INDIRECT("'Risk Input'!" &amp; Database!$O$19 &amp;$A807&amp;""))</f>
        <v>0</v>
      </c>
      <c r="Q807" s="543">
        <f ca="1">IF(INDIRECT("'Risk Input'!" &amp; Database!$O$20 &amp;$A807&amp;"")="","",INDIRECT("'Risk Input'!" &amp; Database!$O$20 &amp;$A807&amp;""))</f>
        <v>0</v>
      </c>
      <c r="R807" s="543">
        <f ca="1">IF(INDIRECT("'Risk Input'!" &amp; Database!$O$21 &amp;$A807&amp;"")="","",INDIRECT("'Risk Input'!" &amp; Database!$O$21 &amp;$A807&amp;""))</f>
        <v>0</v>
      </c>
      <c r="S807" s="540" t="str">
        <f ca="1">IF(INDIRECT("'Risk Input'!" &amp; Database!$O$22 &amp;$A807&amp;"")="","",INDIRECT("'Risk Input'!" &amp; Database!$O$22 &amp;$A807&amp;""))</f>
        <v/>
      </c>
      <c r="T807" s="540" t="str">
        <f ca="1">IF(INDIRECT("'Risk Input'!" &amp; Database!$O$25 &amp;$A807&amp;"")="","",INDIRECT("'Risk Input'!" &amp; Database!$O$25 &amp;$A807&amp;""))</f>
        <v/>
      </c>
      <c r="U807" s="540" t="str">
        <f ca="1">IF(INDIRECT("'Risk Input'!" &amp; Database!$O$26 &amp;$A807&amp;"")="","",INDIRECT("'Risk Input'!" &amp; Database!$O$26 &amp;$A807&amp;""))</f>
        <v/>
      </c>
      <c r="V807" s="540" t="str">
        <f ca="1">IF(INDIRECT("'Risk Input'!" &amp; Database!$O$27 &amp;$A807&amp;"")="","",INDIRECT("'Risk Input'!" &amp; Database!$O$27 &amp;$A807&amp;""))</f>
        <v/>
      </c>
      <c r="W807" s="543" t="str">
        <f ca="1">IF(INDIRECT("'Risk Input'!" &amp; Database!$O$28 &amp;$A807&amp;"")="","",INDIRECT("'Risk Input'!" &amp; Database!$O$28 &amp;$A807&amp;""))</f>
        <v/>
      </c>
      <c r="X807" s="540" t="str">
        <f ca="1">IF(INDIRECT("'Risk Input'!" &amp; Database!$O$29 &amp;$A807&amp;"")="","",INDIRECT("'Risk Input'!" &amp; Database!$O$29 &amp;$A807&amp;""))</f>
        <v/>
      </c>
      <c r="Y807" s="123" t="s">
        <v>26</v>
      </c>
    </row>
    <row r="808" spans="1:25" ht="24" customHeight="1" thickBot="1">
      <c r="A808">
        <f>A807</f>
        <v>96</v>
      </c>
      <c r="B808" s="541"/>
      <c r="C808" s="541"/>
      <c r="D808" s="541"/>
      <c r="E808" s="541"/>
      <c r="F808" s="541"/>
      <c r="G808" s="541"/>
      <c r="H808" s="541"/>
      <c r="I808" s="553"/>
      <c r="J808" s="541"/>
      <c r="K808" s="541"/>
      <c r="L808" s="541"/>
      <c r="M808" s="541"/>
      <c r="N808" s="541"/>
      <c r="O808" s="14" t="str">
        <f ca="1">IF(INDIRECT("'Risk Input'!" &amp; Database!$O$15 &amp;$A807&amp;"")="","",INDIRECT("'Risk Input'!" &amp; Database!$O$15 &amp;$A807&amp;""))</f>
        <v/>
      </c>
      <c r="P808" s="550"/>
      <c r="Q808" s="544"/>
      <c r="R808" s="544"/>
      <c r="S808" s="541"/>
      <c r="T808" s="541"/>
      <c r="U808" s="541"/>
      <c r="V808" s="541"/>
      <c r="W808" s="544"/>
      <c r="X808" s="541"/>
      <c r="Y808" s="14" t="str">
        <f ca="1">IF(INDIRECT("'Risk Input'!" &amp; Database!$O$30 &amp;$A807&amp;"")="","",INDIRECT("'Risk Input'!" &amp; Database!$O$30 &amp;$A807&amp;""))</f>
        <v/>
      </c>
    </row>
    <row r="809" spans="1:25" ht="24" customHeight="1">
      <c r="A809">
        <f t="shared" ref="A809:A814" si="88">A808</f>
        <v>96</v>
      </c>
      <c r="B809" s="541"/>
      <c r="C809" s="541"/>
      <c r="D809" s="541"/>
      <c r="E809" s="541"/>
      <c r="F809" s="541"/>
      <c r="G809" s="541"/>
      <c r="H809" s="541"/>
      <c r="I809" s="553"/>
      <c r="J809" s="541"/>
      <c r="K809" s="541"/>
      <c r="L809" s="541"/>
      <c r="M809" s="541"/>
      <c r="N809" s="541"/>
      <c r="O809" s="546" t="str">
        <f ca="1">IF(INDIRECT("'Risk Input'!" &amp; Database!$O$18 &amp;$A809&amp;"")="","",INDIRECT("'Risk Input'!" &amp; Database!$O$18 &amp;$A809&amp;""))</f>
        <v/>
      </c>
      <c r="P809" s="550"/>
      <c r="Q809" s="544"/>
      <c r="R809" s="544"/>
      <c r="S809" s="541"/>
      <c r="T809" s="541"/>
      <c r="U809" s="541"/>
      <c r="V809" s="541"/>
      <c r="W809" s="544"/>
      <c r="X809" s="541"/>
      <c r="Y809" s="546" t="str">
        <f ca="1">IF(INDIRECT("'Risk Input'!" &amp; Database!$O$33 &amp;$A809&amp;"")="","",INDIRECT("'Risk Input'!" &amp; Database!$O$33 &amp;$A809&amp;""))</f>
        <v/>
      </c>
    </row>
    <row r="810" spans="1:25" ht="24" customHeight="1">
      <c r="A810">
        <f t="shared" si="88"/>
        <v>96</v>
      </c>
      <c r="B810" s="541"/>
      <c r="C810" s="541"/>
      <c r="D810" s="541"/>
      <c r="E810" s="541"/>
      <c r="F810" s="541"/>
      <c r="G810" s="541"/>
      <c r="H810" s="541"/>
      <c r="I810" s="553"/>
      <c r="J810" s="541"/>
      <c r="K810" s="541"/>
      <c r="L810" s="541"/>
      <c r="M810" s="541"/>
      <c r="N810" s="541"/>
      <c r="O810" s="547" t="str">
        <f ca="1">IF(INDIRECT("'Risk Input'!L"&amp;$A809&amp;"")="","",INDIRECT("'Risk Input'!L"&amp;$A809&amp;""))</f>
        <v/>
      </c>
      <c r="P810" s="550"/>
      <c r="Q810" s="544"/>
      <c r="R810" s="544"/>
      <c r="S810" s="541"/>
      <c r="T810" s="541"/>
      <c r="U810" s="541"/>
      <c r="V810" s="541"/>
      <c r="W810" s="544"/>
      <c r="X810" s="541"/>
      <c r="Y810" s="547" t="str">
        <f ca="1">IF(INDIRECT("'Risk Input'!L"&amp;$A809&amp;"")="","",INDIRECT("'Risk Input'!L"&amp;$A809&amp;""))</f>
        <v/>
      </c>
    </row>
    <row r="811" spans="1:25" ht="24" customHeight="1">
      <c r="A811">
        <f t="shared" si="88"/>
        <v>96</v>
      </c>
      <c r="B811" s="541"/>
      <c r="C811" s="541"/>
      <c r="D811" s="541"/>
      <c r="E811" s="541"/>
      <c r="F811" s="541"/>
      <c r="G811" s="541"/>
      <c r="H811" s="541"/>
      <c r="I811" s="553"/>
      <c r="J811" s="541"/>
      <c r="K811" s="541"/>
      <c r="L811" s="541"/>
      <c r="M811" s="541"/>
      <c r="N811" s="541"/>
      <c r="O811" s="547" t="str">
        <f ca="1">IF(INDIRECT("'Risk Input'!L"&amp;$A810&amp;"")="","",INDIRECT("'Risk Input'!L"&amp;$A810&amp;""))</f>
        <v/>
      </c>
      <c r="P811" s="550"/>
      <c r="Q811" s="544"/>
      <c r="R811" s="544"/>
      <c r="S811" s="541"/>
      <c r="T811" s="541"/>
      <c r="U811" s="541"/>
      <c r="V811" s="541"/>
      <c r="W811" s="544"/>
      <c r="X811" s="541"/>
      <c r="Y811" s="547" t="str">
        <f ca="1">IF(INDIRECT("'Risk Input'!L"&amp;$A810&amp;"")="","",INDIRECT("'Risk Input'!L"&amp;$A810&amp;""))</f>
        <v/>
      </c>
    </row>
    <row r="812" spans="1:25" ht="24" customHeight="1" thickBot="1">
      <c r="A812">
        <f t="shared" si="88"/>
        <v>96</v>
      </c>
      <c r="B812" s="541"/>
      <c r="C812" s="541"/>
      <c r="D812" s="541"/>
      <c r="E812" s="541"/>
      <c r="F812" s="541"/>
      <c r="G812" s="541"/>
      <c r="H812" s="541"/>
      <c r="I812" s="553"/>
      <c r="J812" s="541"/>
      <c r="K812" s="541"/>
      <c r="L812" s="541"/>
      <c r="M812" s="541"/>
      <c r="N812" s="541"/>
      <c r="O812" s="548" t="str">
        <f ca="1">IF(INDIRECT("'Risk Input'!L"&amp;$A811&amp;"")="","",INDIRECT("'Risk Input'!L"&amp;$A811&amp;""))</f>
        <v/>
      </c>
      <c r="P812" s="550"/>
      <c r="Q812" s="544"/>
      <c r="R812" s="544"/>
      <c r="S812" s="541"/>
      <c r="T812" s="541"/>
      <c r="U812" s="541"/>
      <c r="V812" s="541"/>
      <c r="W812" s="544"/>
      <c r="X812" s="541"/>
      <c r="Y812" s="548" t="str">
        <f ca="1">IF(INDIRECT("'Risk Input'!L"&amp;$A811&amp;"")="","",INDIRECT("'Risk Input'!L"&amp;$A811&amp;""))</f>
        <v/>
      </c>
    </row>
    <row r="813" spans="1:25" ht="24" customHeight="1">
      <c r="A813">
        <f t="shared" si="88"/>
        <v>96</v>
      </c>
      <c r="B813" s="541"/>
      <c r="C813" s="541"/>
      <c r="D813" s="541"/>
      <c r="E813" s="541"/>
      <c r="F813" s="541"/>
      <c r="G813" s="541"/>
      <c r="H813" s="541"/>
      <c r="I813" s="553"/>
      <c r="J813" s="541"/>
      <c r="K813" s="541"/>
      <c r="L813" s="541"/>
      <c r="M813" s="541"/>
      <c r="N813" s="541"/>
      <c r="O813" s="13" t="s">
        <v>15</v>
      </c>
      <c r="P813" s="550"/>
      <c r="Q813" s="544"/>
      <c r="R813" s="544"/>
      <c r="S813" s="541"/>
      <c r="T813" s="541"/>
      <c r="U813" s="541"/>
      <c r="V813" s="541"/>
      <c r="W813" s="544"/>
      <c r="X813" s="541"/>
      <c r="Y813" s="13" t="s">
        <v>15</v>
      </c>
    </row>
    <row r="814" spans="1:25" ht="24" customHeight="1" thickBot="1">
      <c r="A814">
        <f t="shared" si="88"/>
        <v>96</v>
      </c>
      <c r="B814" s="542"/>
      <c r="C814" s="542"/>
      <c r="D814" s="542"/>
      <c r="E814" s="542"/>
      <c r="F814" s="542"/>
      <c r="G814" s="542"/>
      <c r="H814" s="542"/>
      <c r="I814" s="554"/>
      <c r="J814" s="542"/>
      <c r="K814" s="542"/>
      <c r="L814" s="542"/>
      <c r="M814" s="542"/>
      <c r="N814" s="542"/>
      <c r="O814" s="14" t="str">
        <f ca="1">IF(INDIRECT("'Risk Input'!" &amp; Database!$O$16 &amp;$A814&amp;"")="","",INDIRECT("'Risk Input'!" &amp; Database!$O$16 &amp;$A814&amp;""))</f>
        <v/>
      </c>
      <c r="P814" s="551"/>
      <c r="Q814" s="545"/>
      <c r="R814" s="545"/>
      <c r="S814" s="542"/>
      <c r="T814" s="542"/>
      <c r="U814" s="542"/>
      <c r="V814" s="542"/>
      <c r="W814" s="545"/>
      <c r="X814" s="542"/>
      <c r="Y814" s="14" t="str">
        <f ca="1">IF(INDIRECT("'Risk Input'!" &amp; Database!$O$31 &amp;$A814&amp;"")="","",INDIRECT("'Risk Input'!" &amp; Database!$O$31 &amp;$A814&amp;""))</f>
        <v/>
      </c>
    </row>
    <row r="815" spans="1:25" ht="6" customHeight="1" thickBot="1">
      <c r="B815" s="12"/>
      <c r="C815" s="125"/>
      <c r="D815" s="126"/>
      <c r="E815" s="126"/>
      <c r="F815" s="126"/>
      <c r="G815" s="126"/>
      <c r="H815" s="126"/>
      <c r="I815" s="243"/>
      <c r="J815" s="126"/>
      <c r="K815" s="126"/>
      <c r="L815" s="126"/>
      <c r="M815" s="126"/>
      <c r="N815" s="128"/>
      <c r="O815" s="128"/>
      <c r="P815" s="128"/>
      <c r="Q815" s="128"/>
      <c r="R815" s="128"/>
      <c r="S815" s="126"/>
      <c r="T815" s="126"/>
      <c r="U815" s="126"/>
      <c r="V815" s="126"/>
      <c r="W815" s="126"/>
      <c r="X815" s="126"/>
      <c r="Y815" s="122"/>
    </row>
    <row r="816" spans="1:25" ht="24" customHeight="1" thickTop="1">
      <c r="A816">
        <f>A807+1</f>
        <v>97</v>
      </c>
      <c r="B816" s="540" t="str">
        <f ca="1">IF(INDIRECT("'Risk Input'!" &amp; Database!$O$3 &amp;$A816&amp;"")="","",INDIRECT("'Risk Input'!" &amp; Database!$O$3 &amp;$A816&amp;""))</f>
        <v/>
      </c>
      <c r="C816" s="540" t="str">
        <f ca="1">IF(INDIRECT("'Risk Input'!" &amp; Database!$O$2 &amp;$A816&amp;"")="","",INDIRECT("'Risk Input'!" &amp; Database!$O$2 &amp;$A816&amp;""))</f>
        <v/>
      </c>
      <c r="D816" s="540" t="str">
        <f ca="1">IF(INDIRECT("'Risk Input'!" &amp; Database!$O$4 &amp;$A816&amp;"")="","",INDIRECT("'Risk Input'!" &amp; Database!$O$4 &amp;$A816&amp;""))</f>
        <v/>
      </c>
      <c r="E816" s="540" t="str">
        <f ca="1">IF(INDIRECT("'Risk Input'!" &amp; Database!$O$5 &amp;$A816&amp;"")="","",INDIRECT("'Risk Input'!" &amp; Database!$O$5 &amp;$A816&amp;""))</f>
        <v/>
      </c>
      <c r="F816" s="540" t="str">
        <f ca="1">IF(INDIRECT("'Risk Input'!" &amp; Database!$O$6 &amp;$A816&amp;"")="","",INDIRECT("'Risk Input'!" &amp; Database!$O$6 &amp;$A816&amp;""))</f>
        <v/>
      </c>
      <c r="G816" s="540" t="str">
        <f ca="1">IF(INDIRECT("'Risk Input'!" &amp; Database!$O$7 &amp;$A816&amp;"")="","",INDIRECT("'Risk Input'!" &amp; Database!$O$7 &amp;$A816&amp;""))</f>
        <v/>
      </c>
      <c r="H816" s="540" t="str">
        <f ca="1">IF(INDIRECT("'Risk Input'!" &amp; Database!$O$8 &amp;$A816&amp;"")="","",INDIRECT("'Risk Input'!" &amp; Database!$O$8 &amp;$A816&amp;""))</f>
        <v/>
      </c>
      <c r="I816" s="552" t="str">
        <f ca="1">IF(INDIRECT("'Risk Input'!" &amp; Database!$O$9 &amp;$A816&amp;"")="","",INDIRECT("'Risk Input'!" &amp; Database!$O$9 &amp;$A816&amp;""))</f>
        <v/>
      </c>
      <c r="J816" s="540" t="str">
        <f ca="1">IF(INDIRECT("'Risk Input'!" &amp; Database!$O$10 &amp;$A816&amp;"")="","",INDIRECT("'Risk Input'!" &amp; Database!$O$10 &amp;$A816&amp;""))</f>
        <v/>
      </c>
      <c r="K816" s="540" t="str">
        <f ca="1">IF(INDIRECT("'Risk Input'!" &amp; Database!$O$11 &amp;$A816&amp;"")="","",INDIRECT("'Risk Input'!" &amp; Database!$O$11 &amp;$A816&amp;""))</f>
        <v/>
      </c>
      <c r="L816" s="540" t="str">
        <f ca="1">IF(INDIRECT("'Risk Input'!" &amp; Database!$O$12 &amp;$A816&amp;"")="","",INDIRECT("'Risk Input'!" &amp; Database!$O$12 &amp;$A816&amp;""))</f>
        <v/>
      </c>
      <c r="M816" s="540" t="str">
        <f ca="1">IF(INDIRECT("'Risk Input'!" &amp; Database!$O$13 &amp;$A816&amp;"")="","",INDIRECT("'Risk Input'!" &amp; Database!$O$13 &amp;$A816&amp;""))</f>
        <v/>
      </c>
      <c r="N816" s="540" t="str">
        <f ca="1">IF(INDIRECT("'Risk Input'!" &amp; Database!$O$14 &amp;$A816&amp;"")="","",INDIRECT("'Risk Input'!" &amp; Database!$O$14 &amp;$A816&amp;""))</f>
        <v/>
      </c>
      <c r="O816" s="15" t="s">
        <v>26</v>
      </c>
      <c r="P816" s="549">
        <f ca="1">IF(INDIRECT("'Risk Input'!" &amp; Database!$O$19 &amp;$A816&amp;"")="","",INDIRECT("'Risk Input'!" &amp; Database!$O$19 &amp;$A816&amp;""))</f>
        <v>0</v>
      </c>
      <c r="Q816" s="543">
        <f ca="1">IF(INDIRECT("'Risk Input'!" &amp; Database!$O$20 &amp;$A816&amp;"")="","",INDIRECT("'Risk Input'!" &amp; Database!$O$20 &amp;$A816&amp;""))</f>
        <v>0</v>
      </c>
      <c r="R816" s="543">
        <f ca="1">IF(INDIRECT("'Risk Input'!" &amp; Database!$O$21 &amp;$A816&amp;"")="","",INDIRECT("'Risk Input'!" &amp; Database!$O$21 &amp;$A816&amp;""))</f>
        <v>0</v>
      </c>
      <c r="S816" s="540" t="str">
        <f ca="1">IF(INDIRECT("'Risk Input'!" &amp; Database!$O$22 &amp;$A816&amp;"")="","",INDIRECT("'Risk Input'!" &amp; Database!$O$22 &amp;$A816&amp;""))</f>
        <v/>
      </c>
      <c r="T816" s="540" t="str">
        <f ca="1">IF(INDIRECT("'Risk Input'!" &amp; Database!$O$25 &amp;$A816&amp;"")="","",INDIRECT("'Risk Input'!" &amp; Database!$O$25 &amp;$A816&amp;""))</f>
        <v/>
      </c>
      <c r="U816" s="540" t="str">
        <f ca="1">IF(INDIRECT("'Risk Input'!" &amp; Database!$O$26 &amp;$A816&amp;"")="","",INDIRECT("'Risk Input'!" &amp; Database!$O$26 &amp;$A816&amp;""))</f>
        <v/>
      </c>
      <c r="V816" s="540" t="str">
        <f ca="1">IF(INDIRECT("'Risk Input'!" &amp; Database!$O$27 &amp;$A816&amp;"")="","",INDIRECT("'Risk Input'!" &amp; Database!$O$27 &amp;$A816&amp;""))</f>
        <v/>
      </c>
      <c r="W816" s="543" t="str">
        <f ca="1">IF(INDIRECT("'Risk Input'!" &amp; Database!$O$28 &amp;$A816&amp;"")="","",INDIRECT("'Risk Input'!" &amp; Database!$O$28 &amp;$A816&amp;""))</f>
        <v/>
      </c>
      <c r="X816" s="540" t="str">
        <f ca="1">IF(INDIRECT("'Risk Input'!" &amp; Database!$O$29 &amp;$A816&amp;"")="","",INDIRECT("'Risk Input'!" &amp; Database!$O$29 &amp;$A816&amp;""))</f>
        <v/>
      </c>
      <c r="Y816" s="123" t="s">
        <v>26</v>
      </c>
    </row>
    <row r="817" spans="1:25" ht="24" customHeight="1" thickBot="1">
      <c r="A817">
        <f>A816</f>
        <v>97</v>
      </c>
      <c r="B817" s="541"/>
      <c r="C817" s="541"/>
      <c r="D817" s="541"/>
      <c r="E817" s="541"/>
      <c r="F817" s="541"/>
      <c r="G817" s="541"/>
      <c r="H817" s="541"/>
      <c r="I817" s="553"/>
      <c r="J817" s="541"/>
      <c r="K817" s="541"/>
      <c r="L817" s="541"/>
      <c r="M817" s="541"/>
      <c r="N817" s="541"/>
      <c r="O817" s="14" t="str">
        <f ca="1">IF(INDIRECT("'Risk Input'!" &amp; Database!$O$15 &amp;$A816&amp;"")="","",INDIRECT("'Risk Input'!" &amp; Database!$O$15 &amp;$A816&amp;""))</f>
        <v/>
      </c>
      <c r="P817" s="550"/>
      <c r="Q817" s="544"/>
      <c r="R817" s="544"/>
      <c r="S817" s="541"/>
      <c r="T817" s="541"/>
      <c r="U817" s="541"/>
      <c r="V817" s="541"/>
      <c r="W817" s="544"/>
      <c r="X817" s="541"/>
      <c r="Y817" s="14" t="str">
        <f ca="1">IF(INDIRECT("'Risk Input'!" &amp; Database!$O$30 &amp;$A816&amp;"")="","",INDIRECT("'Risk Input'!" &amp; Database!$O$30 &amp;$A816&amp;""))</f>
        <v/>
      </c>
    </row>
    <row r="818" spans="1:25" ht="24" customHeight="1">
      <c r="A818">
        <f t="shared" ref="A818:A823" si="89">A817</f>
        <v>97</v>
      </c>
      <c r="B818" s="541"/>
      <c r="C818" s="541"/>
      <c r="D818" s="541"/>
      <c r="E818" s="541"/>
      <c r="F818" s="541"/>
      <c r="G818" s="541"/>
      <c r="H818" s="541"/>
      <c r="I818" s="553"/>
      <c r="J818" s="541"/>
      <c r="K818" s="541"/>
      <c r="L818" s="541"/>
      <c r="M818" s="541"/>
      <c r="N818" s="541"/>
      <c r="O818" s="546" t="str">
        <f ca="1">IF(INDIRECT("'Risk Input'!" &amp; Database!$O$18 &amp;$A818&amp;"")="","",INDIRECT("'Risk Input'!" &amp; Database!$O$18 &amp;$A818&amp;""))</f>
        <v/>
      </c>
      <c r="P818" s="550"/>
      <c r="Q818" s="544"/>
      <c r="R818" s="544"/>
      <c r="S818" s="541"/>
      <c r="T818" s="541"/>
      <c r="U818" s="541"/>
      <c r="V818" s="541"/>
      <c r="W818" s="544"/>
      <c r="X818" s="541"/>
      <c r="Y818" s="546" t="str">
        <f ca="1">IF(INDIRECT("'Risk Input'!" &amp; Database!$O$33 &amp;$A818&amp;"")="","",INDIRECT("'Risk Input'!" &amp; Database!$O$33 &amp;$A818&amp;""))</f>
        <v/>
      </c>
    </row>
    <row r="819" spans="1:25" ht="24" customHeight="1">
      <c r="A819">
        <f t="shared" si="89"/>
        <v>97</v>
      </c>
      <c r="B819" s="541"/>
      <c r="C819" s="541"/>
      <c r="D819" s="541"/>
      <c r="E819" s="541"/>
      <c r="F819" s="541"/>
      <c r="G819" s="541"/>
      <c r="H819" s="541"/>
      <c r="I819" s="553"/>
      <c r="J819" s="541"/>
      <c r="K819" s="541"/>
      <c r="L819" s="541"/>
      <c r="M819" s="541"/>
      <c r="N819" s="541"/>
      <c r="O819" s="547" t="str">
        <f ca="1">IF(INDIRECT("'Risk Input'!L"&amp;$A818&amp;"")="","",INDIRECT("'Risk Input'!L"&amp;$A818&amp;""))</f>
        <v/>
      </c>
      <c r="P819" s="550"/>
      <c r="Q819" s="544"/>
      <c r="R819" s="544"/>
      <c r="S819" s="541"/>
      <c r="T819" s="541"/>
      <c r="U819" s="541"/>
      <c r="V819" s="541"/>
      <c r="W819" s="544"/>
      <c r="X819" s="541"/>
      <c r="Y819" s="547" t="str">
        <f ca="1">IF(INDIRECT("'Risk Input'!L"&amp;$A818&amp;"")="","",INDIRECT("'Risk Input'!L"&amp;$A818&amp;""))</f>
        <v/>
      </c>
    </row>
    <row r="820" spans="1:25" ht="24" customHeight="1">
      <c r="A820">
        <f t="shared" si="89"/>
        <v>97</v>
      </c>
      <c r="B820" s="541"/>
      <c r="C820" s="541"/>
      <c r="D820" s="541"/>
      <c r="E820" s="541"/>
      <c r="F820" s="541"/>
      <c r="G820" s="541"/>
      <c r="H820" s="541"/>
      <c r="I820" s="553"/>
      <c r="J820" s="541"/>
      <c r="K820" s="541"/>
      <c r="L820" s="541"/>
      <c r="M820" s="541"/>
      <c r="N820" s="541"/>
      <c r="O820" s="547" t="str">
        <f ca="1">IF(INDIRECT("'Risk Input'!L"&amp;$A819&amp;"")="","",INDIRECT("'Risk Input'!L"&amp;$A819&amp;""))</f>
        <v/>
      </c>
      <c r="P820" s="550"/>
      <c r="Q820" s="544"/>
      <c r="R820" s="544"/>
      <c r="S820" s="541"/>
      <c r="T820" s="541"/>
      <c r="U820" s="541"/>
      <c r="V820" s="541"/>
      <c r="W820" s="544"/>
      <c r="X820" s="541"/>
      <c r="Y820" s="547" t="str">
        <f ca="1">IF(INDIRECT("'Risk Input'!L"&amp;$A819&amp;"")="","",INDIRECT("'Risk Input'!L"&amp;$A819&amp;""))</f>
        <v/>
      </c>
    </row>
    <row r="821" spans="1:25" ht="24" customHeight="1" thickBot="1">
      <c r="A821">
        <f t="shared" si="89"/>
        <v>97</v>
      </c>
      <c r="B821" s="541"/>
      <c r="C821" s="541"/>
      <c r="D821" s="541"/>
      <c r="E821" s="541"/>
      <c r="F821" s="541"/>
      <c r="G821" s="541"/>
      <c r="H821" s="541"/>
      <c r="I821" s="553"/>
      <c r="J821" s="541"/>
      <c r="K821" s="541"/>
      <c r="L821" s="541"/>
      <c r="M821" s="541"/>
      <c r="N821" s="541"/>
      <c r="O821" s="548" t="str">
        <f ca="1">IF(INDIRECT("'Risk Input'!L"&amp;$A820&amp;"")="","",INDIRECT("'Risk Input'!L"&amp;$A820&amp;""))</f>
        <v/>
      </c>
      <c r="P821" s="550"/>
      <c r="Q821" s="544"/>
      <c r="R821" s="544"/>
      <c r="S821" s="541"/>
      <c r="T821" s="541"/>
      <c r="U821" s="541"/>
      <c r="V821" s="541"/>
      <c r="W821" s="544"/>
      <c r="X821" s="541"/>
      <c r="Y821" s="548" t="str">
        <f ca="1">IF(INDIRECT("'Risk Input'!L"&amp;$A820&amp;"")="","",INDIRECT("'Risk Input'!L"&amp;$A820&amp;""))</f>
        <v/>
      </c>
    </row>
    <row r="822" spans="1:25" ht="24" customHeight="1">
      <c r="A822">
        <f t="shared" si="89"/>
        <v>97</v>
      </c>
      <c r="B822" s="541"/>
      <c r="C822" s="541"/>
      <c r="D822" s="541"/>
      <c r="E822" s="541"/>
      <c r="F822" s="541"/>
      <c r="G822" s="541"/>
      <c r="H822" s="541"/>
      <c r="I822" s="553"/>
      <c r="J822" s="541"/>
      <c r="K822" s="541"/>
      <c r="L822" s="541"/>
      <c r="M822" s="541"/>
      <c r="N822" s="541"/>
      <c r="O822" s="13" t="s">
        <v>15</v>
      </c>
      <c r="P822" s="550"/>
      <c r="Q822" s="544"/>
      <c r="R822" s="544"/>
      <c r="S822" s="541"/>
      <c r="T822" s="541"/>
      <c r="U822" s="541"/>
      <c r="V822" s="541"/>
      <c r="W822" s="544"/>
      <c r="X822" s="541"/>
      <c r="Y822" s="13" t="s">
        <v>15</v>
      </c>
    </row>
    <row r="823" spans="1:25" ht="24" customHeight="1" thickBot="1">
      <c r="A823">
        <f t="shared" si="89"/>
        <v>97</v>
      </c>
      <c r="B823" s="542"/>
      <c r="C823" s="542"/>
      <c r="D823" s="542"/>
      <c r="E823" s="542"/>
      <c r="F823" s="542"/>
      <c r="G823" s="542"/>
      <c r="H823" s="542"/>
      <c r="I823" s="554"/>
      <c r="J823" s="542"/>
      <c r="K823" s="542"/>
      <c r="L823" s="542"/>
      <c r="M823" s="542"/>
      <c r="N823" s="542"/>
      <c r="O823" s="14" t="str">
        <f ca="1">IF(INDIRECT("'Risk Input'!" &amp; Database!$O$16 &amp;$A823&amp;"")="","",INDIRECT("'Risk Input'!" &amp; Database!$O$16 &amp;$A823&amp;""))</f>
        <v/>
      </c>
      <c r="P823" s="551"/>
      <c r="Q823" s="545"/>
      <c r="R823" s="545"/>
      <c r="S823" s="542"/>
      <c r="T823" s="542"/>
      <c r="U823" s="542"/>
      <c r="V823" s="542"/>
      <c r="W823" s="545"/>
      <c r="X823" s="542"/>
      <c r="Y823" s="14" t="str">
        <f ca="1">IF(INDIRECT("'Risk Input'!" &amp; Database!$O$31 &amp;$A823&amp;"")="","",INDIRECT("'Risk Input'!" &amp; Database!$O$31 &amp;$A823&amp;""))</f>
        <v/>
      </c>
    </row>
    <row r="824" spans="1:25" ht="6" customHeight="1" thickBot="1">
      <c r="B824" s="12"/>
      <c r="C824" s="125"/>
      <c r="D824" s="126"/>
      <c r="E824" s="126"/>
      <c r="F824" s="126"/>
      <c r="G824" s="126"/>
      <c r="H824" s="126"/>
      <c r="I824" s="243"/>
      <c r="J824" s="126"/>
      <c r="K824" s="126"/>
      <c r="L824" s="126"/>
      <c r="M824" s="126"/>
      <c r="N824" s="128"/>
      <c r="O824" s="128"/>
      <c r="P824" s="128"/>
      <c r="Q824" s="128"/>
      <c r="R824" s="128"/>
      <c r="S824" s="126"/>
      <c r="T824" s="126"/>
      <c r="U824" s="126"/>
      <c r="V824" s="126"/>
      <c r="W824" s="126"/>
      <c r="X824" s="126"/>
      <c r="Y824" s="122"/>
    </row>
    <row r="825" spans="1:25" ht="24" customHeight="1" thickTop="1">
      <c r="A825">
        <f>A816+1</f>
        <v>98</v>
      </c>
      <c r="B825" s="540" t="str">
        <f ca="1">IF(INDIRECT("'Risk Input'!" &amp; Database!$O$3 &amp;$A825&amp;"")="","",INDIRECT("'Risk Input'!" &amp; Database!$O$3 &amp;$A825&amp;""))</f>
        <v/>
      </c>
      <c r="C825" s="540" t="str">
        <f ca="1">IF(INDIRECT("'Risk Input'!" &amp; Database!$O$2 &amp;$A825&amp;"")="","",INDIRECT("'Risk Input'!" &amp; Database!$O$2 &amp;$A825&amp;""))</f>
        <v/>
      </c>
      <c r="D825" s="540" t="str">
        <f ca="1">IF(INDIRECT("'Risk Input'!" &amp; Database!$O$4 &amp;$A825&amp;"")="","",INDIRECT("'Risk Input'!" &amp; Database!$O$4 &amp;$A825&amp;""))</f>
        <v/>
      </c>
      <c r="E825" s="540" t="str">
        <f ca="1">IF(INDIRECT("'Risk Input'!" &amp; Database!$O$5 &amp;$A825&amp;"")="","",INDIRECT("'Risk Input'!" &amp; Database!$O$5 &amp;$A825&amp;""))</f>
        <v/>
      </c>
      <c r="F825" s="540" t="str">
        <f ca="1">IF(INDIRECT("'Risk Input'!" &amp; Database!$O$6 &amp;$A825&amp;"")="","",INDIRECT("'Risk Input'!" &amp; Database!$O$6 &amp;$A825&amp;""))</f>
        <v/>
      </c>
      <c r="G825" s="540" t="str">
        <f ca="1">IF(INDIRECT("'Risk Input'!" &amp; Database!$O$7 &amp;$A825&amp;"")="","",INDIRECT("'Risk Input'!" &amp; Database!$O$7 &amp;$A825&amp;""))</f>
        <v/>
      </c>
      <c r="H825" s="540" t="str">
        <f ca="1">IF(INDIRECT("'Risk Input'!" &amp; Database!$O$8 &amp;$A825&amp;"")="","",INDIRECT("'Risk Input'!" &amp; Database!$O$8 &amp;$A825&amp;""))</f>
        <v/>
      </c>
      <c r="I825" s="552" t="str">
        <f ca="1">IF(INDIRECT("'Risk Input'!" &amp; Database!$O$9 &amp;$A825&amp;"")="","",INDIRECT("'Risk Input'!" &amp; Database!$O$9 &amp;$A825&amp;""))</f>
        <v/>
      </c>
      <c r="J825" s="540" t="str">
        <f ca="1">IF(INDIRECT("'Risk Input'!" &amp; Database!$O$10 &amp;$A825&amp;"")="","",INDIRECT("'Risk Input'!" &amp; Database!$O$10 &amp;$A825&amp;""))</f>
        <v/>
      </c>
      <c r="K825" s="540" t="str">
        <f ca="1">IF(INDIRECT("'Risk Input'!" &amp; Database!$O$11 &amp;$A825&amp;"")="","",INDIRECT("'Risk Input'!" &amp; Database!$O$11 &amp;$A825&amp;""))</f>
        <v/>
      </c>
      <c r="L825" s="540" t="str">
        <f ca="1">IF(INDIRECT("'Risk Input'!" &amp; Database!$O$12 &amp;$A825&amp;"")="","",INDIRECT("'Risk Input'!" &amp; Database!$O$12 &amp;$A825&amp;""))</f>
        <v/>
      </c>
      <c r="M825" s="540" t="str">
        <f ca="1">IF(INDIRECT("'Risk Input'!" &amp; Database!$O$13 &amp;$A825&amp;"")="","",INDIRECT("'Risk Input'!" &amp; Database!$O$13 &amp;$A825&amp;""))</f>
        <v/>
      </c>
      <c r="N825" s="540" t="str">
        <f ca="1">IF(INDIRECT("'Risk Input'!" &amp; Database!$O$14 &amp;$A825&amp;"")="","",INDIRECT("'Risk Input'!" &amp; Database!$O$14 &amp;$A825&amp;""))</f>
        <v/>
      </c>
      <c r="O825" s="15" t="s">
        <v>26</v>
      </c>
      <c r="P825" s="549">
        <f ca="1">IF(INDIRECT("'Risk Input'!" &amp; Database!$O$19 &amp;$A825&amp;"")="","",INDIRECT("'Risk Input'!" &amp; Database!$O$19 &amp;$A825&amp;""))</f>
        <v>0</v>
      </c>
      <c r="Q825" s="543">
        <f ca="1">IF(INDIRECT("'Risk Input'!" &amp; Database!$O$20 &amp;$A825&amp;"")="","",INDIRECT("'Risk Input'!" &amp; Database!$O$20 &amp;$A825&amp;""))</f>
        <v>0</v>
      </c>
      <c r="R825" s="543">
        <f ca="1">IF(INDIRECT("'Risk Input'!" &amp; Database!$O$21 &amp;$A825&amp;"")="","",INDIRECT("'Risk Input'!" &amp; Database!$O$21 &amp;$A825&amp;""))</f>
        <v>0</v>
      </c>
      <c r="S825" s="540" t="str">
        <f ca="1">IF(INDIRECT("'Risk Input'!" &amp; Database!$O$22 &amp;$A825&amp;"")="","",INDIRECT("'Risk Input'!" &amp; Database!$O$22 &amp;$A825&amp;""))</f>
        <v/>
      </c>
      <c r="T825" s="540" t="str">
        <f ca="1">IF(INDIRECT("'Risk Input'!" &amp; Database!$O$25 &amp;$A825&amp;"")="","",INDIRECT("'Risk Input'!" &amp; Database!$O$25 &amp;$A825&amp;""))</f>
        <v/>
      </c>
      <c r="U825" s="540" t="str">
        <f ca="1">IF(INDIRECT("'Risk Input'!" &amp; Database!$O$26 &amp;$A825&amp;"")="","",INDIRECT("'Risk Input'!" &amp; Database!$O$26 &amp;$A825&amp;""))</f>
        <v/>
      </c>
      <c r="V825" s="540" t="str">
        <f ca="1">IF(INDIRECT("'Risk Input'!" &amp; Database!$O$27 &amp;$A825&amp;"")="","",INDIRECT("'Risk Input'!" &amp; Database!$O$27 &amp;$A825&amp;""))</f>
        <v/>
      </c>
      <c r="W825" s="543" t="str">
        <f ca="1">IF(INDIRECT("'Risk Input'!" &amp; Database!$O$28 &amp;$A825&amp;"")="","",INDIRECT("'Risk Input'!" &amp; Database!$O$28 &amp;$A825&amp;""))</f>
        <v/>
      </c>
      <c r="X825" s="540" t="str">
        <f ca="1">IF(INDIRECT("'Risk Input'!" &amp; Database!$O$29 &amp;$A825&amp;"")="","",INDIRECT("'Risk Input'!" &amp; Database!$O$29 &amp;$A825&amp;""))</f>
        <v/>
      </c>
      <c r="Y825" s="123" t="s">
        <v>26</v>
      </c>
    </row>
    <row r="826" spans="1:25" ht="24" customHeight="1" thickBot="1">
      <c r="A826">
        <f>A825</f>
        <v>98</v>
      </c>
      <c r="B826" s="541"/>
      <c r="C826" s="541"/>
      <c r="D826" s="541"/>
      <c r="E826" s="541"/>
      <c r="F826" s="541"/>
      <c r="G826" s="541"/>
      <c r="H826" s="541"/>
      <c r="I826" s="553"/>
      <c r="J826" s="541"/>
      <c r="K826" s="541"/>
      <c r="L826" s="541"/>
      <c r="M826" s="541"/>
      <c r="N826" s="541"/>
      <c r="O826" s="14" t="str">
        <f ca="1">IF(INDIRECT("'Risk Input'!" &amp; Database!$O$15 &amp;$A825&amp;"")="","",INDIRECT("'Risk Input'!" &amp; Database!$O$15 &amp;$A825&amp;""))</f>
        <v/>
      </c>
      <c r="P826" s="550"/>
      <c r="Q826" s="544"/>
      <c r="R826" s="544"/>
      <c r="S826" s="541"/>
      <c r="T826" s="541"/>
      <c r="U826" s="541"/>
      <c r="V826" s="541"/>
      <c r="W826" s="544"/>
      <c r="X826" s="541"/>
      <c r="Y826" s="14" t="str">
        <f ca="1">IF(INDIRECT("'Risk Input'!" &amp; Database!$O$30 &amp;$A825&amp;"")="","",INDIRECT("'Risk Input'!" &amp; Database!$O$30 &amp;$A825&amp;""))</f>
        <v/>
      </c>
    </row>
    <row r="827" spans="1:25" ht="24" customHeight="1">
      <c r="A827">
        <f t="shared" ref="A827:A832" si="90">A826</f>
        <v>98</v>
      </c>
      <c r="B827" s="541"/>
      <c r="C827" s="541"/>
      <c r="D827" s="541"/>
      <c r="E827" s="541"/>
      <c r="F827" s="541"/>
      <c r="G827" s="541"/>
      <c r="H827" s="541"/>
      <c r="I827" s="553"/>
      <c r="J827" s="541"/>
      <c r="K827" s="541"/>
      <c r="L827" s="541"/>
      <c r="M827" s="541"/>
      <c r="N827" s="541"/>
      <c r="O827" s="546" t="str">
        <f ca="1">IF(INDIRECT("'Risk Input'!" &amp; Database!$O$18 &amp;$A827&amp;"")="","",INDIRECT("'Risk Input'!" &amp; Database!$O$18 &amp;$A827&amp;""))</f>
        <v/>
      </c>
      <c r="P827" s="550"/>
      <c r="Q827" s="544"/>
      <c r="R827" s="544"/>
      <c r="S827" s="541"/>
      <c r="T827" s="541"/>
      <c r="U827" s="541"/>
      <c r="V827" s="541"/>
      <c r="W827" s="544"/>
      <c r="X827" s="541"/>
      <c r="Y827" s="546" t="str">
        <f ca="1">IF(INDIRECT("'Risk Input'!" &amp; Database!$O$33 &amp;$A827&amp;"")="","",INDIRECT("'Risk Input'!" &amp; Database!$O$33 &amp;$A827&amp;""))</f>
        <v/>
      </c>
    </row>
    <row r="828" spans="1:25" ht="24" customHeight="1">
      <c r="A828">
        <f t="shared" si="90"/>
        <v>98</v>
      </c>
      <c r="B828" s="541"/>
      <c r="C828" s="541"/>
      <c r="D828" s="541"/>
      <c r="E828" s="541"/>
      <c r="F828" s="541"/>
      <c r="G828" s="541"/>
      <c r="H828" s="541"/>
      <c r="I828" s="553"/>
      <c r="J828" s="541"/>
      <c r="K828" s="541"/>
      <c r="L828" s="541"/>
      <c r="M828" s="541"/>
      <c r="N828" s="541"/>
      <c r="O828" s="547" t="str">
        <f ca="1">IF(INDIRECT("'Risk Input'!L"&amp;$A827&amp;"")="","",INDIRECT("'Risk Input'!L"&amp;$A827&amp;""))</f>
        <v/>
      </c>
      <c r="P828" s="550"/>
      <c r="Q828" s="544"/>
      <c r="R828" s="544"/>
      <c r="S828" s="541"/>
      <c r="T828" s="541"/>
      <c r="U828" s="541"/>
      <c r="V828" s="541"/>
      <c r="W828" s="544"/>
      <c r="X828" s="541"/>
      <c r="Y828" s="547" t="str">
        <f ca="1">IF(INDIRECT("'Risk Input'!L"&amp;$A827&amp;"")="","",INDIRECT("'Risk Input'!L"&amp;$A827&amp;""))</f>
        <v/>
      </c>
    </row>
    <row r="829" spans="1:25" ht="24" customHeight="1">
      <c r="A829">
        <f t="shared" si="90"/>
        <v>98</v>
      </c>
      <c r="B829" s="541"/>
      <c r="C829" s="541"/>
      <c r="D829" s="541"/>
      <c r="E829" s="541"/>
      <c r="F829" s="541"/>
      <c r="G829" s="541"/>
      <c r="H829" s="541"/>
      <c r="I829" s="553"/>
      <c r="J829" s="541"/>
      <c r="K829" s="541"/>
      <c r="L829" s="541"/>
      <c r="M829" s="541"/>
      <c r="N829" s="541"/>
      <c r="O829" s="547" t="str">
        <f ca="1">IF(INDIRECT("'Risk Input'!L"&amp;$A828&amp;"")="","",INDIRECT("'Risk Input'!L"&amp;$A828&amp;""))</f>
        <v/>
      </c>
      <c r="P829" s="550"/>
      <c r="Q829" s="544"/>
      <c r="R829" s="544"/>
      <c r="S829" s="541"/>
      <c r="T829" s="541"/>
      <c r="U829" s="541"/>
      <c r="V829" s="541"/>
      <c r="W829" s="544"/>
      <c r="X829" s="541"/>
      <c r="Y829" s="547" t="str">
        <f ca="1">IF(INDIRECT("'Risk Input'!L"&amp;$A828&amp;"")="","",INDIRECT("'Risk Input'!L"&amp;$A828&amp;""))</f>
        <v/>
      </c>
    </row>
    <row r="830" spans="1:25" ht="24" customHeight="1" thickBot="1">
      <c r="A830">
        <f t="shared" si="90"/>
        <v>98</v>
      </c>
      <c r="B830" s="541"/>
      <c r="C830" s="541"/>
      <c r="D830" s="541"/>
      <c r="E830" s="541"/>
      <c r="F830" s="541"/>
      <c r="G830" s="541"/>
      <c r="H830" s="541"/>
      <c r="I830" s="553"/>
      <c r="J830" s="541"/>
      <c r="K830" s="541"/>
      <c r="L830" s="541"/>
      <c r="M830" s="541"/>
      <c r="N830" s="541"/>
      <c r="O830" s="548" t="str">
        <f ca="1">IF(INDIRECT("'Risk Input'!L"&amp;$A829&amp;"")="","",INDIRECT("'Risk Input'!L"&amp;$A829&amp;""))</f>
        <v/>
      </c>
      <c r="P830" s="550"/>
      <c r="Q830" s="544"/>
      <c r="R830" s="544"/>
      <c r="S830" s="541"/>
      <c r="T830" s="541"/>
      <c r="U830" s="541"/>
      <c r="V830" s="541"/>
      <c r="W830" s="544"/>
      <c r="X830" s="541"/>
      <c r="Y830" s="548" t="str">
        <f ca="1">IF(INDIRECT("'Risk Input'!L"&amp;$A829&amp;"")="","",INDIRECT("'Risk Input'!L"&amp;$A829&amp;""))</f>
        <v/>
      </c>
    </row>
    <row r="831" spans="1:25" ht="24" customHeight="1">
      <c r="A831">
        <f t="shared" si="90"/>
        <v>98</v>
      </c>
      <c r="B831" s="541"/>
      <c r="C831" s="541"/>
      <c r="D831" s="541"/>
      <c r="E831" s="541"/>
      <c r="F831" s="541"/>
      <c r="G831" s="541"/>
      <c r="H831" s="541"/>
      <c r="I831" s="553"/>
      <c r="J831" s="541"/>
      <c r="K831" s="541"/>
      <c r="L831" s="541"/>
      <c r="M831" s="541"/>
      <c r="N831" s="541"/>
      <c r="O831" s="13" t="s">
        <v>15</v>
      </c>
      <c r="P831" s="550"/>
      <c r="Q831" s="544"/>
      <c r="R831" s="544"/>
      <c r="S831" s="541"/>
      <c r="T831" s="541"/>
      <c r="U831" s="541"/>
      <c r="V831" s="541"/>
      <c r="W831" s="544"/>
      <c r="X831" s="541"/>
      <c r="Y831" s="13" t="s">
        <v>15</v>
      </c>
    </row>
    <row r="832" spans="1:25" ht="24" customHeight="1" thickBot="1">
      <c r="A832">
        <f t="shared" si="90"/>
        <v>98</v>
      </c>
      <c r="B832" s="542"/>
      <c r="C832" s="542"/>
      <c r="D832" s="542"/>
      <c r="E832" s="542"/>
      <c r="F832" s="542"/>
      <c r="G832" s="542"/>
      <c r="H832" s="542"/>
      <c r="I832" s="554"/>
      <c r="J832" s="542"/>
      <c r="K832" s="542"/>
      <c r="L832" s="542"/>
      <c r="M832" s="542"/>
      <c r="N832" s="542"/>
      <c r="O832" s="14" t="str">
        <f ca="1">IF(INDIRECT("'Risk Input'!" &amp; Database!$O$16 &amp;$A832&amp;"")="","",INDIRECT("'Risk Input'!" &amp; Database!$O$16 &amp;$A832&amp;""))</f>
        <v/>
      </c>
      <c r="P832" s="551"/>
      <c r="Q832" s="545"/>
      <c r="R832" s="545"/>
      <c r="S832" s="542"/>
      <c r="T832" s="542"/>
      <c r="U832" s="542"/>
      <c r="V832" s="542"/>
      <c r="W832" s="545"/>
      <c r="X832" s="542"/>
      <c r="Y832" s="14" t="str">
        <f ca="1">IF(INDIRECT("'Risk Input'!" &amp; Database!$O$31 &amp;$A832&amp;"")="","",INDIRECT("'Risk Input'!" &amp; Database!$O$31 &amp;$A832&amp;""))</f>
        <v/>
      </c>
    </row>
    <row r="833" spans="1:25" ht="6" customHeight="1" thickBot="1">
      <c r="B833" s="12"/>
      <c r="C833" s="125"/>
      <c r="D833" s="126"/>
      <c r="E833" s="126"/>
      <c r="F833" s="126"/>
      <c r="G833" s="126"/>
      <c r="H833" s="126"/>
      <c r="I833" s="243"/>
      <c r="J833" s="126"/>
      <c r="K833" s="126"/>
      <c r="L833" s="126"/>
      <c r="M833" s="126"/>
      <c r="N833" s="128"/>
      <c r="O833" s="128"/>
      <c r="P833" s="128"/>
      <c r="Q833" s="128"/>
      <c r="R833" s="128"/>
      <c r="S833" s="126"/>
      <c r="T833" s="126"/>
      <c r="U833" s="126"/>
      <c r="V833" s="126"/>
      <c r="W833" s="126"/>
      <c r="X833" s="126"/>
      <c r="Y833" s="122"/>
    </row>
    <row r="834" spans="1:25" ht="24" customHeight="1" thickTop="1">
      <c r="A834">
        <f>A825+1</f>
        <v>99</v>
      </c>
      <c r="B834" s="540" t="str">
        <f ca="1">IF(INDIRECT("'Risk Input'!" &amp; Database!$O$3 &amp;$A834&amp;"")="","",INDIRECT("'Risk Input'!" &amp; Database!$O$3 &amp;$A834&amp;""))</f>
        <v/>
      </c>
      <c r="C834" s="540" t="str">
        <f ca="1">IF(INDIRECT("'Risk Input'!" &amp; Database!$O$2 &amp;$A834&amp;"")="","",INDIRECT("'Risk Input'!" &amp; Database!$O$2 &amp;$A834&amp;""))</f>
        <v/>
      </c>
      <c r="D834" s="540" t="str">
        <f ca="1">IF(INDIRECT("'Risk Input'!" &amp; Database!$O$4 &amp;$A834&amp;"")="","",INDIRECT("'Risk Input'!" &amp; Database!$O$4 &amp;$A834&amp;""))</f>
        <v/>
      </c>
      <c r="E834" s="540" t="str">
        <f ca="1">IF(INDIRECT("'Risk Input'!" &amp; Database!$O$5 &amp;$A834&amp;"")="","",INDIRECT("'Risk Input'!" &amp; Database!$O$5 &amp;$A834&amp;""))</f>
        <v/>
      </c>
      <c r="F834" s="540" t="str">
        <f ca="1">IF(INDIRECT("'Risk Input'!" &amp; Database!$O$6 &amp;$A834&amp;"")="","",INDIRECT("'Risk Input'!" &amp; Database!$O$6 &amp;$A834&amp;""))</f>
        <v/>
      </c>
      <c r="G834" s="540" t="str">
        <f ca="1">IF(INDIRECT("'Risk Input'!" &amp; Database!$O$7 &amp;$A834&amp;"")="","",INDIRECT("'Risk Input'!" &amp; Database!$O$7 &amp;$A834&amp;""))</f>
        <v/>
      </c>
      <c r="H834" s="540" t="str">
        <f ca="1">IF(INDIRECT("'Risk Input'!" &amp; Database!$O$8 &amp;$A834&amp;"")="","",INDIRECT("'Risk Input'!" &amp; Database!$O$8 &amp;$A834&amp;""))</f>
        <v/>
      </c>
      <c r="I834" s="552" t="str">
        <f ca="1">IF(INDIRECT("'Risk Input'!" &amp; Database!$O$9 &amp;$A834&amp;"")="","",INDIRECT("'Risk Input'!" &amp; Database!$O$9 &amp;$A834&amp;""))</f>
        <v/>
      </c>
      <c r="J834" s="540" t="str">
        <f ca="1">IF(INDIRECT("'Risk Input'!" &amp; Database!$O$10 &amp;$A834&amp;"")="","",INDIRECT("'Risk Input'!" &amp; Database!$O$10 &amp;$A834&amp;""))</f>
        <v/>
      </c>
      <c r="K834" s="540" t="str">
        <f ca="1">IF(INDIRECT("'Risk Input'!" &amp; Database!$O$11 &amp;$A834&amp;"")="","",INDIRECT("'Risk Input'!" &amp; Database!$O$11 &amp;$A834&amp;""))</f>
        <v/>
      </c>
      <c r="L834" s="540" t="str">
        <f ca="1">IF(INDIRECT("'Risk Input'!" &amp; Database!$O$12 &amp;$A834&amp;"")="","",INDIRECT("'Risk Input'!" &amp; Database!$O$12 &amp;$A834&amp;""))</f>
        <v/>
      </c>
      <c r="M834" s="540" t="str">
        <f ca="1">IF(INDIRECT("'Risk Input'!" &amp; Database!$O$13 &amp;$A834&amp;"")="","",INDIRECT("'Risk Input'!" &amp; Database!$O$13 &amp;$A834&amp;""))</f>
        <v/>
      </c>
      <c r="N834" s="540" t="str">
        <f ca="1">IF(INDIRECT("'Risk Input'!" &amp; Database!$O$14 &amp;$A834&amp;"")="","",INDIRECT("'Risk Input'!" &amp; Database!$O$14 &amp;$A834&amp;""))</f>
        <v/>
      </c>
      <c r="O834" s="15" t="s">
        <v>26</v>
      </c>
      <c r="P834" s="549">
        <f ca="1">IF(INDIRECT("'Risk Input'!" &amp; Database!$O$19 &amp;$A834&amp;"")="","",INDIRECT("'Risk Input'!" &amp; Database!$O$19 &amp;$A834&amp;""))</f>
        <v>0</v>
      </c>
      <c r="Q834" s="543">
        <f ca="1">IF(INDIRECT("'Risk Input'!" &amp; Database!$O$20 &amp;$A834&amp;"")="","",INDIRECT("'Risk Input'!" &amp; Database!$O$20 &amp;$A834&amp;""))</f>
        <v>0</v>
      </c>
      <c r="R834" s="543">
        <f ca="1">IF(INDIRECT("'Risk Input'!" &amp; Database!$O$21 &amp;$A834&amp;"")="","",INDIRECT("'Risk Input'!" &amp; Database!$O$21 &amp;$A834&amp;""))</f>
        <v>0</v>
      </c>
      <c r="S834" s="540" t="str">
        <f ca="1">IF(INDIRECT("'Risk Input'!" &amp; Database!$O$22 &amp;$A834&amp;"")="","",INDIRECT("'Risk Input'!" &amp; Database!$O$22 &amp;$A834&amp;""))</f>
        <v/>
      </c>
      <c r="T834" s="540" t="str">
        <f ca="1">IF(INDIRECT("'Risk Input'!" &amp; Database!$O$25 &amp;$A834&amp;"")="","",INDIRECT("'Risk Input'!" &amp; Database!$O$25 &amp;$A834&amp;""))</f>
        <v/>
      </c>
      <c r="U834" s="540" t="str">
        <f ca="1">IF(INDIRECT("'Risk Input'!" &amp; Database!$O$26 &amp;$A834&amp;"")="","",INDIRECT("'Risk Input'!" &amp; Database!$O$26 &amp;$A834&amp;""))</f>
        <v/>
      </c>
      <c r="V834" s="540" t="str">
        <f ca="1">IF(INDIRECT("'Risk Input'!" &amp; Database!$O$27 &amp;$A834&amp;"")="","",INDIRECT("'Risk Input'!" &amp; Database!$O$27 &amp;$A834&amp;""))</f>
        <v/>
      </c>
      <c r="W834" s="543" t="str">
        <f ca="1">IF(INDIRECT("'Risk Input'!" &amp; Database!$O$28 &amp;$A834&amp;"")="","",INDIRECT("'Risk Input'!" &amp; Database!$O$28 &amp;$A834&amp;""))</f>
        <v/>
      </c>
      <c r="X834" s="540" t="str">
        <f ca="1">IF(INDIRECT("'Risk Input'!" &amp; Database!$O$29 &amp;$A834&amp;"")="","",INDIRECT("'Risk Input'!" &amp; Database!$O$29 &amp;$A834&amp;""))</f>
        <v/>
      </c>
      <c r="Y834" s="123" t="s">
        <v>26</v>
      </c>
    </row>
    <row r="835" spans="1:25" ht="24" customHeight="1" thickBot="1">
      <c r="A835">
        <f>A834</f>
        <v>99</v>
      </c>
      <c r="B835" s="541"/>
      <c r="C835" s="541"/>
      <c r="D835" s="541"/>
      <c r="E835" s="541"/>
      <c r="F835" s="541"/>
      <c r="G835" s="541"/>
      <c r="H835" s="541"/>
      <c r="I835" s="553"/>
      <c r="J835" s="541"/>
      <c r="K835" s="541"/>
      <c r="L835" s="541"/>
      <c r="M835" s="541"/>
      <c r="N835" s="541"/>
      <c r="O835" s="14" t="str">
        <f ca="1">IF(INDIRECT("'Risk Input'!" &amp; Database!$O$15 &amp;$A834&amp;"")="","",INDIRECT("'Risk Input'!" &amp; Database!$O$15 &amp;$A834&amp;""))</f>
        <v/>
      </c>
      <c r="P835" s="550"/>
      <c r="Q835" s="544"/>
      <c r="R835" s="544"/>
      <c r="S835" s="541"/>
      <c r="T835" s="541"/>
      <c r="U835" s="541"/>
      <c r="V835" s="541"/>
      <c r="W835" s="544"/>
      <c r="X835" s="541"/>
      <c r="Y835" s="14" t="str">
        <f ca="1">IF(INDIRECT("'Risk Input'!" &amp; Database!$O$30 &amp;$A834&amp;"")="","",INDIRECT("'Risk Input'!" &amp; Database!$O$30 &amp;$A834&amp;""))</f>
        <v/>
      </c>
    </row>
    <row r="836" spans="1:25" ht="24" customHeight="1">
      <c r="A836">
        <f t="shared" ref="A836:A841" si="91">A835</f>
        <v>99</v>
      </c>
      <c r="B836" s="541"/>
      <c r="C836" s="541"/>
      <c r="D836" s="541"/>
      <c r="E836" s="541"/>
      <c r="F836" s="541"/>
      <c r="G836" s="541"/>
      <c r="H836" s="541"/>
      <c r="I836" s="553"/>
      <c r="J836" s="541"/>
      <c r="K836" s="541"/>
      <c r="L836" s="541"/>
      <c r="M836" s="541"/>
      <c r="N836" s="541"/>
      <c r="O836" s="546" t="str">
        <f ca="1">IF(INDIRECT("'Risk Input'!" &amp; Database!$O$18 &amp;$A836&amp;"")="","",INDIRECT("'Risk Input'!" &amp; Database!$O$18 &amp;$A836&amp;""))</f>
        <v/>
      </c>
      <c r="P836" s="550"/>
      <c r="Q836" s="544"/>
      <c r="R836" s="544"/>
      <c r="S836" s="541"/>
      <c r="T836" s="541"/>
      <c r="U836" s="541"/>
      <c r="V836" s="541"/>
      <c r="W836" s="544"/>
      <c r="X836" s="541"/>
      <c r="Y836" s="546" t="str">
        <f ca="1">IF(INDIRECT("'Risk Input'!" &amp; Database!$O$33 &amp;$A836&amp;"")="","",INDIRECT("'Risk Input'!" &amp; Database!$O$33 &amp;$A836&amp;""))</f>
        <v/>
      </c>
    </row>
    <row r="837" spans="1:25" ht="24" customHeight="1">
      <c r="A837">
        <f t="shared" si="91"/>
        <v>99</v>
      </c>
      <c r="B837" s="541"/>
      <c r="C837" s="541"/>
      <c r="D837" s="541"/>
      <c r="E837" s="541"/>
      <c r="F837" s="541"/>
      <c r="G837" s="541"/>
      <c r="H837" s="541"/>
      <c r="I837" s="553"/>
      <c r="J837" s="541"/>
      <c r="K837" s="541"/>
      <c r="L837" s="541"/>
      <c r="M837" s="541"/>
      <c r="N837" s="541"/>
      <c r="O837" s="547" t="str">
        <f ca="1">IF(INDIRECT("'Risk Input'!L"&amp;$A836&amp;"")="","",INDIRECT("'Risk Input'!L"&amp;$A836&amp;""))</f>
        <v/>
      </c>
      <c r="P837" s="550"/>
      <c r="Q837" s="544"/>
      <c r="R837" s="544"/>
      <c r="S837" s="541"/>
      <c r="T837" s="541"/>
      <c r="U837" s="541"/>
      <c r="V837" s="541"/>
      <c r="W837" s="544"/>
      <c r="X837" s="541"/>
      <c r="Y837" s="547" t="str">
        <f ca="1">IF(INDIRECT("'Risk Input'!L"&amp;$A836&amp;"")="","",INDIRECT("'Risk Input'!L"&amp;$A836&amp;""))</f>
        <v/>
      </c>
    </row>
    <row r="838" spans="1:25" ht="24" customHeight="1">
      <c r="A838">
        <f t="shared" si="91"/>
        <v>99</v>
      </c>
      <c r="B838" s="541"/>
      <c r="C838" s="541"/>
      <c r="D838" s="541"/>
      <c r="E838" s="541"/>
      <c r="F838" s="541"/>
      <c r="G838" s="541"/>
      <c r="H838" s="541"/>
      <c r="I838" s="553"/>
      <c r="J838" s="541"/>
      <c r="K838" s="541"/>
      <c r="L838" s="541"/>
      <c r="M838" s="541"/>
      <c r="N838" s="541"/>
      <c r="O838" s="547" t="str">
        <f ca="1">IF(INDIRECT("'Risk Input'!L"&amp;$A837&amp;"")="","",INDIRECT("'Risk Input'!L"&amp;$A837&amp;""))</f>
        <v/>
      </c>
      <c r="P838" s="550"/>
      <c r="Q838" s="544"/>
      <c r="R838" s="544"/>
      <c r="S838" s="541"/>
      <c r="T838" s="541"/>
      <c r="U838" s="541"/>
      <c r="V838" s="541"/>
      <c r="W838" s="544"/>
      <c r="X838" s="541"/>
      <c r="Y838" s="547" t="str">
        <f ca="1">IF(INDIRECT("'Risk Input'!L"&amp;$A837&amp;"")="","",INDIRECT("'Risk Input'!L"&amp;$A837&amp;""))</f>
        <v/>
      </c>
    </row>
    <row r="839" spans="1:25" ht="24" customHeight="1" thickBot="1">
      <c r="A839">
        <f t="shared" si="91"/>
        <v>99</v>
      </c>
      <c r="B839" s="541"/>
      <c r="C839" s="541"/>
      <c r="D839" s="541"/>
      <c r="E839" s="541"/>
      <c r="F839" s="541"/>
      <c r="G839" s="541"/>
      <c r="H839" s="541"/>
      <c r="I839" s="553"/>
      <c r="J839" s="541"/>
      <c r="K839" s="541"/>
      <c r="L839" s="541"/>
      <c r="M839" s="541"/>
      <c r="N839" s="541"/>
      <c r="O839" s="548" t="str">
        <f ca="1">IF(INDIRECT("'Risk Input'!L"&amp;$A838&amp;"")="","",INDIRECT("'Risk Input'!L"&amp;$A838&amp;""))</f>
        <v/>
      </c>
      <c r="P839" s="550"/>
      <c r="Q839" s="544"/>
      <c r="R839" s="544"/>
      <c r="S839" s="541"/>
      <c r="T839" s="541"/>
      <c r="U839" s="541"/>
      <c r="V839" s="541"/>
      <c r="W839" s="544"/>
      <c r="X839" s="541"/>
      <c r="Y839" s="548" t="str">
        <f ca="1">IF(INDIRECT("'Risk Input'!L"&amp;$A838&amp;"")="","",INDIRECT("'Risk Input'!L"&amp;$A838&amp;""))</f>
        <v/>
      </c>
    </row>
    <row r="840" spans="1:25" ht="24" customHeight="1">
      <c r="A840">
        <f t="shared" si="91"/>
        <v>99</v>
      </c>
      <c r="B840" s="541"/>
      <c r="C840" s="541"/>
      <c r="D840" s="541"/>
      <c r="E840" s="541"/>
      <c r="F840" s="541"/>
      <c r="G840" s="541"/>
      <c r="H840" s="541"/>
      <c r="I840" s="553"/>
      <c r="J840" s="541"/>
      <c r="K840" s="541"/>
      <c r="L840" s="541"/>
      <c r="M840" s="541"/>
      <c r="N840" s="541"/>
      <c r="O840" s="13" t="s">
        <v>15</v>
      </c>
      <c r="P840" s="550"/>
      <c r="Q840" s="544"/>
      <c r="R840" s="544"/>
      <c r="S840" s="541"/>
      <c r="T840" s="541"/>
      <c r="U840" s="541"/>
      <c r="V840" s="541"/>
      <c r="W840" s="544"/>
      <c r="X840" s="541"/>
      <c r="Y840" s="13" t="s">
        <v>15</v>
      </c>
    </row>
    <row r="841" spans="1:25" ht="24" customHeight="1" thickBot="1">
      <c r="A841">
        <f t="shared" si="91"/>
        <v>99</v>
      </c>
      <c r="B841" s="542"/>
      <c r="C841" s="542"/>
      <c r="D841" s="542"/>
      <c r="E841" s="542"/>
      <c r="F841" s="542"/>
      <c r="G841" s="542"/>
      <c r="H841" s="542"/>
      <c r="I841" s="554"/>
      <c r="J841" s="542"/>
      <c r="K841" s="542"/>
      <c r="L841" s="542"/>
      <c r="M841" s="542"/>
      <c r="N841" s="542"/>
      <c r="O841" s="14" t="str">
        <f ca="1">IF(INDIRECT("'Risk Input'!" &amp; Database!$O$16 &amp;$A841&amp;"")="","",INDIRECT("'Risk Input'!" &amp; Database!$O$16 &amp;$A841&amp;""))</f>
        <v/>
      </c>
      <c r="P841" s="551"/>
      <c r="Q841" s="545"/>
      <c r="R841" s="545"/>
      <c r="S841" s="542"/>
      <c r="T841" s="542"/>
      <c r="U841" s="542"/>
      <c r="V841" s="542"/>
      <c r="W841" s="545"/>
      <c r="X841" s="542"/>
      <c r="Y841" s="14" t="str">
        <f ca="1">IF(INDIRECT("'Risk Input'!" &amp; Database!$O$31 &amp;$A841&amp;"")="","",INDIRECT("'Risk Input'!" &amp; Database!$O$31 &amp;$A841&amp;""))</f>
        <v/>
      </c>
    </row>
    <row r="842" spans="1:25" ht="6" customHeight="1" thickBot="1">
      <c r="B842" s="12"/>
      <c r="C842" s="125"/>
      <c r="D842" s="126"/>
      <c r="E842" s="126"/>
      <c r="F842" s="126"/>
      <c r="G842" s="126"/>
      <c r="H842" s="126"/>
      <c r="I842" s="243"/>
      <c r="J842" s="126"/>
      <c r="K842" s="126"/>
      <c r="L842" s="126"/>
      <c r="M842" s="126"/>
      <c r="N842" s="128"/>
      <c r="O842" s="128"/>
      <c r="P842" s="128"/>
      <c r="Q842" s="128"/>
      <c r="R842" s="128"/>
      <c r="S842" s="126"/>
      <c r="T842" s="126"/>
      <c r="U842" s="126"/>
      <c r="V842" s="126"/>
      <c r="W842" s="126"/>
      <c r="X842" s="126"/>
      <c r="Y842" s="122"/>
    </row>
    <row r="843" spans="1:25" ht="24" customHeight="1" thickTop="1">
      <c r="A843">
        <f>A834+1</f>
        <v>100</v>
      </c>
      <c r="B843" s="540" t="str">
        <f ca="1">IF(INDIRECT("'Risk Input'!" &amp; Database!$O$3 &amp;$A843&amp;"")="","",INDIRECT("'Risk Input'!" &amp; Database!$O$3 &amp;$A843&amp;""))</f>
        <v/>
      </c>
      <c r="C843" s="540" t="str">
        <f ca="1">IF(INDIRECT("'Risk Input'!" &amp; Database!$O$2 &amp;$A843&amp;"")="","",INDIRECT("'Risk Input'!" &amp; Database!$O$2 &amp;$A843&amp;""))</f>
        <v/>
      </c>
      <c r="D843" s="540" t="str">
        <f ca="1">IF(INDIRECT("'Risk Input'!" &amp; Database!$O$4 &amp;$A843&amp;"")="","",INDIRECT("'Risk Input'!" &amp; Database!$O$4 &amp;$A843&amp;""))</f>
        <v/>
      </c>
      <c r="E843" s="540" t="str">
        <f ca="1">IF(INDIRECT("'Risk Input'!" &amp; Database!$O$5 &amp;$A843&amp;"")="","",INDIRECT("'Risk Input'!" &amp; Database!$O$5 &amp;$A843&amp;""))</f>
        <v/>
      </c>
      <c r="F843" s="540" t="str">
        <f ca="1">IF(INDIRECT("'Risk Input'!" &amp; Database!$O$6 &amp;$A843&amp;"")="","",INDIRECT("'Risk Input'!" &amp; Database!$O$6 &amp;$A843&amp;""))</f>
        <v/>
      </c>
      <c r="G843" s="540" t="str">
        <f ca="1">IF(INDIRECT("'Risk Input'!" &amp; Database!$O$7 &amp;$A843&amp;"")="","",INDIRECT("'Risk Input'!" &amp; Database!$O$7 &amp;$A843&amp;""))</f>
        <v/>
      </c>
      <c r="H843" s="540" t="str">
        <f ca="1">IF(INDIRECT("'Risk Input'!" &amp; Database!$O$8 &amp;$A843&amp;"")="","",INDIRECT("'Risk Input'!" &amp; Database!$O$8 &amp;$A843&amp;""))</f>
        <v/>
      </c>
      <c r="I843" s="552" t="str">
        <f ca="1">IF(INDIRECT("'Risk Input'!" &amp; Database!$O$9 &amp;$A843&amp;"")="","",INDIRECT("'Risk Input'!" &amp; Database!$O$9 &amp;$A843&amp;""))</f>
        <v/>
      </c>
      <c r="J843" s="540" t="str">
        <f ca="1">IF(INDIRECT("'Risk Input'!" &amp; Database!$O$10 &amp;$A843&amp;"")="","",INDIRECT("'Risk Input'!" &amp; Database!$O$10 &amp;$A843&amp;""))</f>
        <v/>
      </c>
      <c r="K843" s="540" t="str">
        <f ca="1">IF(INDIRECT("'Risk Input'!" &amp; Database!$O$11 &amp;$A843&amp;"")="","",INDIRECT("'Risk Input'!" &amp; Database!$O$11 &amp;$A843&amp;""))</f>
        <v/>
      </c>
      <c r="L843" s="540" t="str">
        <f ca="1">IF(INDIRECT("'Risk Input'!" &amp; Database!$O$12 &amp;$A843&amp;"")="","",INDIRECT("'Risk Input'!" &amp; Database!$O$12 &amp;$A843&amp;""))</f>
        <v/>
      </c>
      <c r="M843" s="540" t="str">
        <f ca="1">IF(INDIRECT("'Risk Input'!" &amp; Database!$O$13 &amp;$A843&amp;"")="","",INDIRECT("'Risk Input'!" &amp; Database!$O$13 &amp;$A843&amp;""))</f>
        <v/>
      </c>
      <c r="N843" s="540" t="str">
        <f ca="1">IF(INDIRECT("'Risk Input'!" &amp; Database!$O$14 &amp;$A843&amp;"")="","",INDIRECT("'Risk Input'!" &amp; Database!$O$14 &amp;$A843&amp;""))</f>
        <v/>
      </c>
      <c r="O843" s="15" t="s">
        <v>26</v>
      </c>
      <c r="P843" s="549">
        <f ca="1">IF(INDIRECT("'Risk Input'!" &amp; Database!$O$19 &amp;$A843&amp;"")="","",INDIRECT("'Risk Input'!" &amp; Database!$O$19 &amp;$A843&amp;""))</f>
        <v>0</v>
      </c>
      <c r="Q843" s="543">
        <f ca="1">IF(INDIRECT("'Risk Input'!" &amp; Database!$O$20 &amp;$A843&amp;"")="","",INDIRECT("'Risk Input'!" &amp; Database!$O$20 &amp;$A843&amp;""))</f>
        <v>0</v>
      </c>
      <c r="R843" s="543">
        <f ca="1">IF(INDIRECT("'Risk Input'!" &amp; Database!$O$21 &amp;$A843&amp;"")="","",INDIRECT("'Risk Input'!" &amp; Database!$O$21 &amp;$A843&amp;""))</f>
        <v>0</v>
      </c>
      <c r="S843" s="540" t="str">
        <f ca="1">IF(INDIRECT("'Risk Input'!" &amp; Database!$O$22 &amp;$A843&amp;"")="","",INDIRECT("'Risk Input'!" &amp; Database!$O$22 &amp;$A843&amp;""))</f>
        <v/>
      </c>
      <c r="T843" s="540" t="str">
        <f ca="1">IF(INDIRECT("'Risk Input'!" &amp; Database!$O$25 &amp;$A843&amp;"")="","",INDIRECT("'Risk Input'!" &amp; Database!$O$25 &amp;$A843&amp;""))</f>
        <v/>
      </c>
      <c r="U843" s="540" t="str">
        <f ca="1">IF(INDIRECT("'Risk Input'!" &amp; Database!$O$26 &amp;$A843&amp;"")="","",INDIRECT("'Risk Input'!" &amp; Database!$O$26 &amp;$A843&amp;""))</f>
        <v/>
      </c>
      <c r="V843" s="540" t="str">
        <f ca="1">IF(INDIRECT("'Risk Input'!" &amp; Database!$O$27 &amp;$A843&amp;"")="","",INDIRECT("'Risk Input'!" &amp; Database!$O$27 &amp;$A843&amp;""))</f>
        <v/>
      </c>
      <c r="W843" s="543" t="str">
        <f ca="1">IF(INDIRECT("'Risk Input'!" &amp; Database!$O$28 &amp;$A843&amp;"")="","",INDIRECT("'Risk Input'!" &amp; Database!$O$28 &amp;$A843&amp;""))</f>
        <v/>
      </c>
      <c r="X843" s="540" t="str">
        <f ca="1">IF(INDIRECT("'Risk Input'!" &amp; Database!$O$29 &amp;$A843&amp;"")="","",INDIRECT("'Risk Input'!" &amp; Database!$O$29 &amp;$A843&amp;""))</f>
        <v/>
      </c>
      <c r="Y843" s="123" t="s">
        <v>26</v>
      </c>
    </row>
    <row r="844" spans="1:25" ht="24" customHeight="1" thickBot="1">
      <c r="A844">
        <f>A843</f>
        <v>100</v>
      </c>
      <c r="B844" s="541"/>
      <c r="C844" s="541"/>
      <c r="D844" s="541"/>
      <c r="E844" s="541"/>
      <c r="F844" s="541"/>
      <c r="G844" s="541"/>
      <c r="H844" s="541"/>
      <c r="I844" s="553"/>
      <c r="J844" s="541"/>
      <c r="K844" s="541"/>
      <c r="L844" s="541"/>
      <c r="M844" s="541"/>
      <c r="N844" s="541"/>
      <c r="O844" s="14" t="str">
        <f ca="1">IF(INDIRECT("'Risk Input'!" &amp; Database!$O$15 &amp;$A843&amp;"")="","",INDIRECT("'Risk Input'!" &amp; Database!$O$15 &amp;$A843&amp;""))</f>
        <v/>
      </c>
      <c r="P844" s="550"/>
      <c r="Q844" s="544"/>
      <c r="R844" s="544"/>
      <c r="S844" s="541"/>
      <c r="T844" s="541"/>
      <c r="U844" s="541"/>
      <c r="V844" s="541"/>
      <c r="W844" s="544"/>
      <c r="X844" s="541"/>
      <c r="Y844" s="14" t="str">
        <f ca="1">IF(INDIRECT("'Risk Input'!" &amp; Database!$O$30 &amp;$A843&amp;"")="","",INDIRECT("'Risk Input'!" &amp; Database!$O$30 &amp;$A843&amp;""))</f>
        <v/>
      </c>
    </row>
    <row r="845" spans="1:25" ht="24" customHeight="1">
      <c r="A845">
        <f t="shared" ref="A845:A850" si="92">A844</f>
        <v>100</v>
      </c>
      <c r="B845" s="541"/>
      <c r="C845" s="541"/>
      <c r="D845" s="541"/>
      <c r="E845" s="541"/>
      <c r="F845" s="541"/>
      <c r="G845" s="541"/>
      <c r="H845" s="541"/>
      <c r="I845" s="553"/>
      <c r="J845" s="541"/>
      <c r="K845" s="541"/>
      <c r="L845" s="541"/>
      <c r="M845" s="541"/>
      <c r="N845" s="541"/>
      <c r="O845" s="546" t="str">
        <f ca="1">IF(INDIRECT("'Risk Input'!" &amp; Database!$O$18 &amp;$A845&amp;"")="","",INDIRECT("'Risk Input'!" &amp; Database!$O$18 &amp;$A845&amp;""))</f>
        <v/>
      </c>
      <c r="P845" s="550"/>
      <c r="Q845" s="544"/>
      <c r="R845" s="544"/>
      <c r="S845" s="541"/>
      <c r="T845" s="541"/>
      <c r="U845" s="541"/>
      <c r="V845" s="541"/>
      <c r="W845" s="544"/>
      <c r="X845" s="541"/>
      <c r="Y845" s="546" t="str">
        <f ca="1">IF(INDIRECT("'Risk Input'!" &amp; Database!$O$33 &amp;$A845&amp;"")="","",INDIRECT("'Risk Input'!" &amp; Database!$O$33 &amp;$A845&amp;""))</f>
        <v/>
      </c>
    </row>
    <row r="846" spans="1:25" ht="24" customHeight="1">
      <c r="A846">
        <f t="shared" si="92"/>
        <v>100</v>
      </c>
      <c r="B846" s="541"/>
      <c r="C846" s="541"/>
      <c r="D846" s="541"/>
      <c r="E846" s="541"/>
      <c r="F846" s="541"/>
      <c r="G846" s="541"/>
      <c r="H846" s="541"/>
      <c r="I846" s="553"/>
      <c r="J846" s="541"/>
      <c r="K846" s="541"/>
      <c r="L846" s="541"/>
      <c r="M846" s="541"/>
      <c r="N846" s="541"/>
      <c r="O846" s="547" t="str">
        <f ca="1">IF(INDIRECT("'Risk Input'!L"&amp;$A845&amp;"")="","",INDIRECT("'Risk Input'!L"&amp;$A845&amp;""))</f>
        <v/>
      </c>
      <c r="P846" s="550"/>
      <c r="Q846" s="544"/>
      <c r="R846" s="544"/>
      <c r="S846" s="541"/>
      <c r="T846" s="541"/>
      <c r="U846" s="541"/>
      <c r="V846" s="541"/>
      <c r="W846" s="544"/>
      <c r="X846" s="541"/>
      <c r="Y846" s="547" t="str">
        <f ca="1">IF(INDIRECT("'Risk Input'!L"&amp;$A845&amp;"")="","",INDIRECT("'Risk Input'!L"&amp;$A845&amp;""))</f>
        <v/>
      </c>
    </row>
    <row r="847" spans="1:25" ht="24" customHeight="1">
      <c r="A847">
        <f t="shared" si="92"/>
        <v>100</v>
      </c>
      <c r="B847" s="541"/>
      <c r="C847" s="541"/>
      <c r="D847" s="541"/>
      <c r="E847" s="541"/>
      <c r="F847" s="541"/>
      <c r="G847" s="541"/>
      <c r="H847" s="541"/>
      <c r="I847" s="553"/>
      <c r="J847" s="541"/>
      <c r="K847" s="541"/>
      <c r="L847" s="541"/>
      <c r="M847" s="541"/>
      <c r="N847" s="541"/>
      <c r="O847" s="547" t="str">
        <f ca="1">IF(INDIRECT("'Risk Input'!L"&amp;$A846&amp;"")="","",INDIRECT("'Risk Input'!L"&amp;$A846&amp;""))</f>
        <v/>
      </c>
      <c r="P847" s="550"/>
      <c r="Q847" s="544"/>
      <c r="R847" s="544"/>
      <c r="S847" s="541"/>
      <c r="T847" s="541"/>
      <c r="U847" s="541"/>
      <c r="V847" s="541"/>
      <c r="W847" s="544"/>
      <c r="X847" s="541"/>
      <c r="Y847" s="547" t="str">
        <f ca="1">IF(INDIRECT("'Risk Input'!L"&amp;$A846&amp;"")="","",INDIRECT("'Risk Input'!L"&amp;$A846&amp;""))</f>
        <v/>
      </c>
    </row>
    <row r="848" spans="1:25" ht="24" customHeight="1" thickBot="1">
      <c r="A848">
        <f t="shared" si="92"/>
        <v>100</v>
      </c>
      <c r="B848" s="541"/>
      <c r="C848" s="541"/>
      <c r="D848" s="541"/>
      <c r="E848" s="541"/>
      <c r="F848" s="541"/>
      <c r="G848" s="541"/>
      <c r="H848" s="541"/>
      <c r="I848" s="553"/>
      <c r="J848" s="541"/>
      <c r="K848" s="541"/>
      <c r="L848" s="541"/>
      <c r="M848" s="541"/>
      <c r="N848" s="541"/>
      <c r="O848" s="548" t="str">
        <f ca="1">IF(INDIRECT("'Risk Input'!L"&amp;$A847&amp;"")="","",INDIRECT("'Risk Input'!L"&amp;$A847&amp;""))</f>
        <v/>
      </c>
      <c r="P848" s="550"/>
      <c r="Q848" s="544"/>
      <c r="R848" s="544"/>
      <c r="S848" s="541"/>
      <c r="T848" s="541"/>
      <c r="U848" s="541"/>
      <c r="V848" s="541"/>
      <c r="W848" s="544"/>
      <c r="X848" s="541"/>
      <c r="Y848" s="548" t="str">
        <f ca="1">IF(INDIRECT("'Risk Input'!L"&amp;$A847&amp;"")="","",INDIRECT("'Risk Input'!L"&amp;$A847&amp;""))</f>
        <v/>
      </c>
    </row>
    <row r="849" spans="1:25" ht="24" customHeight="1">
      <c r="A849">
        <f t="shared" si="92"/>
        <v>100</v>
      </c>
      <c r="B849" s="541"/>
      <c r="C849" s="541"/>
      <c r="D849" s="541"/>
      <c r="E849" s="541"/>
      <c r="F849" s="541"/>
      <c r="G849" s="541"/>
      <c r="H849" s="541"/>
      <c r="I849" s="553"/>
      <c r="J849" s="541"/>
      <c r="K849" s="541"/>
      <c r="L849" s="541"/>
      <c r="M849" s="541"/>
      <c r="N849" s="541"/>
      <c r="O849" s="13" t="s">
        <v>15</v>
      </c>
      <c r="P849" s="550"/>
      <c r="Q849" s="544"/>
      <c r="R849" s="544"/>
      <c r="S849" s="541"/>
      <c r="T849" s="541"/>
      <c r="U849" s="541"/>
      <c r="V849" s="541"/>
      <c r="W849" s="544"/>
      <c r="X849" s="541"/>
      <c r="Y849" s="13" t="s">
        <v>15</v>
      </c>
    </row>
    <row r="850" spans="1:25" ht="24" customHeight="1" thickBot="1">
      <c r="A850">
        <f t="shared" si="92"/>
        <v>100</v>
      </c>
      <c r="B850" s="542"/>
      <c r="C850" s="542"/>
      <c r="D850" s="542"/>
      <c r="E850" s="542"/>
      <c r="F850" s="542"/>
      <c r="G850" s="542"/>
      <c r="H850" s="542"/>
      <c r="I850" s="554"/>
      <c r="J850" s="542"/>
      <c r="K850" s="542"/>
      <c r="L850" s="542"/>
      <c r="M850" s="542"/>
      <c r="N850" s="542"/>
      <c r="O850" s="14" t="str">
        <f ca="1">IF(INDIRECT("'Risk Input'!" &amp; Database!$O$16 &amp;$A850&amp;"")="","",INDIRECT("'Risk Input'!" &amp; Database!$O$16 &amp;$A850&amp;""))</f>
        <v/>
      </c>
      <c r="P850" s="551"/>
      <c r="Q850" s="545"/>
      <c r="R850" s="545"/>
      <c r="S850" s="542"/>
      <c r="T850" s="542"/>
      <c r="U850" s="542"/>
      <c r="V850" s="542"/>
      <c r="W850" s="545"/>
      <c r="X850" s="542"/>
      <c r="Y850" s="14" t="str">
        <f ca="1">IF(INDIRECT("'Risk Input'!" &amp; Database!$O$31 &amp;$A850&amp;"")="","",INDIRECT("'Risk Input'!" &amp; Database!$O$31 &amp;$A850&amp;""))</f>
        <v/>
      </c>
    </row>
    <row r="851" spans="1:25" ht="6" customHeight="1" thickBot="1">
      <c r="B851" s="12"/>
      <c r="C851" s="125"/>
      <c r="D851" s="126"/>
      <c r="E851" s="126"/>
      <c r="F851" s="126"/>
      <c r="G851" s="126"/>
      <c r="H851" s="126"/>
      <c r="I851" s="243"/>
      <c r="J851" s="126"/>
      <c r="K851" s="126"/>
      <c r="L851" s="126"/>
      <c r="M851" s="126"/>
      <c r="N851" s="128"/>
      <c r="O851" s="128"/>
      <c r="P851" s="128"/>
      <c r="Q851" s="128"/>
      <c r="R851" s="128"/>
      <c r="S851" s="126"/>
      <c r="T851" s="126"/>
      <c r="U851" s="126"/>
      <c r="V851" s="126"/>
      <c r="W851" s="126"/>
      <c r="X851" s="126"/>
      <c r="Y851" s="122"/>
    </row>
    <row r="852" spans="1:25" ht="24" customHeight="1" thickTop="1">
      <c r="A852">
        <f>A843+1</f>
        <v>101</v>
      </c>
      <c r="B852" s="540" t="str">
        <f ca="1">IF(INDIRECT("'Risk Input'!" &amp; Database!$O$3 &amp;$A852&amp;"")="","",INDIRECT("'Risk Input'!" &amp; Database!$O$3 &amp;$A852&amp;""))</f>
        <v/>
      </c>
      <c r="C852" s="540" t="str">
        <f ca="1">IF(INDIRECT("'Risk Input'!" &amp; Database!$O$2 &amp;$A852&amp;"")="","",INDIRECT("'Risk Input'!" &amp; Database!$O$2 &amp;$A852&amp;""))</f>
        <v/>
      </c>
      <c r="D852" s="540" t="str">
        <f ca="1">IF(INDIRECT("'Risk Input'!" &amp; Database!$O$4 &amp;$A852&amp;"")="","",INDIRECT("'Risk Input'!" &amp; Database!$O$4 &amp;$A852&amp;""))</f>
        <v/>
      </c>
      <c r="E852" s="540" t="str">
        <f ca="1">IF(INDIRECT("'Risk Input'!" &amp; Database!$O$5 &amp;$A852&amp;"")="","",INDIRECT("'Risk Input'!" &amp; Database!$O$5 &amp;$A852&amp;""))</f>
        <v/>
      </c>
      <c r="F852" s="540" t="str">
        <f ca="1">IF(INDIRECT("'Risk Input'!" &amp; Database!$O$6 &amp;$A852&amp;"")="","",INDIRECT("'Risk Input'!" &amp; Database!$O$6 &amp;$A852&amp;""))</f>
        <v/>
      </c>
      <c r="G852" s="540" t="str">
        <f ca="1">IF(INDIRECT("'Risk Input'!" &amp; Database!$O$7 &amp;$A852&amp;"")="","",INDIRECT("'Risk Input'!" &amp; Database!$O$7 &amp;$A852&amp;""))</f>
        <v/>
      </c>
      <c r="H852" s="540" t="str">
        <f ca="1">IF(INDIRECT("'Risk Input'!" &amp; Database!$O$8 &amp;$A852&amp;"")="","",INDIRECT("'Risk Input'!" &amp; Database!$O$8 &amp;$A852&amp;""))</f>
        <v/>
      </c>
      <c r="I852" s="552" t="str">
        <f ca="1">IF(INDIRECT("'Risk Input'!" &amp; Database!$O$9 &amp;$A852&amp;"")="","",INDIRECT("'Risk Input'!" &amp; Database!$O$9 &amp;$A852&amp;""))</f>
        <v/>
      </c>
      <c r="J852" s="540" t="str">
        <f ca="1">IF(INDIRECT("'Risk Input'!" &amp; Database!$O$10 &amp;$A852&amp;"")="","",INDIRECT("'Risk Input'!" &amp; Database!$O$10 &amp;$A852&amp;""))</f>
        <v/>
      </c>
      <c r="K852" s="540" t="str">
        <f ca="1">IF(INDIRECT("'Risk Input'!" &amp; Database!$O$11 &amp;$A852&amp;"")="","",INDIRECT("'Risk Input'!" &amp; Database!$O$11 &amp;$A852&amp;""))</f>
        <v/>
      </c>
      <c r="L852" s="540" t="str">
        <f ca="1">IF(INDIRECT("'Risk Input'!" &amp; Database!$O$12 &amp;$A852&amp;"")="","",INDIRECT("'Risk Input'!" &amp; Database!$O$12 &amp;$A852&amp;""))</f>
        <v/>
      </c>
      <c r="M852" s="540" t="str">
        <f ca="1">IF(INDIRECT("'Risk Input'!" &amp; Database!$O$13 &amp;$A852&amp;"")="","",INDIRECT("'Risk Input'!" &amp; Database!$O$13 &amp;$A852&amp;""))</f>
        <v/>
      </c>
      <c r="N852" s="540" t="str">
        <f ca="1">IF(INDIRECT("'Risk Input'!" &amp; Database!$O$14 &amp;$A852&amp;"")="","",INDIRECT("'Risk Input'!" &amp; Database!$O$14 &amp;$A852&amp;""))</f>
        <v/>
      </c>
      <c r="O852" s="15" t="s">
        <v>26</v>
      </c>
      <c r="P852" s="549">
        <f ca="1">IF(INDIRECT("'Risk Input'!" &amp; Database!$O$19 &amp;$A852&amp;"")="","",INDIRECT("'Risk Input'!" &amp; Database!$O$19 &amp;$A852&amp;""))</f>
        <v>0</v>
      </c>
      <c r="Q852" s="543">
        <f ca="1">IF(INDIRECT("'Risk Input'!" &amp; Database!$O$20 &amp;$A852&amp;"")="","",INDIRECT("'Risk Input'!" &amp; Database!$O$20 &amp;$A852&amp;""))</f>
        <v>0</v>
      </c>
      <c r="R852" s="543">
        <f ca="1">IF(INDIRECT("'Risk Input'!" &amp; Database!$O$21 &amp;$A852&amp;"")="","",INDIRECT("'Risk Input'!" &amp; Database!$O$21 &amp;$A852&amp;""))</f>
        <v>0</v>
      </c>
      <c r="S852" s="540" t="str">
        <f ca="1">IF(INDIRECT("'Risk Input'!" &amp; Database!$O$22 &amp;$A852&amp;"")="","",INDIRECT("'Risk Input'!" &amp; Database!$O$22 &amp;$A852&amp;""))</f>
        <v/>
      </c>
      <c r="T852" s="540" t="str">
        <f ca="1">IF(INDIRECT("'Risk Input'!" &amp; Database!$O$25 &amp;$A852&amp;"")="","",INDIRECT("'Risk Input'!" &amp; Database!$O$25 &amp;$A852&amp;""))</f>
        <v/>
      </c>
      <c r="U852" s="540" t="str">
        <f ca="1">IF(INDIRECT("'Risk Input'!" &amp; Database!$O$26 &amp;$A852&amp;"")="","",INDIRECT("'Risk Input'!" &amp; Database!$O$26 &amp;$A852&amp;""))</f>
        <v/>
      </c>
      <c r="V852" s="540" t="str">
        <f ca="1">IF(INDIRECT("'Risk Input'!" &amp; Database!$O$27 &amp;$A852&amp;"")="","",INDIRECT("'Risk Input'!" &amp; Database!$O$27 &amp;$A852&amp;""))</f>
        <v/>
      </c>
      <c r="W852" s="543" t="str">
        <f ca="1">IF(INDIRECT("'Risk Input'!" &amp; Database!$O$28 &amp;$A852&amp;"")="","",INDIRECT("'Risk Input'!" &amp; Database!$O$28 &amp;$A852&amp;""))</f>
        <v/>
      </c>
      <c r="X852" s="540" t="str">
        <f ca="1">IF(INDIRECT("'Risk Input'!" &amp; Database!$O$29 &amp;$A852&amp;"")="","",INDIRECT("'Risk Input'!" &amp; Database!$O$29 &amp;$A852&amp;""))</f>
        <v/>
      </c>
      <c r="Y852" s="123" t="s">
        <v>26</v>
      </c>
    </row>
    <row r="853" spans="1:25" ht="24" customHeight="1" thickBot="1">
      <c r="A853">
        <f>A852</f>
        <v>101</v>
      </c>
      <c r="B853" s="541"/>
      <c r="C853" s="541"/>
      <c r="D853" s="541"/>
      <c r="E853" s="541"/>
      <c r="F853" s="541"/>
      <c r="G853" s="541"/>
      <c r="H853" s="541"/>
      <c r="I853" s="553"/>
      <c r="J853" s="541"/>
      <c r="K853" s="541"/>
      <c r="L853" s="541"/>
      <c r="M853" s="541"/>
      <c r="N853" s="541"/>
      <c r="O853" s="14" t="str">
        <f ca="1">IF(INDIRECT("'Risk Input'!" &amp; Database!$O$15 &amp;$A852&amp;"")="","",INDIRECT("'Risk Input'!" &amp; Database!$O$15 &amp;$A852&amp;""))</f>
        <v/>
      </c>
      <c r="P853" s="550"/>
      <c r="Q853" s="544"/>
      <c r="R853" s="544"/>
      <c r="S853" s="541"/>
      <c r="T853" s="541"/>
      <c r="U853" s="541"/>
      <c r="V853" s="541"/>
      <c r="W853" s="544"/>
      <c r="X853" s="541"/>
      <c r="Y853" s="14" t="str">
        <f ca="1">IF(INDIRECT("'Risk Input'!" &amp; Database!$O$30 &amp;$A852&amp;"")="","",INDIRECT("'Risk Input'!" &amp; Database!$O$30 &amp;$A852&amp;""))</f>
        <v/>
      </c>
    </row>
    <row r="854" spans="1:25" ht="24" customHeight="1">
      <c r="A854">
        <f t="shared" ref="A854:A859" si="93">A853</f>
        <v>101</v>
      </c>
      <c r="B854" s="541"/>
      <c r="C854" s="541"/>
      <c r="D854" s="541"/>
      <c r="E854" s="541"/>
      <c r="F854" s="541"/>
      <c r="G854" s="541"/>
      <c r="H854" s="541"/>
      <c r="I854" s="553"/>
      <c r="J854" s="541"/>
      <c r="K854" s="541"/>
      <c r="L854" s="541"/>
      <c r="M854" s="541"/>
      <c r="N854" s="541"/>
      <c r="O854" s="546" t="str">
        <f ca="1">IF(INDIRECT("'Risk Input'!" &amp; Database!$O$18 &amp;$A854&amp;"")="","",INDIRECT("'Risk Input'!" &amp; Database!$O$18 &amp;$A854&amp;""))</f>
        <v/>
      </c>
      <c r="P854" s="550"/>
      <c r="Q854" s="544"/>
      <c r="R854" s="544"/>
      <c r="S854" s="541"/>
      <c r="T854" s="541"/>
      <c r="U854" s="541"/>
      <c r="V854" s="541"/>
      <c r="W854" s="544"/>
      <c r="X854" s="541"/>
      <c r="Y854" s="546" t="str">
        <f ca="1">IF(INDIRECT("'Risk Input'!" &amp; Database!$O$33 &amp;$A854&amp;"")="","",INDIRECT("'Risk Input'!" &amp; Database!$O$33 &amp;$A854&amp;""))</f>
        <v/>
      </c>
    </row>
    <row r="855" spans="1:25" ht="24" customHeight="1">
      <c r="A855">
        <f t="shared" si="93"/>
        <v>101</v>
      </c>
      <c r="B855" s="541"/>
      <c r="C855" s="541"/>
      <c r="D855" s="541"/>
      <c r="E855" s="541"/>
      <c r="F855" s="541"/>
      <c r="G855" s="541"/>
      <c r="H855" s="541"/>
      <c r="I855" s="553"/>
      <c r="J855" s="541"/>
      <c r="K855" s="541"/>
      <c r="L855" s="541"/>
      <c r="M855" s="541"/>
      <c r="N855" s="541"/>
      <c r="O855" s="547" t="str">
        <f ca="1">IF(INDIRECT("'Risk Input'!L"&amp;$A854&amp;"")="","",INDIRECT("'Risk Input'!L"&amp;$A854&amp;""))</f>
        <v/>
      </c>
      <c r="P855" s="550"/>
      <c r="Q855" s="544"/>
      <c r="R855" s="544"/>
      <c r="S855" s="541"/>
      <c r="T855" s="541"/>
      <c r="U855" s="541"/>
      <c r="V855" s="541"/>
      <c r="W855" s="544"/>
      <c r="X855" s="541"/>
      <c r="Y855" s="547" t="str">
        <f ca="1">IF(INDIRECT("'Risk Input'!L"&amp;$A854&amp;"")="","",INDIRECT("'Risk Input'!L"&amp;$A854&amp;""))</f>
        <v/>
      </c>
    </row>
    <row r="856" spans="1:25" ht="24" customHeight="1">
      <c r="A856">
        <f t="shared" si="93"/>
        <v>101</v>
      </c>
      <c r="B856" s="541"/>
      <c r="C856" s="541"/>
      <c r="D856" s="541"/>
      <c r="E856" s="541"/>
      <c r="F856" s="541"/>
      <c r="G856" s="541"/>
      <c r="H856" s="541"/>
      <c r="I856" s="553"/>
      <c r="J856" s="541"/>
      <c r="K856" s="541"/>
      <c r="L856" s="541"/>
      <c r="M856" s="541"/>
      <c r="N856" s="541"/>
      <c r="O856" s="547" t="str">
        <f ca="1">IF(INDIRECT("'Risk Input'!L"&amp;$A855&amp;"")="","",INDIRECT("'Risk Input'!L"&amp;$A855&amp;""))</f>
        <v/>
      </c>
      <c r="P856" s="550"/>
      <c r="Q856" s="544"/>
      <c r="R856" s="544"/>
      <c r="S856" s="541"/>
      <c r="T856" s="541"/>
      <c r="U856" s="541"/>
      <c r="V856" s="541"/>
      <c r="W856" s="544"/>
      <c r="X856" s="541"/>
      <c r="Y856" s="547" t="str">
        <f ca="1">IF(INDIRECT("'Risk Input'!L"&amp;$A855&amp;"")="","",INDIRECT("'Risk Input'!L"&amp;$A855&amp;""))</f>
        <v/>
      </c>
    </row>
    <row r="857" spans="1:25" ht="24" customHeight="1" thickBot="1">
      <c r="A857">
        <f t="shared" si="93"/>
        <v>101</v>
      </c>
      <c r="B857" s="541"/>
      <c r="C857" s="541"/>
      <c r="D857" s="541"/>
      <c r="E857" s="541"/>
      <c r="F857" s="541"/>
      <c r="G857" s="541"/>
      <c r="H857" s="541"/>
      <c r="I857" s="553"/>
      <c r="J857" s="541"/>
      <c r="K857" s="541"/>
      <c r="L857" s="541"/>
      <c r="M857" s="541"/>
      <c r="N857" s="541"/>
      <c r="O857" s="548" t="str">
        <f ca="1">IF(INDIRECT("'Risk Input'!L"&amp;$A856&amp;"")="","",INDIRECT("'Risk Input'!L"&amp;$A856&amp;""))</f>
        <v/>
      </c>
      <c r="P857" s="550"/>
      <c r="Q857" s="544"/>
      <c r="R857" s="544"/>
      <c r="S857" s="541"/>
      <c r="T857" s="541"/>
      <c r="U857" s="541"/>
      <c r="V857" s="541"/>
      <c r="W857" s="544"/>
      <c r="X857" s="541"/>
      <c r="Y857" s="548" t="str">
        <f ca="1">IF(INDIRECT("'Risk Input'!L"&amp;$A856&amp;"")="","",INDIRECT("'Risk Input'!L"&amp;$A856&amp;""))</f>
        <v/>
      </c>
    </row>
    <row r="858" spans="1:25" ht="24" customHeight="1">
      <c r="A858">
        <f t="shared" si="93"/>
        <v>101</v>
      </c>
      <c r="B858" s="541"/>
      <c r="C858" s="541"/>
      <c r="D858" s="541"/>
      <c r="E858" s="541"/>
      <c r="F858" s="541"/>
      <c r="G858" s="541"/>
      <c r="H858" s="541"/>
      <c r="I858" s="553"/>
      <c r="J858" s="541"/>
      <c r="K858" s="541"/>
      <c r="L858" s="541"/>
      <c r="M858" s="541"/>
      <c r="N858" s="541"/>
      <c r="O858" s="13" t="s">
        <v>15</v>
      </c>
      <c r="P858" s="550"/>
      <c r="Q858" s="544"/>
      <c r="R858" s="544"/>
      <c r="S858" s="541"/>
      <c r="T858" s="541"/>
      <c r="U858" s="541"/>
      <c r="V858" s="541"/>
      <c r="W858" s="544"/>
      <c r="X858" s="541"/>
      <c r="Y858" s="13" t="s">
        <v>15</v>
      </c>
    </row>
    <row r="859" spans="1:25" ht="24" customHeight="1" thickBot="1">
      <c r="A859">
        <f t="shared" si="93"/>
        <v>101</v>
      </c>
      <c r="B859" s="542"/>
      <c r="C859" s="542"/>
      <c r="D859" s="542"/>
      <c r="E859" s="542"/>
      <c r="F859" s="542"/>
      <c r="G859" s="542"/>
      <c r="H859" s="542"/>
      <c r="I859" s="554"/>
      <c r="J859" s="542"/>
      <c r="K859" s="542"/>
      <c r="L859" s="542"/>
      <c r="M859" s="542"/>
      <c r="N859" s="542"/>
      <c r="O859" s="14" t="str">
        <f ca="1">IF(INDIRECT("'Risk Input'!" &amp; Database!$O$16 &amp;$A859&amp;"")="","",INDIRECT("'Risk Input'!" &amp; Database!$O$16 &amp;$A859&amp;""))</f>
        <v/>
      </c>
      <c r="P859" s="551"/>
      <c r="Q859" s="545"/>
      <c r="R859" s="545"/>
      <c r="S859" s="542"/>
      <c r="T859" s="542"/>
      <c r="U859" s="542"/>
      <c r="V859" s="542"/>
      <c r="W859" s="545"/>
      <c r="X859" s="542"/>
      <c r="Y859" s="14" t="str">
        <f ca="1">IF(INDIRECT("'Risk Input'!" &amp; Database!$O$31 &amp;$A859&amp;"")="","",INDIRECT("'Risk Input'!" &amp; Database!$O$31 &amp;$A859&amp;""))</f>
        <v/>
      </c>
    </row>
    <row r="860" spans="1:25" ht="6" customHeight="1" thickBot="1">
      <c r="B860" s="12"/>
      <c r="C860" s="125"/>
      <c r="D860" s="126"/>
      <c r="E860" s="126"/>
      <c r="F860" s="126"/>
      <c r="G860" s="126"/>
      <c r="H860" s="126"/>
      <c r="I860" s="243"/>
      <c r="J860" s="126"/>
      <c r="K860" s="126"/>
      <c r="L860" s="126"/>
      <c r="M860" s="126"/>
      <c r="N860" s="128"/>
      <c r="O860" s="128"/>
      <c r="P860" s="128"/>
      <c r="Q860" s="128"/>
      <c r="R860" s="128"/>
      <c r="S860" s="126"/>
      <c r="T860" s="126"/>
      <c r="U860" s="126"/>
      <c r="V860" s="126"/>
      <c r="W860" s="126"/>
      <c r="X860" s="126"/>
      <c r="Y860" s="122"/>
    </row>
    <row r="861" spans="1:25" ht="24" customHeight="1" thickTop="1">
      <c r="A861">
        <f>A852+1</f>
        <v>102</v>
      </c>
      <c r="B861" s="540" t="str">
        <f ca="1">IF(INDIRECT("'Risk Input'!" &amp; Database!$O$3 &amp;$A861&amp;"")="","",INDIRECT("'Risk Input'!" &amp; Database!$O$3 &amp;$A861&amp;""))</f>
        <v/>
      </c>
      <c r="C861" s="540" t="str">
        <f ca="1">IF(INDIRECT("'Risk Input'!" &amp; Database!$O$2 &amp;$A861&amp;"")="","",INDIRECT("'Risk Input'!" &amp; Database!$O$2 &amp;$A861&amp;""))</f>
        <v/>
      </c>
      <c r="D861" s="540" t="str">
        <f ca="1">IF(INDIRECT("'Risk Input'!" &amp; Database!$O$4 &amp;$A861&amp;"")="","",INDIRECT("'Risk Input'!" &amp; Database!$O$4 &amp;$A861&amp;""))</f>
        <v/>
      </c>
      <c r="E861" s="540" t="str">
        <f ca="1">IF(INDIRECT("'Risk Input'!" &amp; Database!$O$5 &amp;$A861&amp;"")="","",INDIRECT("'Risk Input'!" &amp; Database!$O$5 &amp;$A861&amp;""))</f>
        <v/>
      </c>
      <c r="F861" s="540" t="str">
        <f ca="1">IF(INDIRECT("'Risk Input'!" &amp; Database!$O$6 &amp;$A861&amp;"")="","",INDIRECT("'Risk Input'!" &amp; Database!$O$6 &amp;$A861&amp;""))</f>
        <v/>
      </c>
      <c r="G861" s="540" t="str">
        <f ca="1">IF(INDIRECT("'Risk Input'!" &amp; Database!$O$7 &amp;$A861&amp;"")="","",INDIRECT("'Risk Input'!" &amp; Database!$O$7 &amp;$A861&amp;""))</f>
        <v/>
      </c>
      <c r="H861" s="540" t="str">
        <f ca="1">IF(INDIRECT("'Risk Input'!" &amp; Database!$O$8 &amp;$A861&amp;"")="","",INDIRECT("'Risk Input'!" &amp; Database!$O$8 &amp;$A861&amp;""))</f>
        <v/>
      </c>
      <c r="I861" s="552" t="str">
        <f ca="1">IF(INDIRECT("'Risk Input'!" &amp; Database!$O$9 &amp;$A861&amp;"")="","",INDIRECT("'Risk Input'!" &amp; Database!$O$9 &amp;$A861&amp;""))</f>
        <v/>
      </c>
      <c r="J861" s="540" t="str">
        <f ca="1">IF(INDIRECT("'Risk Input'!" &amp; Database!$O$10 &amp;$A861&amp;"")="","",INDIRECT("'Risk Input'!" &amp; Database!$O$10 &amp;$A861&amp;""))</f>
        <v/>
      </c>
      <c r="K861" s="540" t="str">
        <f ca="1">IF(INDIRECT("'Risk Input'!" &amp; Database!$O$11 &amp;$A861&amp;"")="","",INDIRECT("'Risk Input'!" &amp; Database!$O$11 &amp;$A861&amp;""))</f>
        <v/>
      </c>
      <c r="L861" s="540" t="str">
        <f ca="1">IF(INDIRECT("'Risk Input'!" &amp; Database!$O$12 &amp;$A861&amp;"")="","",INDIRECT("'Risk Input'!" &amp; Database!$O$12 &amp;$A861&amp;""))</f>
        <v/>
      </c>
      <c r="M861" s="540" t="str">
        <f ca="1">IF(INDIRECT("'Risk Input'!" &amp; Database!$O$13 &amp;$A861&amp;"")="","",INDIRECT("'Risk Input'!" &amp; Database!$O$13 &amp;$A861&amp;""))</f>
        <v/>
      </c>
      <c r="N861" s="540" t="str">
        <f ca="1">IF(INDIRECT("'Risk Input'!" &amp; Database!$O$14 &amp;$A861&amp;"")="","",INDIRECT("'Risk Input'!" &amp; Database!$O$14 &amp;$A861&amp;""))</f>
        <v/>
      </c>
      <c r="O861" s="15" t="s">
        <v>26</v>
      </c>
      <c r="P861" s="549">
        <f ca="1">IF(INDIRECT("'Risk Input'!" &amp; Database!$O$19 &amp;$A861&amp;"")="","",INDIRECT("'Risk Input'!" &amp; Database!$O$19 &amp;$A861&amp;""))</f>
        <v>0</v>
      </c>
      <c r="Q861" s="543">
        <f ca="1">IF(INDIRECT("'Risk Input'!" &amp; Database!$O$20 &amp;$A861&amp;"")="","",INDIRECT("'Risk Input'!" &amp; Database!$O$20 &amp;$A861&amp;""))</f>
        <v>0</v>
      </c>
      <c r="R861" s="543">
        <f ca="1">IF(INDIRECT("'Risk Input'!" &amp; Database!$O$21 &amp;$A861&amp;"")="","",INDIRECT("'Risk Input'!" &amp; Database!$O$21 &amp;$A861&amp;""))</f>
        <v>0</v>
      </c>
      <c r="S861" s="540" t="str">
        <f ca="1">IF(INDIRECT("'Risk Input'!" &amp; Database!$O$22 &amp;$A861&amp;"")="","",INDIRECT("'Risk Input'!" &amp; Database!$O$22 &amp;$A861&amp;""))</f>
        <v/>
      </c>
      <c r="T861" s="540" t="str">
        <f ca="1">IF(INDIRECT("'Risk Input'!" &amp; Database!$O$25 &amp;$A861&amp;"")="","",INDIRECT("'Risk Input'!" &amp; Database!$O$25 &amp;$A861&amp;""))</f>
        <v/>
      </c>
      <c r="U861" s="540" t="str">
        <f ca="1">IF(INDIRECT("'Risk Input'!" &amp; Database!$O$26 &amp;$A861&amp;"")="","",INDIRECT("'Risk Input'!" &amp; Database!$O$26 &amp;$A861&amp;""))</f>
        <v/>
      </c>
      <c r="V861" s="540" t="str">
        <f ca="1">IF(INDIRECT("'Risk Input'!" &amp; Database!$O$27 &amp;$A861&amp;"")="","",INDIRECT("'Risk Input'!" &amp; Database!$O$27 &amp;$A861&amp;""))</f>
        <v/>
      </c>
      <c r="W861" s="543" t="str">
        <f ca="1">IF(INDIRECT("'Risk Input'!" &amp; Database!$O$28 &amp;$A861&amp;"")="","",INDIRECT("'Risk Input'!" &amp; Database!$O$28 &amp;$A861&amp;""))</f>
        <v/>
      </c>
      <c r="X861" s="540" t="str">
        <f ca="1">IF(INDIRECT("'Risk Input'!" &amp; Database!$O$29 &amp;$A861&amp;"")="","",INDIRECT("'Risk Input'!" &amp; Database!$O$29 &amp;$A861&amp;""))</f>
        <v/>
      </c>
      <c r="Y861" s="123" t="s">
        <v>26</v>
      </c>
    </row>
    <row r="862" spans="1:25" ht="24" customHeight="1" thickBot="1">
      <c r="A862">
        <f>A861</f>
        <v>102</v>
      </c>
      <c r="B862" s="541"/>
      <c r="C862" s="541"/>
      <c r="D862" s="541"/>
      <c r="E862" s="541"/>
      <c r="F862" s="541"/>
      <c r="G862" s="541"/>
      <c r="H862" s="541"/>
      <c r="I862" s="553"/>
      <c r="J862" s="541"/>
      <c r="K862" s="541"/>
      <c r="L862" s="541"/>
      <c r="M862" s="541"/>
      <c r="N862" s="541"/>
      <c r="O862" s="14" t="str">
        <f ca="1">IF(INDIRECT("'Risk Input'!" &amp; Database!$O$15 &amp;$A861&amp;"")="","",INDIRECT("'Risk Input'!" &amp; Database!$O$15 &amp;$A861&amp;""))</f>
        <v/>
      </c>
      <c r="P862" s="550"/>
      <c r="Q862" s="544"/>
      <c r="R862" s="544"/>
      <c r="S862" s="541"/>
      <c r="T862" s="541"/>
      <c r="U862" s="541"/>
      <c r="V862" s="541"/>
      <c r="W862" s="544"/>
      <c r="X862" s="541"/>
      <c r="Y862" s="14" t="str">
        <f ca="1">IF(INDIRECT("'Risk Input'!" &amp; Database!$O$30 &amp;$A861&amp;"")="","",INDIRECT("'Risk Input'!" &amp; Database!$O$30 &amp;$A861&amp;""))</f>
        <v/>
      </c>
    </row>
    <row r="863" spans="1:25" ht="24" customHeight="1">
      <c r="A863">
        <f t="shared" ref="A863:A868" si="94">A862</f>
        <v>102</v>
      </c>
      <c r="B863" s="541"/>
      <c r="C863" s="541"/>
      <c r="D863" s="541"/>
      <c r="E863" s="541"/>
      <c r="F863" s="541"/>
      <c r="G863" s="541"/>
      <c r="H863" s="541"/>
      <c r="I863" s="553"/>
      <c r="J863" s="541"/>
      <c r="K863" s="541"/>
      <c r="L863" s="541"/>
      <c r="M863" s="541"/>
      <c r="N863" s="541"/>
      <c r="O863" s="546" t="str">
        <f ca="1">IF(INDIRECT("'Risk Input'!" &amp; Database!$O$18 &amp;$A863&amp;"")="","",INDIRECT("'Risk Input'!" &amp; Database!$O$18 &amp;$A863&amp;""))</f>
        <v/>
      </c>
      <c r="P863" s="550"/>
      <c r="Q863" s="544"/>
      <c r="R863" s="544"/>
      <c r="S863" s="541"/>
      <c r="T863" s="541"/>
      <c r="U863" s="541"/>
      <c r="V863" s="541"/>
      <c r="W863" s="544"/>
      <c r="X863" s="541"/>
      <c r="Y863" s="546" t="str">
        <f ca="1">IF(INDIRECT("'Risk Input'!" &amp; Database!$O$33 &amp;$A863&amp;"")="","",INDIRECT("'Risk Input'!" &amp; Database!$O$33 &amp;$A863&amp;""))</f>
        <v/>
      </c>
    </row>
    <row r="864" spans="1:25" ht="24" customHeight="1">
      <c r="A864">
        <f t="shared" si="94"/>
        <v>102</v>
      </c>
      <c r="B864" s="541"/>
      <c r="C864" s="541"/>
      <c r="D864" s="541"/>
      <c r="E864" s="541"/>
      <c r="F864" s="541"/>
      <c r="G864" s="541"/>
      <c r="H864" s="541"/>
      <c r="I864" s="553"/>
      <c r="J864" s="541"/>
      <c r="K864" s="541"/>
      <c r="L864" s="541"/>
      <c r="M864" s="541"/>
      <c r="N864" s="541"/>
      <c r="O864" s="547" t="str">
        <f ca="1">IF(INDIRECT("'Risk Input'!L"&amp;$A863&amp;"")="","",INDIRECT("'Risk Input'!L"&amp;$A863&amp;""))</f>
        <v/>
      </c>
      <c r="P864" s="550"/>
      <c r="Q864" s="544"/>
      <c r="R864" s="544"/>
      <c r="S864" s="541"/>
      <c r="T864" s="541"/>
      <c r="U864" s="541"/>
      <c r="V864" s="541"/>
      <c r="W864" s="544"/>
      <c r="X864" s="541"/>
      <c r="Y864" s="547" t="str">
        <f ca="1">IF(INDIRECT("'Risk Input'!L"&amp;$A863&amp;"")="","",INDIRECT("'Risk Input'!L"&amp;$A863&amp;""))</f>
        <v/>
      </c>
    </row>
    <row r="865" spans="1:25" ht="24" customHeight="1">
      <c r="A865">
        <f t="shared" si="94"/>
        <v>102</v>
      </c>
      <c r="B865" s="541"/>
      <c r="C865" s="541"/>
      <c r="D865" s="541"/>
      <c r="E865" s="541"/>
      <c r="F865" s="541"/>
      <c r="G865" s="541"/>
      <c r="H865" s="541"/>
      <c r="I865" s="553"/>
      <c r="J865" s="541"/>
      <c r="K865" s="541"/>
      <c r="L865" s="541"/>
      <c r="M865" s="541"/>
      <c r="N865" s="541"/>
      <c r="O865" s="547" t="str">
        <f ca="1">IF(INDIRECT("'Risk Input'!L"&amp;$A864&amp;"")="","",INDIRECT("'Risk Input'!L"&amp;$A864&amp;""))</f>
        <v/>
      </c>
      <c r="P865" s="550"/>
      <c r="Q865" s="544"/>
      <c r="R865" s="544"/>
      <c r="S865" s="541"/>
      <c r="T865" s="541"/>
      <c r="U865" s="541"/>
      <c r="V865" s="541"/>
      <c r="W865" s="544"/>
      <c r="X865" s="541"/>
      <c r="Y865" s="547" t="str">
        <f ca="1">IF(INDIRECT("'Risk Input'!L"&amp;$A864&amp;"")="","",INDIRECT("'Risk Input'!L"&amp;$A864&amp;""))</f>
        <v/>
      </c>
    </row>
    <row r="866" spans="1:25" ht="24" customHeight="1" thickBot="1">
      <c r="A866">
        <f t="shared" si="94"/>
        <v>102</v>
      </c>
      <c r="B866" s="541"/>
      <c r="C866" s="541"/>
      <c r="D866" s="541"/>
      <c r="E866" s="541"/>
      <c r="F866" s="541"/>
      <c r="G866" s="541"/>
      <c r="H866" s="541"/>
      <c r="I866" s="553"/>
      <c r="J866" s="541"/>
      <c r="K866" s="541"/>
      <c r="L866" s="541"/>
      <c r="M866" s="541"/>
      <c r="N866" s="541"/>
      <c r="O866" s="548" t="str">
        <f ca="1">IF(INDIRECT("'Risk Input'!L"&amp;$A865&amp;"")="","",INDIRECT("'Risk Input'!L"&amp;$A865&amp;""))</f>
        <v/>
      </c>
      <c r="P866" s="550"/>
      <c r="Q866" s="544"/>
      <c r="R866" s="544"/>
      <c r="S866" s="541"/>
      <c r="T866" s="541"/>
      <c r="U866" s="541"/>
      <c r="V866" s="541"/>
      <c r="W866" s="544"/>
      <c r="X866" s="541"/>
      <c r="Y866" s="548" t="str">
        <f ca="1">IF(INDIRECT("'Risk Input'!L"&amp;$A865&amp;"")="","",INDIRECT("'Risk Input'!L"&amp;$A865&amp;""))</f>
        <v/>
      </c>
    </row>
    <row r="867" spans="1:25" ht="24" customHeight="1">
      <c r="A867">
        <f t="shared" si="94"/>
        <v>102</v>
      </c>
      <c r="B867" s="541"/>
      <c r="C867" s="541"/>
      <c r="D867" s="541"/>
      <c r="E867" s="541"/>
      <c r="F867" s="541"/>
      <c r="G867" s="541"/>
      <c r="H867" s="541"/>
      <c r="I867" s="553"/>
      <c r="J867" s="541"/>
      <c r="K867" s="541"/>
      <c r="L867" s="541"/>
      <c r="M867" s="541"/>
      <c r="N867" s="541"/>
      <c r="O867" s="13" t="s">
        <v>15</v>
      </c>
      <c r="P867" s="550"/>
      <c r="Q867" s="544"/>
      <c r="R867" s="544"/>
      <c r="S867" s="541"/>
      <c r="T867" s="541"/>
      <c r="U867" s="541"/>
      <c r="V867" s="541"/>
      <c r="W867" s="544"/>
      <c r="X867" s="541"/>
      <c r="Y867" s="13" t="s">
        <v>15</v>
      </c>
    </row>
    <row r="868" spans="1:25" ht="24" customHeight="1" thickBot="1">
      <c r="A868">
        <f t="shared" si="94"/>
        <v>102</v>
      </c>
      <c r="B868" s="542"/>
      <c r="C868" s="542"/>
      <c r="D868" s="542"/>
      <c r="E868" s="542"/>
      <c r="F868" s="542"/>
      <c r="G868" s="542"/>
      <c r="H868" s="542"/>
      <c r="I868" s="554"/>
      <c r="J868" s="542"/>
      <c r="K868" s="542"/>
      <c r="L868" s="542"/>
      <c r="M868" s="542"/>
      <c r="N868" s="542"/>
      <c r="O868" s="14" t="str">
        <f ca="1">IF(INDIRECT("'Risk Input'!" &amp; Database!$O$16 &amp;$A868&amp;"")="","",INDIRECT("'Risk Input'!" &amp; Database!$O$16 &amp;$A868&amp;""))</f>
        <v/>
      </c>
      <c r="P868" s="551"/>
      <c r="Q868" s="545"/>
      <c r="R868" s="545"/>
      <c r="S868" s="542"/>
      <c r="T868" s="542"/>
      <c r="U868" s="542"/>
      <c r="V868" s="542"/>
      <c r="W868" s="545"/>
      <c r="X868" s="542"/>
      <c r="Y868" s="14" t="str">
        <f ca="1">IF(INDIRECT("'Risk Input'!" &amp; Database!$O$31 &amp;$A868&amp;"")="","",INDIRECT("'Risk Input'!" &amp; Database!$O$31 &amp;$A868&amp;""))</f>
        <v/>
      </c>
    </row>
    <row r="869" spans="1:25" ht="6" customHeight="1" thickBot="1">
      <c r="B869" s="12"/>
      <c r="C869" s="125"/>
      <c r="D869" s="126"/>
      <c r="E869" s="126"/>
      <c r="F869" s="126"/>
      <c r="G869" s="126"/>
      <c r="H869" s="126"/>
      <c r="I869" s="243"/>
      <c r="J869" s="126"/>
      <c r="K869" s="126"/>
      <c r="L869" s="126"/>
      <c r="M869" s="126"/>
      <c r="N869" s="128"/>
      <c r="O869" s="128"/>
      <c r="P869" s="128"/>
      <c r="Q869" s="128"/>
      <c r="R869" s="128"/>
      <c r="S869" s="126"/>
      <c r="T869" s="126"/>
      <c r="U869" s="126"/>
      <c r="V869" s="126"/>
      <c r="W869" s="126"/>
      <c r="X869" s="126"/>
      <c r="Y869" s="122"/>
    </row>
    <row r="870" spans="1:25" ht="24" customHeight="1" thickTop="1">
      <c r="A870">
        <f>A861+1</f>
        <v>103</v>
      </c>
      <c r="B870" s="540" t="str">
        <f ca="1">IF(INDIRECT("'Risk Input'!" &amp; Database!$O$3 &amp;$A870&amp;"")="","",INDIRECT("'Risk Input'!" &amp; Database!$O$3 &amp;$A870&amp;""))</f>
        <v/>
      </c>
      <c r="C870" s="540" t="str">
        <f ca="1">IF(INDIRECT("'Risk Input'!" &amp; Database!$O$2 &amp;$A870&amp;"")="","",INDIRECT("'Risk Input'!" &amp; Database!$O$2 &amp;$A870&amp;""))</f>
        <v/>
      </c>
      <c r="D870" s="540" t="str">
        <f ca="1">IF(INDIRECT("'Risk Input'!" &amp; Database!$O$4 &amp;$A870&amp;"")="","",INDIRECT("'Risk Input'!" &amp; Database!$O$4 &amp;$A870&amp;""))</f>
        <v/>
      </c>
      <c r="E870" s="540" t="str">
        <f ca="1">IF(INDIRECT("'Risk Input'!" &amp; Database!$O$5 &amp;$A870&amp;"")="","",INDIRECT("'Risk Input'!" &amp; Database!$O$5 &amp;$A870&amp;""))</f>
        <v/>
      </c>
      <c r="F870" s="540" t="str">
        <f ca="1">IF(INDIRECT("'Risk Input'!" &amp; Database!$O$6 &amp;$A870&amp;"")="","",INDIRECT("'Risk Input'!" &amp; Database!$O$6 &amp;$A870&amp;""))</f>
        <v/>
      </c>
      <c r="G870" s="540" t="str">
        <f ca="1">IF(INDIRECT("'Risk Input'!" &amp; Database!$O$7 &amp;$A870&amp;"")="","",INDIRECT("'Risk Input'!" &amp; Database!$O$7 &amp;$A870&amp;""))</f>
        <v/>
      </c>
      <c r="H870" s="540" t="str">
        <f ca="1">IF(INDIRECT("'Risk Input'!" &amp; Database!$O$8 &amp;$A870&amp;"")="","",INDIRECT("'Risk Input'!" &amp; Database!$O$8 &amp;$A870&amp;""))</f>
        <v/>
      </c>
      <c r="I870" s="552" t="str">
        <f ca="1">IF(INDIRECT("'Risk Input'!" &amp; Database!$O$9 &amp;$A870&amp;"")="","",INDIRECT("'Risk Input'!" &amp; Database!$O$9 &amp;$A870&amp;""))</f>
        <v/>
      </c>
      <c r="J870" s="540" t="str">
        <f ca="1">IF(INDIRECT("'Risk Input'!" &amp; Database!$O$10 &amp;$A870&amp;"")="","",INDIRECT("'Risk Input'!" &amp; Database!$O$10 &amp;$A870&amp;""))</f>
        <v/>
      </c>
      <c r="K870" s="540" t="str">
        <f ca="1">IF(INDIRECT("'Risk Input'!" &amp; Database!$O$11 &amp;$A870&amp;"")="","",INDIRECT("'Risk Input'!" &amp; Database!$O$11 &amp;$A870&amp;""))</f>
        <v/>
      </c>
      <c r="L870" s="540" t="str">
        <f ca="1">IF(INDIRECT("'Risk Input'!" &amp; Database!$O$12 &amp;$A870&amp;"")="","",INDIRECT("'Risk Input'!" &amp; Database!$O$12 &amp;$A870&amp;""))</f>
        <v/>
      </c>
      <c r="M870" s="540" t="str">
        <f ca="1">IF(INDIRECT("'Risk Input'!" &amp; Database!$O$13 &amp;$A870&amp;"")="","",INDIRECT("'Risk Input'!" &amp; Database!$O$13 &amp;$A870&amp;""))</f>
        <v/>
      </c>
      <c r="N870" s="540" t="str">
        <f ca="1">IF(INDIRECT("'Risk Input'!" &amp; Database!$O$14 &amp;$A870&amp;"")="","",INDIRECT("'Risk Input'!" &amp; Database!$O$14 &amp;$A870&amp;""))</f>
        <v/>
      </c>
      <c r="O870" s="15" t="s">
        <v>26</v>
      </c>
      <c r="P870" s="549">
        <f ca="1">IF(INDIRECT("'Risk Input'!" &amp; Database!$O$19 &amp;$A870&amp;"")="","",INDIRECT("'Risk Input'!" &amp; Database!$O$19 &amp;$A870&amp;""))</f>
        <v>0</v>
      </c>
      <c r="Q870" s="543">
        <f ca="1">IF(INDIRECT("'Risk Input'!" &amp; Database!$O$20 &amp;$A870&amp;"")="","",INDIRECT("'Risk Input'!" &amp; Database!$O$20 &amp;$A870&amp;""))</f>
        <v>0</v>
      </c>
      <c r="R870" s="543">
        <f ca="1">IF(INDIRECT("'Risk Input'!" &amp; Database!$O$21 &amp;$A870&amp;"")="","",INDIRECT("'Risk Input'!" &amp; Database!$O$21 &amp;$A870&amp;""))</f>
        <v>0</v>
      </c>
      <c r="S870" s="540" t="str">
        <f ca="1">IF(INDIRECT("'Risk Input'!" &amp; Database!$O$22 &amp;$A870&amp;"")="","",INDIRECT("'Risk Input'!" &amp; Database!$O$22 &amp;$A870&amp;""))</f>
        <v/>
      </c>
      <c r="T870" s="540" t="str">
        <f ca="1">IF(INDIRECT("'Risk Input'!" &amp; Database!$O$25 &amp;$A870&amp;"")="","",INDIRECT("'Risk Input'!" &amp; Database!$O$25 &amp;$A870&amp;""))</f>
        <v/>
      </c>
      <c r="U870" s="540" t="str">
        <f ca="1">IF(INDIRECT("'Risk Input'!" &amp; Database!$O$26 &amp;$A870&amp;"")="","",INDIRECT("'Risk Input'!" &amp; Database!$O$26 &amp;$A870&amp;""))</f>
        <v/>
      </c>
      <c r="V870" s="540" t="str">
        <f ca="1">IF(INDIRECT("'Risk Input'!" &amp; Database!$O$27 &amp;$A870&amp;"")="","",INDIRECT("'Risk Input'!" &amp; Database!$O$27 &amp;$A870&amp;""))</f>
        <v/>
      </c>
      <c r="W870" s="543" t="str">
        <f ca="1">IF(INDIRECT("'Risk Input'!" &amp; Database!$O$28 &amp;$A870&amp;"")="","",INDIRECT("'Risk Input'!" &amp; Database!$O$28 &amp;$A870&amp;""))</f>
        <v/>
      </c>
      <c r="X870" s="540" t="str">
        <f ca="1">IF(INDIRECT("'Risk Input'!" &amp; Database!$O$29 &amp;$A870&amp;"")="","",INDIRECT("'Risk Input'!" &amp; Database!$O$29 &amp;$A870&amp;""))</f>
        <v/>
      </c>
      <c r="Y870" s="123" t="s">
        <v>26</v>
      </c>
    </row>
    <row r="871" spans="1:25" ht="24" customHeight="1" thickBot="1">
      <c r="A871">
        <f>A870</f>
        <v>103</v>
      </c>
      <c r="B871" s="541"/>
      <c r="C871" s="541"/>
      <c r="D871" s="541"/>
      <c r="E871" s="541"/>
      <c r="F871" s="541"/>
      <c r="G871" s="541"/>
      <c r="H871" s="541"/>
      <c r="I871" s="553"/>
      <c r="J871" s="541"/>
      <c r="K871" s="541"/>
      <c r="L871" s="541"/>
      <c r="M871" s="541"/>
      <c r="N871" s="541"/>
      <c r="O871" s="14" t="str">
        <f ca="1">IF(INDIRECT("'Risk Input'!" &amp; Database!$O$15 &amp;$A870&amp;"")="","",INDIRECT("'Risk Input'!" &amp; Database!$O$15 &amp;$A870&amp;""))</f>
        <v/>
      </c>
      <c r="P871" s="550"/>
      <c r="Q871" s="544"/>
      <c r="R871" s="544"/>
      <c r="S871" s="541"/>
      <c r="T871" s="541"/>
      <c r="U871" s="541"/>
      <c r="V871" s="541"/>
      <c r="W871" s="544"/>
      <c r="X871" s="541"/>
      <c r="Y871" s="14" t="str">
        <f ca="1">IF(INDIRECT("'Risk Input'!" &amp; Database!$O$30 &amp;$A870&amp;"")="","",INDIRECT("'Risk Input'!" &amp; Database!$O$30 &amp;$A870&amp;""))</f>
        <v/>
      </c>
    </row>
    <row r="872" spans="1:25" ht="24" customHeight="1">
      <c r="A872">
        <f t="shared" ref="A872:A877" si="95">A871</f>
        <v>103</v>
      </c>
      <c r="B872" s="541"/>
      <c r="C872" s="541"/>
      <c r="D872" s="541"/>
      <c r="E872" s="541"/>
      <c r="F872" s="541"/>
      <c r="G872" s="541"/>
      <c r="H872" s="541"/>
      <c r="I872" s="553"/>
      <c r="J872" s="541"/>
      <c r="K872" s="541"/>
      <c r="L872" s="541"/>
      <c r="M872" s="541"/>
      <c r="N872" s="541"/>
      <c r="O872" s="546" t="str">
        <f ca="1">IF(INDIRECT("'Risk Input'!" &amp; Database!$O$18 &amp;$A872&amp;"")="","",INDIRECT("'Risk Input'!" &amp; Database!$O$18 &amp;$A872&amp;""))</f>
        <v/>
      </c>
      <c r="P872" s="550"/>
      <c r="Q872" s="544"/>
      <c r="R872" s="544"/>
      <c r="S872" s="541"/>
      <c r="T872" s="541"/>
      <c r="U872" s="541"/>
      <c r="V872" s="541"/>
      <c r="W872" s="544"/>
      <c r="X872" s="541"/>
      <c r="Y872" s="546" t="str">
        <f ca="1">IF(INDIRECT("'Risk Input'!" &amp; Database!$O$33 &amp;$A872&amp;"")="","",INDIRECT("'Risk Input'!" &amp; Database!$O$33 &amp;$A872&amp;""))</f>
        <v/>
      </c>
    </row>
    <row r="873" spans="1:25" ht="24" customHeight="1">
      <c r="A873">
        <f t="shared" si="95"/>
        <v>103</v>
      </c>
      <c r="B873" s="541"/>
      <c r="C873" s="541"/>
      <c r="D873" s="541"/>
      <c r="E873" s="541"/>
      <c r="F873" s="541"/>
      <c r="G873" s="541"/>
      <c r="H873" s="541"/>
      <c r="I873" s="553"/>
      <c r="J873" s="541"/>
      <c r="K873" s="541"/>
      <c r="L873" s="541"/>
      <c r="M873" s="541"/>
      <c r="N873" s="541"/>
      <c r="O873" s="547" t="str">
        <f ca="1">IF(INDIRECT("'Risk Input'!L"&amp;$A872&amp;"")="","",INDIRECT("'Risk Input'!L"&amp;$A872&amp;""))</f>
        <v/>
      </c>
      <c r="P873" s="550"/>
      <c r="Q873" s="544"/>
      <c r="R873" s="544"/>
      <c r="S873" s="541"/>
      <c r="T873" s="541"/>
      <c r="U873" s="541"/>
      <c r="V873" s="541"/>
      <c r="W873" s="544"/>
      <c r="X873" s="541"/>
      <c r="Y873" s="547" t="str">
        <f ca="1">IF(INDIRECT("'Risk Input'!L"&amp;$A872&amp;"")="","",INDIRECT("'Risk Input'!L"&amp;$A872&amp;""))</f>
        <v/>
      </c>
    </row>
    <row r="874" spans="1:25" ht="24" customHeight="1">
      <c r="A874">
        <f t="shared" si="95"/>
        <v>103</v>
      </c>
      <c r="B874" s="541"/>
      <c r="C874" s="541"/>
      <c r="D874" s="541"/>
      <c r="E874" s="541"/>
      <c r="F874" s="541"/>
      <c r="G874" s="541"/>
      <c r="H874" s="541"/>
      <c r="I874" s="553"/>
      <c r="J874" s="541"/>
      <c r="K874" s="541"/>
      <c r="L874" s="541"/>
      <c r="M874" s="541"/>
      <c r="N874" s="541"/>
      <c r="O874" s="547" t="str">
        <f ca="1">IF(INDIRECT("'Risk Input'!L"&amp;$A873&amp;"")="","",INDIRECT("'Risk Input'!L"&amp;$A873&amp;""))</f>
        <v/>
      </c>
      <c r="P874" s="550"/>
      <c r="Q874" s="544"/>
      <c r="R874" s="544"/>
      <c r="S874" s="541"/>
      <c r="T874" s="541"/>
      <c r="U874" s="541"/>
      <c r="V874" s="541"/>
      <c r="W874" s="544"/>
      <c r="X874" s="541"/>
      <c r="Y874" s="547" t="str">
        <f ca="1">IF(INDIRECT("'Risk Input'!L"&amp;$A873&amp;"")="","",INDIRECT("'Risk Input'!L"&amp;$A873&amp;""))</f>
        <v/>
      </c>
    </row>
    <row r="875" spans="1:25" ht="24" customHeight="1" thickBot="1">
      <c r="A875">
        <f t="shared" si="95"/>
        <v>103</v>
      </c>
      <c r="B875" s="541"/>
      <c r="C875" s="541"/>
      <c r="D875" s="541"/>
      <c r="E875" s="541"/>
      <c r="F875" s="541"/>
      <c r="G875" s="541"/>
      <c r="H875" s="541"/>
      <c r="I875" s="553"/>
      <c r="J875" s="541"/>
      <c r="K875" s="541"/>
      <c r="L875" s="541"/>
      <c r="M875" s="541"/>
      <c r="N875" s="541"/>
      <c r="O875" s="548" t="str">
        <f ca="1">IF(INDIRECT("'Risk Input'!L"&amp;$A874&amp;"")="","",INDIRECT("'Risk Input'!L"&amp;$A874&amp;""))</f>
        <v/>
      </c>
      <c r="P875" s="550"/>
      <c r="Q875" s="544"/>
      <c r="R875" s="544"/>
      <c r="S875" s="541"/>
      <c r="T875" s="541"/>
      <c r="U875" s="541"/>
      <c r="V875" s="541"/>
      <c r="W875" s="544"/>
      <c r="X875" s="541"/>
      <c r="Y875" s="548" t="str">
        <f ca="1">IF(INDIRECT("'Risk Input'!L"&amp;$A874&amp;"")="","",INDIRECT("'Risk Input'!L"&amp;$A874&amp;""))</f>
        <v/>
      </c>
    </row>
    <row r="876" spans="1:25" ht="24" customHeight="1">
      <c r="A876">
        <f t="shared" si="95"/>
        <v>103</v>
      </c>
      <c r="B876" s="541"/>
      <c r="C876" s="541"/>
      <c r="D876" s="541"/>
      <c r="E876" s="541"/>
      <c r="F876" s="541"/>
      <c r="G876" s="541"/>
      <c r="H876" s="541"/>
      <c r="I876" s="553"/>
      <c r="J876" s="541"/>
      <c r="K876" s="541"/>
      <c r="L876" s="541"/>
      <c r="M876" s="541"/>
      <c r="N876" s="541"/>
      <c r="O876" s="13" t="s">
        <v>15</v>
      </c>
      <c r="P876" s="550"/>
      <c r="Q876" s="544"/>
      <c r="R876" s="544"/>
      <c r="S876" s="541"/>
      <c r="T876" s="541"/>
      <c r="U876" s="541"/>
      <c r="V876" s="541"/>
      <c r="W876" s="544"/>
      <c r="X876" s="541"/>
      <c r="Y876" s="13" t="s">
        <v>15</v>
      </c>
    </row>
    <row r="877" spans="1:25" ht="24" customHeight="1" thickBot="1">
      <c r="A877">
        <f t="shared" si="95"/>
        <v>103</v>
      </c>
      <c r="B877" s="542"/>
      <c r="C877" s="542"/>
      <c r="D877" s="542"/>
      <c r="E877" s="542"/>
      <c r="F877" s="542"/>
      <c r="G877" s="542"/>
      <c r="H877" s="542"/>
      <c r="I877" s="554"/>
      <c r="J877" s="542"/>
      <c r="K877" s="542"/>
      <c r="L877" s="542"/>
      <c r="M877" s="542"/>
      <c r="N877" s="542"/>
      <c r="O877" s="14" t="str">
        <f ca="1">IF(INDIRECT("'Risk Input'!" &amp; Database!$O$16 &amp;$A877&amp;"")="","",INDIRECT("'Risk Input'!" &amp; Database!$O$16 &amp;$A877&amp;""))</f>
        <v/>
      </c>
      <c r="P877" s="551"/>
      <c r="Q877" s="545"/>
      <c r="R877" s="545"/>
      <c r="S877" s="542"/>
      <c r="T877" s="542"/>
      <c r="U877" s="542"/>
      <c r="V877" s="542"/>
      <c r="W877" s="545"/>
      <c r="X877" s="542"/>
      <c r="Y877" s="14" t="str">
        <f ca="1">IF(INDIRECT("'Risk Input'!" &amp; Database!$O$31 &amp;$A877&amp;"")="","",INDIRECT("'Risk Input'!" &amp; Database!$O$31 &amp;$A877&amp;""))</f>
        <v/>
      </c>
    </row>
    <row r="878" spans="1:25" ht="6" customHeight="1" thickBot="1">
      <c r="B878" s="12"/>
      <c r="C878" s="125"/>
      <c r="D878" s="126"/>
      <c r="E878" s="126"/>
      <c r="F878" s="126"/>
      <c r="G878" s="126"/>
      <c r="H878" s="126"/>
      <c r="I878" s="243"/>
      <c r="J878" s="126"/>
      <c r="K878" s="126"/>
      <c r="L878" s="126"/>
      <c r="M878" s="126"/>
      <c r="N878" s="128"/>
      <c r="O878" s="128"/>
      <c r="P878" s="128"/>
      <c r="Q878" s="128"/>
      <c r="R878" s="128"/>
      <c r="S878" s="126"/>
      <c r="T878" s="126"/>
      <c r="U878" s="126"/>
      <c r="V878" s="126"/>
      <c r="W878" s="126"/>
      <c r="X878" s="126"/>
      <c r="Y878" s="122"/>
    </row>
    <row r="879" spans="1:25" ht="24" customHeight="1" thickTop="1">
      <c r="A879">
        <f>A870+1</f>
        <v>104</v>
      </c>
      <c r="B879" s="540" t="str">
        <f ca="1">IF(INDIRECT("'Risk Input'!" &amp; Database!$O$3 &amp;$A879&amp;"")="","",INDIRECT("'Risk Input'!" &amp; Database!$O$3 &amp;$A879&amp;""))</f>
        <v/>
      </c>
      <c r="C879" s="540" t="str">
        <f ca="1">IF(INDIRECT("'Risk Input'!" &amp; Database!$O$2 &amp;$A879&amp;"")="","",INDIRECT("'Risk Input'!" &amp; Database!$O$2 &amp;$A879&amp;""))</f>
        <v/>
      </c>
      <c r="D879" s="540" t="str">
        <f ca="1">IF(INDIRECT("'Risk Input'!" &amp; Database!$O$4 &amp;$A879&amp;"")="","",INDIRECT("'Risk Input'!" &amp; Database!$O$4 &amp;$A879&amp;""))</f>
        <v/>
      </c>
      <c r="E879" s="540" t="str">
        <f ca="1">IF(INDIRECT("'Risk Input'!" &amp; Database!$O$5 &amp;$A879&amp;"")="","",INDIRECT("'Risk Input'!" &amp; Database!$O$5 &amp;$A879&amp;""))</f>
        <v/>
      </c>
      <c r="F879" s="540" t="str">
        <f ca="1">IF(INDIRECT("'Risk Input'!" &amp; Database!$O$6 &amp;$A879&amp;"")="","",INDIRECT("'Risk Input'!" &amp; Database!$O$6 &amp;$A879&amp;""))</f>
        <v/>
      </c>
      <c r="G879" s="540" t="str">
        <f ca="1">IF(INDIRECT("'Risk Input'!" &amp; Database!$O$7 &amp;$A879&amp;"")="","",INDIRECT("'Risk Input'!" &amp; Database!$O$7 &amp;$A879&amp;""))</f>
        <v/>
      </c>
      <c r="H879" s="540" t="str">
        <f ca="1">IF(INDIRECT("'Risk Input'!" &amp; Database!$O$8 &amp;$A879&amp;"")="","",INDIRECT("'Risk Input'!" &amp; Database!$O$8 &amp;$A879&amp;""))</f>
        <v/>
      </c>
      <c r="I879" s="552" t="str">
        <f ca="1">IF(INDIRECT("'Risk Input'!" &amp; Database!$O$9 &amp;$A879&amp;"")="","",INDIRECT("'Risk Input'!" &amp; Database!$O$9 &amp;$A879&amp;""))</f>
        <v/>
      </c>
      <c r="J879" s="540" t="str">
        <f ca="1">IF(INDIRECT("'Risk Input'!" &amp; Database!$O$10 &amp;$A879&amp;"")="","",INDIRECT("'Risk Input'!" &amp; Database!$O$10 &amp;$A879&amp;""))</f>
        <v/>
      </c>
      <c r="K879" s="540" t="str">
        <f ca="1">IF(INDIRECT("'Risk Input'!" &amp; Database!$O$11 &amp;$A879&amp;"")="","",INDIRECT("'Risk Input'!" &amp; Database!$O$11 &amp;$A879&amp;""))</f>
        <v/>
      </c>
      <c r="L879" s="540" t="str">
        <f ca="1">IF(INDIRECT("'Risk Input'!" &amp; Database!$O$12 &amp;$A879&amp;"")="","",INDIRECT("'Risk Input'!" &amp; Database!$O$12 &amp;$A879&amp;""))</f>
        <v/>
      </c>
      <c r="M879" s="540" t="str">
        <f ca="1">IF(INDIRECT("'Risk Input'!" &amp; Database!$O$13 &amp;$A879&amp;"")="","",INDIRECT("'Risk Input'!" &amp; Database!$O$13 &amp;$A879&amp;""))</f>
        <v/>
      </c>
      <c r="N879" s="540" t="str">
        <f ca="1">IF(INDIRECT("'Risk Input'!" &amp; Database!$O$14 &amp;$A879&amp;"")="","",INDIRECT("'Risk Input'!" &amp; Database!$O$14 &amp;$A879&amp;""))</f>
        <v/>
      </c>
      <c r="O879" s="15" t="s">
        <v>26</v>
      </c>
      <c r="P879" s="549">
        <f ca="1">IF(INDIRECT("'Risk Input'!" &amp; Database!$O$19 &amp;$A879&amp;"")="","",INDIRECT("'Risk Input'!" &amp; Database!$O$19 &amp;$A879&amp;""))</f>
        <v>0</v>
      </c>
      <c r="Q879" s="543">
        <f ca="1">IF(INDIRECT("'Risk Input'!" &amp; Database!$O$20 &amp;$A879&amp;"")="","",INDIRECT("'Risk Input'!" &amp; Database!$O$20 &amp;$A879&amp;""))</f>
        <v>0</v>
      </c>
      <c r="R879" s="543">
        <f ca="1">IF(INDIRECT("'Risk Input'!" &amp; Database!$O$21 &amp;$A879&amp;"")="","",INDIRECT("'Risk Input'!" &amp; Database!$O$21 &amp;$A879&amp;""))</f>
        <v>0</v>
      </c>
      <c r="S879" s="540" t="str">
        <f ca="1">IF(INDIRECT("'Risk Input'!" &amp; Database!$O$22 &amp;$A879&amp;"")="","",INDIRECT("'Risk Input'!" &amp; Database!$O$22 &amp;$A879&amp;""))</f>
        <v/>
      </c>
      <c r="T879" s="540" t="str">
        <f ca="1">IF(INDIRECT("'Risk Input'!" &amp; Database!$O$25 &amp;$A879&amp;"")="","",INDIRECT("'Risk Input'!" &amp; Database!$O$25 &amp;$A879&amp;""))</f>
        <v/>
      </c>
      <c r="U879" s="540" t="str">
        <f ca="1">IF(INDIRECT("'Risk Input'!" &amp; Database!$O$26 &amp;$A879&amp;"")="","",INDIRECT("'Risk Input'!" &amp; Database!$O$26 &amp;$A879&amp;""))</f>
        <v/>
      </c>
      <c r="V879" s="540" t="str">
        <f ca="1">IF(INDIRECT("'Risk Input'!" &amp; Database!$O$27 &amp;$A879&amp;"")="","",INDIRECT("'Risk Input'!" &amp; Database!$O$27 &amp;$A879&amp;""))</f>
        <v/>
      </c>
      <c r="W879" s="543" t="str">
        <f ca="1">IF(INDIRECT("'Risk Input'!" &amp; Database!$O$28 &amp;$A879&amp;"")="","",INDIRECT("'Risk Input'!" &amp; Database!$O$28 &amp;$A879&amp;""))</f>
        <v/>
      </c>
      <c r="X879" s="540" t="str">
        <f ca="1">IF(INDIRECT("'Risk Input'!" &amp; Database!$O$29 &amp;$A879&amp;"")="","",INDIRECT("'Risk Input'!" &amp; Database!$O$29 &amp;$A879&amp;""))</f>
        <v/>
      </c>
      <c r="Y879" s="123" t="s">
        <v>26</v>
      </c>
    </row>
    <row r="880" spans="1:25" ht="24" customHeight="1" thickBot="1">
      <c r="A880">
        <f>A879</f>
        <v>104</v>
      </c>
      <c r="B880" s="541"/>
      <c r="C880" s="541"/>
      <c r="D880" s="541"/>
      <c r="E880" s="541"/>
      <c r="F880" s="541"/>
      <c r="G880" s="541"/>
      <c r="H880" s="541"/>
      <c r="I880" s="553"/>
      <c r="J880" s="541"/>
      <c r="K880" s="541"/>
      <c r="L880" s="541"/>
      <c r="M880" s="541"/>
      <c r="N880" s="541"/>
      <c r="O880" s="14" t="str">
        <f ca="1">IF(INDIRECT("'Risk Input'!" &amp; Database!$O$15 &amp;$A879&amp;"")="","",INDIRECT("'Risk Input'!" &amp; Database!$O$15 &amp;$A879&amp;""))</f>
        <v/>
      </c>
      <c r="P880" s="550"/>
      <c r="Q880" s="544"/>
      <c r="R880" s="544"/>
      <c r="S880" s="541"/>
      <c r="T880" s="541"/>
      <c r="U880" s="541"/>
      <c r="V880" s="541"/>
      <c r="W880" s="544"/>
      <c r="X880" s="541"/>
      <c r="Y880" s="14" t="str">
        <f ca="1">IF(INDIRECT("'Risk Input'!" &amp; Database!$O$30 &amp;$A879&amp;"")="","",INDIRECT("'Risk Input'!" &amp; Database!$O$30 &amp;$A879&amp;""))</f>
        <v/>
      </c>
    </row>
    <row r="881" spans="1:25" ht="24" customHeight="1">
      <c r="A881">
        <f t="shared" ref="A881:A886" si="96">A880</f>
        <v>104</v>
      </c>
      <c r="B881" s="541"/>
      <c r="C881" s="541"/>
      <c r="D881" s="541"/>
      <c r="E881" s="541"/>
      <c r="F881" s="541"/>
      <c r="G881" s="541"/>
      <c r="H881" s="541"/>
      <c r="I881" s="553"/>
      <c r="J881" s="541"/>
      <c r="K881" s="541"/>
      <c r="L881" s="541"/>
      <c r="M881" s="541"/>
      <c r="N881" s="541"/>
      <c r="O881" s="546" t="str">
        <f ca="1">IF(INDIRECT("'Risk Input'!" &amp; Database!$O$18 &amp;$A881&amp;"")="","",INDIRECT("'Risk Input'!" &amp; Database!$O$18 &amp;$A881&amp;""))</f>
        <v/>
      </c>
      <c r="P881" s="550"/>
      <c r="Q881" s="544"/>
      <c r="R881" s="544"/>
      <c r="S881" s="541"/>
      <c r="T881" s="541"/>
      <c r="U881" s="541"/>
      <c r="V881" s="541"/>
      <c r="W881" s="544"/>
      <c r="X881" s="541"/>
      <c r="Y881" s="546" t="str">
        <f ca="1">IF(INDIRECT("'Risk Input'!" &amp; Database!$O$33 &amp;$A881&amp;"")="","",INDIRECT("'Risk Input'!" &amp; Database!$O$33 &amp;$A881&amp;""))</f>
        <v/>
      </c>
    </row>
    <row r="882" spans="1:25" ht="24" customHeight="1">
      <c r="A882">
        <f t="shared" si="96"/>
        <v>104</v>
      </c>
      <c r="B882" s="541"/>
      <c r="C882" s="541"/>
      <c r="D882" s="541"/>
      <c r="E882" s="541"/>
      <c r="F882" s="541"/>
      <c r="G882" s="541"/>
      <c r="H882" s="541"/>
      <c r="I882" s="553"/>
      <c r="J882" s="541"/>
      <c r="K882" s="541"/>
      <c r="L882" s="541"/>
      <c r="M882" s="541"/>
      <c r="N882" s="541"/>
      <c r="O882" s="547" t="str">
        <f ca="1">IF(INDIRECT("'Risk Input'!L"&amp;$A881&amp;"")="","",INDIRECT("'Risk Input'!L"&amp;$A881&amp;""))</f>
        <v/>
      </c>
      <c r="P882" s="550"/>
      <c r="Q882" s="544"/>
      <c r="R882" s="544"/>
      <c r="S882" s="541"/>
      <c r="T882" s="541"/>
      <c r="U882" s="541"/>
      <c r="V882" s="541"/>
      <c r="W882" s="544"/>
      <c r="X882" s="541"/>
      <c r="Y882" s="547" t="str">
        <f ca="1">IF(INDIRECT("'Risk Input'!L"&amp;$A881&amp;"")="","",INDIRECT("'Risk Input'!L"&amp;$A881&amp;""))</f>
        <v/>
      </c>
    </row>
    <row r="883" spans="1:25" ht="24" customHeight="1">
      <c r="A883">
        <f t="shared" si="96"/>
        <v>104</v>
      </c>
      <c r="B883" s="541"/>
      <c r="C883" s="541"/>
      <c r="D883" s="541"/>
      <c r="E883" s="541"/>
      <c r="F883" s="541"/>
      <c r="G883" s="541"/>
      <c r="H883" s="541"/>
      <c r="I883" s="553"/>
      <c r="J883" s="541"/>
      <c r="K883" s="541"/>
      <c r="L883" s="541"/>
      <c r="M883" s="541"/>
      <c r="N883" s="541"/>
      <c r="O883" s="547" t="str">
        <f ca="1">IF(INDIRECT("'Risk Input'!L"&amp;$A882&amp;"")="","",INDIRECT("'Risk Input'!L"&amp;$A882&amp;""))</f>
        <v/>
      </c>
      <c r="P883" s="550"/>
      <c r="Q883" s="544"/>
      <c r="R883" s="544"/>
      <c r="S883" s="541"/>
      <c r="T883" s="541"/>
      <c r="U883" s="541"/>
      <c r="V883" s="541"/>
      <c r="W883" s="544"/>
      <c r="X883" s="541"/>
      <c r="Y883" s="547" t="str">
        <f ca="1">IF(INDIRECT("'Risk Input'!L"&amp;$A882&amp;"")="","",INDIRECT("'Risk Input'!L"&amp;$A882&amp;""))</f>
        <v/>
      </c>
    </row>
    <row r="884" spans="1:25" ht="24" customHeight="1" thickBot="1">
      <c r="A884">
        <f t="shared" si="96"/>
        <v>104</v>
      </c>
      <c r="B884" s="541"/>
      <c r="C884" s="541"/>
      <c r="D884" s="541"/>
      <c r="E884" s="541"/>
      <c r="F884" s="541"/>
      <c r="G884" s="541"/>
      <c r="H884" s="541"/>
      <c r="I884" s="553"/>
      <c r="J884" s="541"/>
      <c r="K884" s="541"/>
      <c r="L884" s="541"/>
      <c r="M884" s="541"/>
      <c r="N884" s="541"/>
      <c r="O884" s="548" t="str">
        <f ca="1">IF(INDIRECT("'Risk Input'!L"&amp;$A883&amp;"")="","",INDIRECT("'Risk Input'!L"&amp;$A883&amp;""))</f>
        <v/>
      </c>
      <c r="P884" s="550"/>
      <c r="Q884" s="544"/>
      <c r="R884" s="544"/>
      <c r="S884" s="541"/>
      <c r="T884" s="541"/>
      <c r="U884" s="541"/>
      <c r="V884" s="541"/>
      <c r="W884" s="544"/>
      <c r="X884" s="541"/>
      <c r="Y884" s="548" t="str">
        <f ca="1">IF(INDIRECT("'Risk Input'!L"&amp;$A883&amp;"")="","",INDIRECT("'Risk Input'!L"&amp;$A883&amp;""))</f>
        <v/>
      </c>
    </row>
    <row r="885" spans="1:25" ht="24" customHeight="1">
      <c r="A885">
        <f t="shared" si="96"/>
        <v>104</v>
      </c>
      <c r="B885" s="541"/>
      <c r="C885" s="541"/>
      <c r="D885" s="541"/>
      <c r="E885" s="541"/>
      <c r="F885" s="541"/>
      <c r="G885" s="541"/>
      <c r="H885" s="541"/>
      <c r="I885" s="553"/>
      <c r="J885" s="541"/>
      <c r="K885" s="541"/>
      <c r="L885" s="541"/>
      <c r="M885" s="541"/>
      <c r="N885" s="541"/>
      <c r="O885" s="13" t="s">
        <v>15</v>
      </c>
      <c r="P885" s="550"/>
      <c r="Q885" s="544"/>
      <c r="R885" s="544"/>
      <c r="S885" s="541"/>
      <c r="T885" s="541"/>
      <c r="U885" s="541"/>
      <c r="V885" s="541"/>
      <c r="W885" s="544"/>
      <c r="X885" s="541"/>
      <c r="Y885" s="13" t="s">
        <v>15</v>
      </c>
    </row>
    <row r="886" spans="1:25" ht="24" customHeight="1" thickBot="1">
      <c r="A886">
        <f t="shared" si="96"/>
        <v>104</v>
      </c>
      <c r="B886" s="542"/>
      <c r="C886" s="542"/>
      <c r="D886" s="542"/>
      <c r="E886" s="542"/>
      <c r="F886" s="542"/>
      <c r="G886" s="542"/>
      <c r="H886" s="542"/>
      <c r="I886" s="554"/>
      <c r="J886" s="542"/>
      <c r="K886" s="542"/>
      <c r="L886" s="542"/>
      <c r="M886" s="542"/>
      <c r="N886" s="542"/>
      <c r="O886" s="14" t="str">
        <f ca="1">IF(INDIRECT("'Risk Input'!" &amp; Database!$O$16 &amp;$A886&amp;"")="","",INDIRECT("'Risk Input'!" &amp; Database!$O$16 &amp;$A886&amp;""))</f>
        <v/>
      </c>
      <c r="P886" s="551"/>
      <c r="Q886" s="545"/>
      <c r="R886" s="545"/>
      <c r="S886" s="542"/>
      <c r="T886" s="542"/>
      <c r="U886" s="542"/>
      <c r="V886" s="542"/>
      <c r="W886" s="545"/>
      <c r="X886" s="542"/>
      <c r="Y886" s="14" t="str">
        <f ca="1">IF(INDIRECT("'Risk Input'!" &amp; Database!$O$31 &amp;$A886&amp;"")="","",INDIRECT("'Risk Input'!" &amp; Database!$O$31 &amp;$A886&amp;""))</f>
        <v/>
      </c>
    </row>
    <row r="887" spans="1:25" ht="6" customHeight="1" thickBot="1">
      <c r="B887" s="12"/>
      <c r="C887" s="125"/>
      <c r="D887" s="126"/>
      <c r="E887" s="126"/>
      <c r="F887" s="126"/>
      <c r="G887" s="126"/>
      <c r="H887" s="126"/>
      <c r="I887" s="243"/>
      <c r="J887" s="126"/>
      <c r="K887" s="126"/>
      <c r="L887" s="126"/>
      <c r="M887" s="126"/>
      <c r="N887" s="128"/>
      <c r="O887" s="128"/>
      <c r="P887" s="128"/>
      <c r="Q887" s="128"/>
      <c r="R887" s="128"/>
      <c r="S887" s="126"/>
      <c r="T887" s="126"/>
      <c r="U887" s="126"/>
      <c r="V887" s="126"/>
      <c r="W887" s="126"/>
      <c r="X887" s="126"/>
      <c r="Y887" s="122"/>
    </row>
    <row r="888" spans="1:25" ht="24" customHeight="1" thickTop="1">
      <c r="A888">
        <f>A879+1</f>
        <v>105</v>
      </c>
      <c r="B888" s="540" t="str">
        <f ca="1">IF(INDIRECT("'Risk Input'!" &amp; Database!$O$3 &amp;$A888&amp;"")="","",INDIRECT("'Risk Input'!" &amp; Database!$O$3 &amp;$A888&amp;""))</f>
        <v/>
      </c>
      <c r="C888" s="540" t="str">
        <f ca="1">IF(INDIRECT("'Risk Input'!" &amp; Database!$O$2 &amp;$A888&amp;"")="","",INDIRECT("'Risk Input'!" &amp; Database!$O$2 &amp;$A888&amp;""))</f>
        <v/>
      </c>
      <c r="D888" s="540" t="str">
        <f ca="1">IF(INDIRECT("'Risk Input'!" &amp; Database!$O$4 &amp;$A888&amp;"")="","",INDIRECT("'Risk Input'!" &amp; Database!$O$4 &amp;$A888&amp;""))</f>
        <v/>
      </c>
      <c r="E888" s="540" t="str">
        <f ca="1">IF(INDIRECT("'Risk Input'!" &amp; Database!$O$5 &amp;$A888&amp;"")="","",INDIRECT("'Risk Input'!" &amp; Database!$O$5 &amp;$A888&amp;""))</f>
        <v/>
      </c>
      <c r="F888" s="540" t="str">
        <f ca="1">IF(INDIRECT("'Risk Input'!" &amp; Database!$O$6 &amp;$A888&amp;"")="","",INDIRECT("'Risk Input'!" &amp; Database!$O$6 &amp;$A888&amp;""))</f>
        <v/>
      </c>
      <c r="G888" s="540" t="str">
        <f ca="1">IF(INDIRECT("'Risk Input'!" &amp; Database!$O$7 &amp;$A888&amp;"")="","",INDIRECT("'Risk Input'!" &amp; Database!$O$7 &amp;$A888&amp;""))</f>
        <v/>
      </c>
      <c r="H888" s="540" t="str">
        <f ca="1">IF(INDIRECT("'Risk Input'!" &amp; Database!$O$8 &amp;$A888&amp;"")="","",INDIRECT("'Risk Input'!" &amp; Database!$O$8 &amp;$A888&amp;""))</f>
        <v/>
      </c>
      <c r="I888" s="552" t="str">
        <f ca="1">IF(INDIRECT("'Risk Input'!" &amp; Database!$O$9 &amp;$A888&amp;"")="","",INDIRECT("'Risk Input'!" &amp; Database!$O$9 &amp;$A888&amp;""))</f>
        <v/>
      </c>
      <c r="J888" s="540" t="str">
        <f ca="1">IF(INDIRECT("'Risk Input'!" &amp; Database!$O$10 &amp;$A888&amp;"")="","",INDIRECT("'Risk Input'!" &amp; Database!$O$10 &amp;$A888&amp;""))</f>
        <v/>
      </c>
      <c r="K888" s="540" t="str">
        <f ca="1">IF(INDIRECT("'Risk Input'!" &amp; Database!$O$11 &amp;$A888&amp;"")="","",INDIRECT("'Risk Input'!" &amp; Database!$O$11 &amp;$A888&amp;""))</f>
        <v/>
      </c>
      <c r="L888" s="540" t="str">
        <f ca="1">IF(INDIRECT("'Risk Input'!" &amp; Database!$O$12 &amp;$A888&amp;"")="","",INDIRECT("'Risk Input'!" &amp; Database!$O$12 &amp;$A888&amp;""))</f>
        <v/>
      </c>
      <c r="M888" s="540" t="str">
        <f ca="1">IF(INDIRECT("'Risk Input'!" &amp; Database!$O$13 &amp;$A888&amp;"")="","",INDIRECT("'Risk Input'!" &amp; Database!$O$13 &amp;$A888&amp;""))</f>
        <v/>
      </c>
      <c r="N888" s="540" t="str">
        <f ca="1">IF(INDIRECT("'Risk Input'!" &amp; Database!$O$14 &amp;$A888&amp;"")="","",INDIRECT("'Risk Input'!" &amp; Database!$O$14 &amp;$A888&amp;""))</f>
        <v/>
      </c>
      <c r="O888" s="15" t="s">
        <v>26</v>
      </c>
      <c r="P888" s="549">
        <f ca="1">IF(INDIRECT("'Risk Input'!" &amp; Database!$O$19 &amp;$A888&amp;"")="","",INDIRECT("'Risk Input'!" &amp; Database!$O$19 &amp;$A888&amp;""))</f>
        <v>0</v>
      </c>
      <c r="Q888" s="543">
        <f ca="1">IF(INDIRECT("'Risk Input'!" &amp; Database!$O$20 &amp;$A888&amp;"")="","",INDIRECT("'Risk Input'!" &amp; Database!$O$20 &amp;$A888&amp;""))</f>
        <v>0</v>
      </c>
      <c r="R888" s="543">
        <f ca="1">IF(INDIRECT("'Risk Input'!" &amp; Database!$O$21 &amp;$A888&amp;"")="","",INDIRECT("'Risk Input'!" &amp; Database!$O$21 &amp;$A888&amp;""))</f>
        <v>0</v>
      </c>
      <c r="S888" s="540" t="str">
        <f ca="1">IF(INDIRECT("'Risk Input'!" &amp; Database!$O$22 &amp;$A888&amp;"")="","",INDIRECT("'Risk Input'!" &amp; Database!$O$22 &amp;$A888&amp;""))</f>
        <v/>
      </c>
      <c r="T888" s="540" t="str">
        <f ca="1">IF(INDIRECT("'Risk Input'!" &amp; Database!$O$25 &amp;$A888&amp;"")="","",INDIRECT("'Risk Input'!" &amp; Database!$O$25 &amp;$A888&amp;""))</f>
        <v/>
      </c>
      <c r="U888" s="540" t="str">
        <f ca="1">IF(INDIRECT("'Risk Input'!" &amp; Database!$O$26 &amp;$A888&amp;"")="","",INDIRECT("'Risk Input'!" &amp; Database!$O$26 &amp;$A888&amp;""))</f>
        <v/>
      </c>
      <c r="V888" s="540" t="str">
        <f ca="1">IF(INDIRECT("'Risk Input'!" &amp; Database!$O$27 &amp;$A888&amp;"")="","",INDIRECT("'Risk Input'!" &amp; Database!$O$27 &amp;$A888&amp;""))</f>
        <v/>
      </c>
      <c r="W888" s="543" t="str">
        <f ca="1">IF(INDIRECT("'Risk Input'!" &amp; Database!$O$28 &amp;$A888&amp;"")="","",INDIRECT("'Risk Input'!" &amp; Database!$O$28 &amp;$A888&amp;""))</f>
        <v/>
      </c>
      <c r="X888" s="540" t="str">
        <f ca="1">IF(INDIRECT("'Risk Input'!" &amp; Database!$O$29 &amp;$A888&amp;"")="","",INDIRECT("'Risk Input'!" &amp; Database!$O$29 &amp;$A888&amp;""))</f>
        <v/>
      </c>
      <c r="Y888" s="123" t="s">
        <v>26</v>
      </c>
    </row>
    <row r="889" spans="1:25" ht="24" customHeight="1" thickBot="1">
      <c r="A889">
        <f>A888</f>
        <v>105</v>
      </c>
      <c r="B889" s="541"/>
      <c r="C889" s="541"/>
      <c r="D889" s="541"/>
      <c r="E889" s="541"/>
      <c r="F889" s="541"/>
      <c r="G889" s="541"/>
      <c r="H889" s="541"/>
      <c r="I889" s="553"/>
      <c r="J889" s="541"/>
      <c r="K889" s="541"/>
      <c r="L889" s="541"/>
      <c r="M889" s="541"/>
      <c r="N889" s="541"/>
      <c r="O889" s="14" t="str">
        <f ca="1">IF(INDIRECT("'Risk Input'!" &amp; Database!$O$15 &amp;$A888&amp;"")="","",INDIRECT("'Risk Input'!" &amp; Database!$O$15 &amp;$A888&amp;""))</f>
        <v/>
      </c>
      <c r="P889" s="550"/>
      <c r="Q889" s="544"/>
      <c r="R889" s="544"/>
      <c r="S889" s="541"/>
      <c r="T889" s="541"/>
      <c r="U889" s="541"/>
      <c r="V889" s="541"/>
      <c r="W889" s="544"/>
      <c r="X889" s="541"/>
      <c r="Y889" s="14" t="str">
        <f ca="1">IF(INDIRECT("'Risk Input'!" &amp; Database!$O$30 &amp;$A888&amp;"")="","",INDIRECT("'Risk Input'!" &amp; Database!$O$30 &amp;$A888&amp;""))</f>
        <v/>
      </c>
    </row>
    <row r="890" spans="1:25" ht="24" customHeight="1">
      <c r="A890">
        <f t="shared" ref="A890:A895" si="97">A889</f>
        <v>105</v>
      </c>
      <c r="B890" s="541"/>
      <c r="C890" s="541"/>
      <c r="D890" s="541"/>
      <c r="E890" s="541"/>
      <c r="F890" s="541"/>
      <c r="G890" s="541"/>
      <c r="H890" s="541"/>
      <c r="I890" s="553"/>
      <c r="J890" s="541"/>
      <c r="K890" s="541"/>
      <c r="L890" s="541"/>
      <c r="M890" s="541"/>
      <c r="N890" s="541"/>
      <c r="O890" s="546" t="str">
        <f ca="1">IF(INDIRECT("'Risk Input'!" &amp; Database!$O$18 &amp;$A890&amp;"")="","",INDIRECT("'Risk Input'!" &amp; Database!$O$18 &amp;$A890&amp;""))</f>
        <v/>
      </c>
      <c r="P890" s="550"/>
      <c r="Q890" s="544"/>
      <c r="R890" s="544"/>
      <c r="S890" s="541"/>
      <c r="T890" s="541"/>
      <c r="U890" s="541"/>
      <c r="V890" s="541"/>
      <c r="W890" s="544"/>
      <c r="X890" s="541"/>
      <c r="Y890" s="546" t="str">
        <f ca="1">IF(INDIRECT("'Risk Input'!" &amp; Database!$O$33 &amp;$A890&amp;"")="","",INDIRECT("'Risk Input'!" &amp; Database!$O$33 &amp;$A890&amp;""))</f>
        <v/>
      </c>
    </row>
    <row r="891" spans="1:25" ht="24" customHeight="1">
      <c r="A891">
        <f t="shared" si="97"/>
        <v>105</v>
      </c>
      <c r="B891" s="541"/>
      <c r="C891" s="541"/>
      <c r="D891" s="541"/>
      <c r="E891" s="541"/>
      <c r="F891" s="541"/>
      <c r="G891" s="541"/>
      <c r="H891" s="541"/>
      <c r="I891" s="553"/>
      <c r="J891" s="541"/>
      <c r="K891" s="541"/>
      <c r="L891" s="541"/>
      <c r="M891" s="541"/>
      <c r="N891" s="541"/>
      <c r="O891" s="547" t="str">
        <f ca="1">IF(INDIRECT("'Risk Input'!L"&amp;$A890&amp;"")="","",INDIRECT("'Risk Input'!L"&amp;$A890&amp;""))</f>
        <v/>
      </c>
      <c r="P891" s="550"/>
      <c r="Q891" s="544"/>
      <c r="R891" s="544"/>
      <c r="S891" s="541"/>
      <c r="T891" s="541"/>
      <c r="U891" s="541"/>
      <c r="V891" s="541"/>
      <c r="W891" s="544"/>
      <c r="X891" s="541"/>
      <c r="Y891" s="547" t="str">
        <f ca="1">IF(INDIRECT("'Risk Input'!L"&amp;$A890&amp;"")="","",INDIRECT("'Risk Input'!L"&amp;$A890&amp;""))</f>
        <v/>
      </c>
    </row>
    <row r="892" spans="1:25" ht="24" customHeight="1">
      <c r="A892">
        <f t="shared" si="97"/>
        <v>105</v>
      </c>
      <c r="B892" s="541"/>
      <c r="C892" s="541"/>
      <c r="D892" s="541"/>
      <c r="E892" s="541"/>
      <c r="F892" s="541"/>
      <c r="G892" s="541"/>
      <c r="H892" s="541"/>
      <c r="I892" s="553"/>
      <c r="J892" s="541"/>
      <c r="K892" s="541"/>
      <c r="L892" s="541"/>
      <c r="M892" s="541"/>
      <c r="N892" s="541"/>
      <c r="O892" s="547" t="str">
        <f ca="1">IF(INDIRECT("'Risk Input'!L"&amp;$A891&amp;"")="","",INDIRECT("'Risk Input'!L"&amp;$A891&amp;""))</f>
        <v/>
      </c>
      <c r="P892" s="550"/>
      <c r="Q892" s="544"/>
      <c r="R892" s="544"/>
      <c r="S892" s="541"/>
      <c r="T892" s="541"/>
      <c r="U892" s="541"/>
      <c r="V892" s="541"/>
      <c r="W892" s="544"/>
      <c r="X892" s="541"/>
      <c r="Y892" s="547" t="str">
        <f ca="1">IF(INDIRECT("'Risk Input'!L"&amp;$A891&amp;"")="","",INDIRECT("'Risk Input'!L"&amp;$A891&amp;""))</f>
        <v/>
      </c>
    </row>
    <row r="893" spans="1:25" ht="24" customHeight="1" thickBot="1">
      <c r="A893">
        <f t="shared" si="97"/>
        <v>105</v>
      </c>
      <c r="B893" s="541"/>
      <c r="C893" s="541"/>
      <c r="D893" s="541"/>
      <c r="E893" s="541"/>
      <c r="F893" s="541"/>
      <c r="G893" s="541"/>
      <c r="H893" s="541"/>
      <c r="I893" s="553"/>
      <c r="J893" s="541"/>
      <c r="K893" s="541"/>
      <c r="L893" s="541"/>
      <c r="M893" s="541"/>
      <c r="N893" s="541"/>
      <c r="O893" s="548" t="str">
        <f ca="1">IF(INDIRECT("'Risk Input'!L"&amp;$A892&amp;"")="","",INDIRECT("'Risk Input'!L"&amp;$A892&amp;""))</f>
        <v/>
      </c>
      <c r="P893" s="550"/>
      <c r="Q893" s="544"/>
      <c r="R893" s="544"/>
      <c r="S893" s="541"/>
      <c r="T893" s="541"/>
      <c r="U893" s="541"/>
      <c r="V893" s="541"/>
      <c r="W893" s="544"/>
      <c r="X893" s="541"/>
      <c r="Y893" s="548" t="str">
        <f ca="1">IF(INDIRECT("'Risk Input'!L"&amp;$A892&amp;"")="","",INDIRECT("'Risk Input'!L"&amp;$A892&amp;""))</f>
        <v/>
      </c>
    </row>
    <row r="894" spans="1:25" ht="24" customHeight="1">
      <c r="A894">
        <f t="shared" si="97"/>
        <v>105</v>
      </c>
      <c r="B894" s="541"/>
      <c r="C894" s="541"/>
      <c r="D894" s="541"/>
      <c r="E894" s="541"/>
      <c r="F894" s="541"/>
      <c r="G894" s="541"/>
      <c r="H894" s="541"/>
      <c r="I894" s="553"/>
      <c r="J894" s="541"/>
      <c r="K894" s="541"/>
      <c r="L894" s="541"/>
      <c r="M894" s="541"/>
      <c r="N894" s="541"/>
      <c r="O894" s="13" t="s">
        <v>15</v>
      </c>
      <c r="P894" s="550"/>
      <c r="Q894" s="544"/>
      <c r="R894" s="544"/>
      <c r="S894" s="541"/>
      <c r="T894" s="541"/>
      <c r="U894" s="541"/>
      <c r="V894" s="541"/>
      <c r="W894" s="544"/>
      <c r="X894" s="541"/>
      <c r="Y894" s="13" t="s">
        <v>15</v>
      </c>
    </row>
    <row r="895" spans="1:25" ht="24" customHeight="1" thickBot="1">
      <c r="A895">
        <f t="shared" si="97"/>
        <v>105</v>
      </c>
      <c r="B895" s="542"/>
      <c r="C895" s="542"/>
      <c r="D895" s="542"/>
      <c r="E895" s="542"/>
      <c r="F895" s="542"/>
      <c r="G895" s="542"/>
      <c r="H895" s="542"/>
      <c r="I895" s="554"/>
      <c r="J895" s="542"/>
      <c r="K895" s="542"/>
      <c r="L895" s="542"/>
      <c r="M895" s="542"/>
      <c r="N895" s="542"/>
      <c r="O895" s="14" t="str">
        <f ca="1">IF(INDIRECT("'Risk Input'!" &amp; Database!$O$16 &amp;$A895&amp;"")="","",INDIRECT("'Risk Input'!" &amp; Database!$O$16 &amp;$A895&amp;""))</f>
        <v/>
      </c>
      <c r="P895" s="551"/>
      <c r="Q895" s="545"/>
      <c r="R895" s="545"/>
      <c r="S895" s="542"/>
      <c r="T895" s="542"/>
      <c r="U895" s="542"/>
      <c r="V895" s="542"/>
      <c r="W895" s="545"/>
      <c r="X895" s="542"/>
      <c r="Y895" s="14" t="str">
        <f ca="1">IF(INDIRECT("'Risk Input'!" &amp; Database!$O$31 &amp;$A895&amp;"")="","",INDIRECT("'Risk Input'!" &amp; Database!$O$31 &amp;$A895&amp;""))</f>
        <v/>
      </c>
    </row>
    <row r="896" spans="1:25" ht="6" customHeight="1" thickBot="1">
      <c r="B896" s="12"/>
      <c r="C896" s="125"/>
      <c r="D896" s="126"/>
      <c r="E896" s="126"/>
      <c r="F896" s="126"/>
      <c r="G896" s="126"/>
      <c r="H896" s="126"/>
      <c r="I896" s="243"/>
      <c r="J896" s="126"/>
      <c r="K896" s="126"/>
      <c r="L896" s="126"/>
      <c r="M896" s="126"/>
      <c r="N896" s="128"/>
      <c r="O896" s="128"/>
      <c r="P896" s="128"/>
      <c r="Q896" s="128"/>
      <c r="R896" s="128"/>
      <c r="S896" s="126"/>
      <c r="T896" s="126"/>
      <c r="U896" s="126"/>
      <c r="V896" s="126"/>
      <c r="W896" s="126"/>
      <c r="X896" s="126"/>
      <c r="Y896" s="122"/>
    </row>
    <row r="897" spans="1:25" ht="24" customHeight="1" thickTop="1">
      <c r="A897">
        <f>A888+1</f>
        <v>106</v>
      </c>
      <c r="B897" s="540" t="str">
        <f ca="1">IF(INDIRECT("'Risk Input'!" &amp; Database!$O$3 &amp;$A897&amp;"")="","",INDIRECT("'Risk Input'!" &amp; Database!$O$3 &amp;$A897&amp;""))</f>
        <v/>
      </c>
      <c r="C897" s="540" t="str">
        <f ca="1">IF(INDIRECT("'Risk Input'!" &amp; Database!$O$2 &amp;$A897&amp;"")="","",INDIRECT("'Risk Input'!" &amp; Database!$O$2 &amp;$A897&amp;""))</f>
        <v/>
      </c>
      <c r="D897" s="540" t="str">
        <f ca="1">IF(INDIRECT("'Risk Input'!" &amp; Database!$O$4 &amp;$A897&amp;"")="","",INDIRECT("'Risk Input'!" &amp; Database!$O$4 &amp;$A897&amp;""))</f>
        <v/>
      </c>
      <c r="E897" s="540" t="str">
        <f ca="1">IF(INDIRECT("'Risk Input'!" &amp; Database!$O$5 &amp;$A897&amp;"")="","",INDIRECT("'Risk Input'!" &amp; Database!$O$5 &amp;$A897&amp;""))</f>
        <v/>
      </c>
      <c r="F897" s="540" t="str">
        <f ca="1">IF(INDIRECT("'Risk Input'!" &amp; Database!$O$6 &amp;$A897&amp;"")="","",INDIRECT("'Risk Input'!" &amp; Database!$O$6 &amp;$A897&amp;""))</f>
        <v/>
      </c>
      <c r="G897" s="540" t="str">
        <f ca="1">IF(INDIRECT("'Risk Input'!" &amp; Database!$O$7 &amp;$A897&amp;"")="","",INDIRECT("'Risk Input'!" &amp; Database!$O$7 &amp;$A897&amp;""))</f>
        <v/>
      </c>
      <c r="H897" s="540" t="str">
        <f ca="1">IF(INDIRECT("'Risk Input'!" &amp; Database!$O$8 &amp;$A897&amp;"")="","",INDIRECT("'Risk Input'!" &amp; Database!$O$8 &amp;$A897&amp;""))</f>
        <v/>
      </c>
      <c r="I897" s="552" t="str">
        <f ca="1">IF(INDIRECT("'Risk Input'!" &amp; Database!$O$9 &amp;$A897&amp;"")="","",INDIRECT("'Risk Input'!" &amp; Database!$O$9 &amp;$A897&amp;""))</f>
        <v/>
      </c>
      <c r="J897" s="540" t="str">
        <f ca="1">IF(INDIRECT("'Risk Input'!" &amp; Database!$O$10 &amp;$A897&amp;"")="","",INDIRECT("'Risk Input'!" &amp; Database!$O$10 &amp;$A897&amp;""))</f>
        <v/>
      </c>
      <c r="K897" s="540" t="str">
        <f ca="1">IF(INDIRECT("'Risk Input'!" &amp; Database!$O$11 &amp;$A897&amp;"")="","",INDIRECT("'Risk Input'!" &amp; Database!$O$11 &amp;$A897&amp;""))</f>
        <v/>
      </c>
      <c r="L897" s="540" t="str">
        <f ca="1">IF(INDIRECT("'Risk Input'!" &amp; Database!$O$12 &amp;$A897&amp;"")="","",INDIRECT("'Risk Input'!" &amp; Database!$O$12 &amp;$A897&amp;""))</f>
        <v/>
      </c>
      <c r="M897" s="540" t="str">
        <f ca="1">IF(INDIRECT("'Risk Input'!" &amp; Database!$O$13 &amp;$A897&amp;"")="","",INDIRECT("'Risk Input'!" &amp; Database!$O$13 &amp;$A897&amp;""))</f>
        <v/>
      </c>
      <c r="N897" s="540" t="str">
        <f ca="1">IF(INDIRECT("'Risk Input'!" &amp; Database!$O$14 &amp;$A897&amp;"")="","",INDIRECT("'Risk Input'!" &amp; Database!$O$14 &amp;$A897&amp;""))</f>
        <v/>
      </c>
      <c r="O897" s="15" t="s">
        <v>26</v>
      </c>
      <c r="P897" s="549">
        <f ca="1">IF(INDIRECT("'Risk Input'!" &amp; Database!$O$19 &amp;$A897&amp;"")="","",INDIRECT("'Risk Input'!" &amp; Database!$O$19 &amp;$A897&amp;""))</f>
        <v>0</v>
      </c>
      <c r="Q897" s="543">
        <f ca="1">IF(INDIRECT("'Risk Input'!" &amp; Database!$O$20 &amp;$A897&amp;"")="","",INDIRECT("'Risk Input'!" &amp; Database!$O$20 &amp;$A897&amp;""))</f>
        <v>0</v>
      </c>
      <c r="R897" s="543">
        <f ca="1">IF(INDIRECT("'Risk Input'!" &amp; Database!$O$21 &amp;$A897&amp;"")="","",INDIRECT("'Risk Input'!" &amp; Database!$O$21 &amp;$A897&amp;""))</f>
        <v>0</v>
      </c>
      <c r="S897" s="540" t="str">
        <f ca="1">IF(INDIRECT("'Risk Input'!" &amp; Database!$O$22 &amp;$A897&amp;"")="","",INDIRECT("'Risk Input'!" &amp; Database!$O$22 &amp;$A897&amp;""))</f>
        <v/>
      </c>
      <c r="T897" s="540" t="str">
        <f ca="1">IF(INDIRECT("'Risk Input'!" &amp; Database!$O$25 &amp;$A897&amp;"")="","",INDIRECT("'Risk Input'!" &amp; Database!$O$25 &amp;$A897&amp;""))</f>
        <v/>
      </c>
      <c r="U897" s="540" t="str">
        <f ca="1">IF(INDIRECT("'Risk Input'!" &amp; Database!$O$26 &amp;$A897&amp;"")="","",INDIRECT("'Risk Input'!" &amp; Database!$O$26 &amp;$A897&amp;""))</f>
        <v/>
      </c>
      <c r="V897" s="540" t="str">
        <f ca="1">IF(INDIRECT("'Risk Input'!" &amp; Database!$O$27 &amp;$A897&amp;"")="","",INDIRECT("'Risk Input'!" &amp; Database!$O$27 &amp;$A897&amp;""))</f>
        <v/>
      </c>
      <c r="W897" s="543" t="str">
        <f ca="1">IF(INDIRECT("'Risk Input'!" &amp; Database!$O$28 &amp;$A897&amp;"")="","",INDIRECT("'Risk Input'!" &amp; Database!$O$28 &amp;$A897&amp;""))</f>
        <v/>
      </c>
      <c r="X897" s="540" t="str">
        <f ca="1">IF(INDIRECT("'Risk Input'!" &amp; Database!$O$29 &amp;$A897&amp;"")="","",INDIRECT("'Risk Input'!" &amp; Database!$O$29 &amp;$A897&amp;""))</f>
        <v/>
      </c>
      <c r="Y897" s="123" t="s">
        <v>26</v>
      </c>
    </row>
    <row r="898" spans="1:25" ht="24" customHeight="1" thickBot="1">
      <c r="A898">
        <f>A897</f>
        <v>106</v>
      </c>
      <c r="B898" s="541"/>
      <c r="C898" s="541"/>
      <c r="D898" s="541"/>
      <c r="E898" s="541"/>
      <c r="F898" s="541"/>
      <c r="G898" s="541"/>
      <c r="H898" s="541"/>
      <c r="I898" s="553"/>
      <c r="J898" s="541"/>
      <c r="K898" s="541"/>
      <c r="L898" s="541"/>
      <c r="M898" s="541"/>
      <c r="N898" s="541"/>
      <c r="O898" s="14" t="str">
        <f ca="1">IF(INDIRECT("'Risk Input'!" &amp; Database!$O$15 &amp;$A897&amp;"")="","",INDIRECT("'Risk Input'!" &amp; Database!$O$15 &amp;$A897&amp;""))</f>
        <v/>
      </c>
      <c r="P898" s="550"/>
      <c r="Q898" s="544"/>
      <c r="R898" s="544"/>
      <c r="S898" s="541"/>
      <c r="T898" s="541"/>
      <c r="U898" s="541"/>
      <c r="V898" s="541"/>
      <c r="W898" s="544"/>
      <c r="X898" s="541"/>
      <c r="Y898" s="14" t="str">
        <f ca="1">IF(INDIRECT("'Risk Input'!" &amp; Database!$O$30 &amp;$A897&amp;"")="","",INDIRECT("'Risk Input'!" &amp; Database!$O$30 &amp;$A897&amp;""))</f>
        <v/>
      </c>
    </row>
    <row r="899" spans="1:25" ht="24" customHeight="1">
      <c r="A899">
        <f t="shared" ref="A899:A904" si="98">A898</f>
        <v>106</v>
      </c>
      <c r="B899" s="541"/>
      <c r="C899" s="541"/>
      <c r="D899" s="541"/>
      <c r="E899" s="541"/>
      <c r="F899" s="541"/>
      <c r="G899" s="541"/>
      <c r="H899" s="541"/>
      <c r="I899" s="553"/>
      <c r="J899" s="541"/>
      <c r="K899" s="541"/>
      <c r="L899" s="541"/>
      <c r="M899" s="541"/>
      <c r="N899" s="541"/>
      <c r="O899" s="546" t="str">
        <f ca="1">IF(INDIRECT("'Risk Input'!" &amp; Database!$O$18 &amp;$A899&amp;"")="","",INDIRECT("'Risk Input'!" &amp; Database!$O$18 &amp;$A899&amp;""))</f>
        <v/>
      </c>
      <c r="P899" s="550"/>
      <c r="Q899" s="544"/>
      <c r="R899" s="544"/>
      <c r="S899" s="541"/>
      <c r="T899" s="541"/>
      <c r="U899" s="541"/>
      <c r="V899" s="541"/>
      <c r="W899" s="544"/>
      <c r="X899" s="541"/>
      <c r="Y899" s="546" t="str">
        <f ca="1">IF(INDIRECT("'Risk Input'!" &amp; Database!$O$33 &amp;$A899&amp;"")="","",INDIRECT("'Risk Input'!" &amp; Database!$O$33 &amp;$A899&amp;""))</f>
        <v/>
      </c>
    </row>
    <row r="900" spans="1:25" ht="24" customHeight="1">
      <c r="A900">
        <f t="shared" si="98"/>
        <v>106</v>
      </c>
      <c r="B900" s="541"/>
      <c r="C900" s="541"/>
      <c r="D900" s="541"/>
      <c r="E900" s="541"/>
      <c r="F900" s="541"/>
      <c r="G900" s="541"/>
      <c r="H900" s="541"/>
      <c r="I900" s="553"/>
      <c r="J900" s="541"/>
      <c r="K900" s="541"/>
      <c r="L900" s="541"/>
      <c r="M900" s="541"/>
      <c r="N900" s="541"/>
      <c r="O900" s="547" t="str">
        <f ca="1">IF(INDIRECT("'Risk Input'!L"&amp;$A899&amp;"")="","",INDIRECT("'Risk Input'!L"&amp;$A899&amp;""))</f>
        <v/>
      </c>
      <c r="P900" s="550"/>
      <c r="Q900" s="544"/>
      <c r="R900" s="544"/>
      <c r="S900" s="541"/>
      <c r="T900" s="541"/>
      <c r="U900" s="541"/>
      <c r="V900" s="541"/>
      <c r="W900" s="544"/>
      <c r="X900" s="541"/>
      <c r="Y900" s="547" t="str">
        <f ca="1">IF(INDIRECT("'Risk Input'!L"&amp;$A899&amp;"")="","",INDIRECT("'Risk Input'!L"&amp;$A899&amp;""))</f>
        <v/>
      </c>
    </row>
    <row r="901" spans="1:25" ht="24" customHeight="1">
      <c r="A901">
        <f t="shared" si="98"/>
        <v>106</v>
      </c>
      <c r="B901" s="541"/>
      <c r="C901" s="541"/>
      <c r="D901" s="541"/>
      <c r="E901" s="541"/>
      <c r="F901" s="541"/>
      <c r="G901" s="541"/>
      <c r="H901" s="541"/>
      <c r="I901" s="553"/>
      <c r="J901" s="541"/>
      <c r="K901" s="541"/>
      <c r="L901" s="541"/>
      <c r="M901" s="541"/>
      <c r="N901" s="541"/>
      <c r="O901" s="547" t="str">
        <f ca="1">IF(INDIRECT("'Risk Input'!L"&amp;$A900&amp;"")="","",INDIRECT("'Risk Input'!L"&amp;$A900&amp;""))</f>
        <v/>
      </c>
      <c r="P901" s="550"/>
      <c r="Q901" s="544"/>
      <c r="R901" s="544"/>
      <c r="S901" s="541"/>
      <c r="T901" s="541"/>
      <c r="U901" s="541"/>
      <c r="V901" s="541"/>
      <c r="W901" s="544"/>
      <c r="X901" s="541"/>
      <c r="Y901" s="547" t="str">
        <f ca="1">IF(INDIRECT("'Risk Input'!L"&amp;$A900&amp;"")="","",INDIRECT("'Risk Input'!L"&amp;$A900&amp;""))</f>
        <v/>
      </c>
    </row>
    <row r="902" spans="1:25" ht="24" customHeight="1" thickBot="1">
      <c r="A902">
        <f t="shared" si="98"/>
        <v>106</v>
      </c>
      <c r="B902" s="541"/>
      <c r="C902" s="541"/>
      <c r="D902" s="541"/>
      <c r="E902" s="541"/>
      <c r="F902" s="541"/>
      <c r="G902" s="541"/>
      <c r="H902" s="541"/>
      <c r="I902" s="553"/>
      <c r="J902" s="541"/>
      <c r="K902" s="541"/>
      <c r="L902" s="541"/>
      <c r="M902" s="541"/>
      <c r="N902" s="541"/>
      <c r="O902" s="548" t="str">
        <f ca="1">IF(INDIRECT("'Risk Input'!L"&amp;$A901&amp;"")="","",INDIRECT("'Risk Input'!L"&amp;$A901&amp;""))</f>
        <v/>
      </c>
      <c r="P902" s="550"/>
      <c r="Q902" s="544"/>
      <c r="R902" s="544"/>
      <c r="S902" s="541"/>
      <c r="T902" s="541"/>
      <c r="U902" s="541"/>
      <c r="V902" s="541"/>
      <c r="W902" s="544"/>
      <c r="X902" s="541"/>
      <c r="Y902" s="548" t="str">
        <f ca="1">IF(INDIRECT("'Risk Input'!L"&amp;$A901&amp;"")="","",INDIRECT("'Risk Input'!L"&amp;$A901&amp;""))</f>
        <v/>
      </c>
    </row>
    <row r="903" spans="1:25" ht="24" customHeight="1">
      <c r="A903">
        <f t="shared" si="98"/>
        <v>106</v>
      </c>
      <c r="B903" s="541"/>
      <c r="C903" s="541"/>
      <c r="D903" s="541"/>
      <c r="E903" s="541"/>
      <c r="F903" s="541"/>
      <c r="G903" s="541"/>
      <c r="H903" s="541"/>
      <c r="I903" s="553"/>
      <c r="J903" s="541"/>
      <c r="K903" s="541"/>
      <c r="L903" s="541"/>
      <c r="M903" s="541"/>
      <c r="N903" s="541"/>
      <c r="O903" s="13" t="s">
        <v>15</v>
      </c>
      <c r="P903" s="550"/>
      <c r="Q903" s="544"/>
      <c r="R903" s="544"/>
      <c r="S903" s="541"/>
      <c r="T903" s="541"/>
      <c r="U903" s="541"/>
      <c r="V903" s="541"/>
      <c r="W903" s="544"/>
      <c r="X903" s="541"/>
      <c r="Y903" s="13" t="s">
        <v>15</v>
      </c>
    </row>
    <row r="904" spans="1:25" ht="24" customHeight="1" thickBot="1">
      <c r="A904">
        <f t="shared" si="98"/>
        <v>106</v>
      </c>
      <c r="B904" s="542"/>
      <c r="C904" s="542"/>
      <c r="D904" s="542"/>
      <c r="E904" s="542"/>
      <c r="F904" s="542"/>
      <c r="G904" s="542"/>
      <c r="H904" s="542"/>
      <c r="I904" s="554"/>
      <c r="J904" s="542"/>
      <c r="K904" s="542"/>
      <c r="L904" s="542"/>
      <c r="M904" s="542"/>
      <c r="N904" s="542"/>
      <c r="O904" s="14" t="str">
        <f ca="1">IF(INDIRECT("'Risk Input'!" &amp; Database!$O$16 &amp;$A904&amp;"")="","",INDIRECT("'Risk Input'!" &amp; Database!$O$16 &amp;$A904&amp;""))</f>
        <v/>
      </c>
      <c r="P904" s="551"/>
      <c r="Q904" s="545"/>
      <c r="R904" s="545"/>
      <c r="S904" s="542"/>
      <c r="T904" s="542"/>
      <c r="U904" s="542"/>
      <c r="V904" s="542"/>
      <c r="W904" s="545"/>
      <c r="X904" s="542"/>
      <c r="Y904" s="14" t="str">
        <f ca="1">IF(INDIRECT("'Risk Input'!" &amp; Database!$O$31 &amp;$A904&amp;"")="","",INDIRECT("'Risk Input'!" &amp; Database!$O$31 &amp;$A904&amp;""))</f>
        <v/>
      </c>
    </row>
    <row r="905" spans="1:25" ht="6" customHeight="1" thickBot="1">
      <c r="B905" s="12"/>
      <c r="C905" s="125"/>
      <c r="D905" s="126"/>
      <c r="E905" s="126"/>
      <c r="F905" s="126"/>
      <c r="G905" s="126"/>
      <c r="H905" s="126"/>
      <c r="I905" s="243"/>
      <c r="J905" s="126"/>
      <c r="K905" s="126"/>
      <c r="L905" s="126"/>
      <c r="M905" s="126"/>
      <c r="N905" s="128"/>
      <c r="O905" s="128"/>
      <c r="P905" s="128"/>
      <c r="Q905" s="128"/>
      <c r="R905" s="128"/>
      <c r="S905" s="126"/>
      <c r="T905" s="126"/>
      <c r="U905" s="126"/>
      <c r="V905" s="126"/>
      <c r="W905" s="126"/>
      <c r="X905" s="126"/>
      <c r="Y905" s="122"/>
    </row>
    <row r="906" spans="1:25" ht="24" customHeight="1" thickTop="1">
      <c r="A906">
        <f>A897+1</f>
        <v>107</v>
      </c>
      <c r="B906" s="540" t="str">
        <f ca="1">IF(INDIRECT("'Risk Input'!" &amp; Database!$O$3 &amp;$A906&amp;"")="","",INDIRECT("'Risk Input'!" &amp; Database!$O$3 &amp;$A906&amp;""))</f>
        <v/>
      </c>
      <c r="C906" s="540" t="str">
        <f ca="1">IF(INDIRECT("'Risk Input'!" &amp; Database!$O$2 &amp;$A906&amp;"")="","",INDIRECT("'Risk Input'!" &amp; Database!$O$2 &amp;$A906&amp;""))</f>
        <v/>
      </c>
      <c r="D906" s="540" t="str">
        <f ca="1">IF(INDIRECT("'Risk Input'!" &amp; Database!$O$4 &amp;$A906&amp;"")="","",INDIRECT("'Risk Input'!" &amp; Database!$O$4 &amp;$A906&amp;""))</f>
        <v/>
      </c>
      <c r="E906" s="540" t="str">
        <f ca="1">IF(INDIRECT("'Risk Input'!" &amp; Database!$O$5 &amp;$A906&amp;"")="","",INDIRECT("'Risk Input'!" &amp; Database!$O$5 &amp;$A906&amp;""))</f>
        <v/>
      </c>
      <c r="F906" s="540" t="str">
        <f ca="1">IF(INDIRECT("'Risk Input'!" &amp; Database!$O$6 &amp;$A906&amp;"")="","",INDIRECT("'Risk Input'!" &amp; Database!$O$6 &amp;$A906&amp;""))</f>
        <v/>
      </c>
      <c r="G906" s="540" t="str">
        <f ca="1">IF(INDIRECT("'Risk Input'!" &amp; Database!$O$7 &amp;$A906&amp;"")="","",INDIRECT("'Risk Input'!" &amp; Database!$O$7 &amp;$A906&amp;""))</f>
        <v/>
      </c>
      <c r="H906" s="540" t="str">
        <f ca="1">IF(INDIRECT("'Risk Input'!" &amp; Database!$O$8 &amp;$A906&amp;"")="","",INDIRECT("'Risk Input'!" &amp; Database!$O$8 &amp;$A906&amp;""))</f>
        <v/>
      </c>
      <c r="I906" s="552" t="str">
        <f ca="1">IF(INDIRECT("'Risk Input'!" &amp; Database!$O$9 &amp;$A906&amp;"")="","",INDIRECT("'Risk Input'!" &amp; Database!$O$9 &amp;$A906&amp;""))</f>
        <v/>
      </c>
      <c r="J906" s="540" t="str">
        <f ca="1">IF(INDIRECT("'Risk Input'!" &amp; Database!$O$10 &amp;$A906&amp;"")="","",INDIRECT("'Risk Input'!" &amp; Database!$O$10 &amp;$A906&amp;""))</f>
        <v/>
      </c>
      <c r="K906" s="540" t="str">
        <f ca="1">IF(INDIRECT("'Risk Input'!" &amp; Database!$O$11 &amp;$A906&amp;"")="","",INDIRECT("'Risk Input'!" &amp; Database!$O$11 &amp;$A906&amp;""))</f>
        <v/>
      </c>
      <c r="L906" s="540" t="str">
        <f ca="1">IF(INDIRECT("'Risk Input'!" &amp; Database!$O$12 &amp;$A906&amp;"")="","",INDIRECT("'Risk Input'!" &amp; Database!$O$12 &amp;$A906&amp;""))</f>
        <v/>
      </c>
      <c r="M906" s="540" t="str">
        <f ca="1">IF(INDIRECT("'Risk Input'!" &amp; Database!$O$13 &amp;$A906&amp;"")="","",INDIRECT("'Risk Input'!" &amp; Database!$O$13 &amp;$A906&amp;""))</f>
        <v/>
      </c>
      <c r="N906" s="540" t="str">
        <f ca="1">IF(INDIRECT("'Risk Input'!" &amp; Database!$O$14 &amp;$A906&amp;"")="","",INDIRECT("'Risk Input'!" &amp; Database!$O$14 &amp;$A906&amp;""))</f>
        <v/>
      </c>
      <c r="O906" s="15" t="s">
        <v>26</v>
      </c>
      <c r="P906" s="549">
        <f ca="1">IF(INDIRECT("'Risk Input'!" &amp; Database!$O$19 &amp;$A906&amp;"")="","",INDIRECT("'Risk Input'!" &amp; Database!$O$19 &amp;$A906&amp;""))</f>
        <v>0</v>
      </c>
      <c r="Q906" s="543">
        <f ca="1">IF(INDIRECT("'Risk Input'!" &amp; Database!$O$20 &amp;$A906&amp;"")="","",INDIRECT("'Risk Input'!" &amp; Database!$O$20 &amp;$A906&amp;""))</f>
        <v>0</v>
      </c>
      <c r="R906" s="543">
        <f ca="1">IF(INDIRECT("'Risk Input'!" &amp; Database!$O$21 &amp;$A906&amp;"")="","",INDIRECT("'Risk Input'!" &amp; Database!$O$21 &amp;$A906&amp;""))</f>
        <v>0</v>
      </c>
      <c r="S906" s="540" t="str">
        <f ca="1">IF(INDIRECT("'Risk Input'!" &amp; Database!$O$22 &amp;$A906&amp;"")="","",INDIRECT("'Risk Input'!" &amp; Database!$O$22 &amp;$A906&amp;""))</f>
        <v/>
      </c>
      <c r="T906" s="540" t="str">
        <f ca="1">IF(INDIRECT("'Risk Input'!" &amp; Database!$O$25 &amp;$A906&amp;"")="","",INDIRECT("'Risk Input'!" &amp; Database!$O$25 &amp;$A906&amp;""))</f>
        <v/>
      </c>
      <c r="U906" s="540" t="str">
        <f ca="1">IF(INDIRECT("'Risk Input'!" &amp; Database!$O$26 &amp;$A906&amp;"")="","",INDIRECT("'Risk Input'!" &amp; Database!$O$26 &amp;$A906&amp;""))</f>
        <v/>
      </c>
      <c r="V906" s="540" t="str">
        <f ca="1">IF(INDIRECT("'Risk Input'!" &amp; Database!$O$27 &amp;$A906&amp;"")="","",INDIRECT("'Risk Input'!" &amp; Database!$O$27 &amp;$A906&amp;""))</f>
        <v/>
      </c>
      <c r="W906" s="543" t="str">
        <f ca="1">IF(INDIRECT("'Risk Input'!" &amp; Database!$O$28 &amp;$A906&amp;"")="","",INDIRECT("'Risk Input'!" &amp; Database!$O$28 &amp;$A906&amp;""))</f>
        <v/>
      </c>
      <c r="X906" s="540" t="str">
        <f ca="1">IF(INDIRECT("'Risk Input'!" &amp; Database!$O$29 &amp;$A906&amp;"")="","",INDIRECT("'Risk Input'!" &amp; Database!$O$29 &amp;$A906&amp;""))</f>
        <v/>
      </c>
      <c r="Y906" s="123" t="s">
        <v>26</v>
      </c>
    </row>
    <row r="907" spans="1:25" ht="24" customHeight="1" thickBot="1">
      <c r="A907">
        <f>A906</f>
        <v>107</v>
      </c>
      <c r="B907" s="541"/>
      <c r="C907" s="541"/>
      <c r="D907" s="541"/>
      <c r="E907" s="541"/>
      <c r="F907" s="541"/>
      <c r="G907" s="541"/>
      <c r="H907" s="541"/>
      <c r="I907" s="553"/>
      <c r="J907" s="541"/>
      <c r="K907" s="541"/>
      <c r="L907" s="541"/>
      <c r="M907" s="541"/>
      <c r="N907" s="541"/>
      <c r="O907" s="14" t="str">
        <f ca="1">IF(INDIRECT("'Risk Input'!" &amp; Database!$O$15 &amp;$A906&amp;"")="","",INDIRECT("'Risk Input'!" &amp; Database!$O$15 &amp;$A906&amp;""))</f>
        <v/>
      </c>
      <c r="P907" s="550"/>
      <c r="Q907" s="544"/>
      <c r="R907" s="544"/>
      <c r="S907" s="541"/>
      <c r="T907" s="541"/>
      <c r="U907" s="541"/>
      <c r="V907" s="541"/>
      <c r="W907" s="544"/>
      <c r="X907" s="541"/>
      <c r="Y907" s="14" t="str">
        <f ca="1">IF(INDIRECT("'Risk Input'!" &amp; Database!$O$30 &amp;$A906&amp;"")="","",INDIRECT("'Risk Input'!" &amp; Database!$O$30 &amp;$A906&amp;""))</f>
        <v/>
      </c>
    </row>
    <row r="908" spans="1:25" ht="24" customHeight="1">
      <c r="A908">
        <f t="shared" ref="A908:A913" si="99">A907</f>
        <v>107</v>
      </c>
      <c r="B908" s="541"/>
      <c r="C908" s="541"/>
      <c r="D908" s="541"/>
      <c r="E908" s="541"/>
      <c r="F908" s="541"/>
      <c r="G908" s="541"/>
      <c r="H908" s="541"/>
      <c r="I908" s="553"/>
      <c r="J908" s="541"/>
      <c r="K908" s="541"/>
      <c r="L908" s="541"/>
      <c r="M908" s="541"/>
      <c r="N908" s="541"/>
      <c r="O908" s="546" t="str">
        <f ca="1">IF(INDIRECT("'Risk Input'!" &amp; Database!$O$18 &amp;$A908&amp;"")="","",INDIRECT("'Risk Input'!" &amp; Database!$O$18 &amp;$A908&amp;""))</f>
        <v/>
      </c>
      <c r="P908" s="550"/>
      <c r="Q908" s="544"/>
      <c r="R908" s="544"/>
      <c r="S908" s="541"/>
      <c r="T908" s="541"/>
      <c r="U908" s="541"/>
      <c r="V908" s="541"/>
      <c r="W908" s="544"/>
      <c r="X908" s="541"/>
      <c r="Y908" s="546" t="str">
        <f ca="1">IF(INDIRECT("'Risk Input'!" &amp; Database!$O$33 &amp;$A908&amp;"")="","",INDIRECT("'Risk Input'!" &amp; Database!$O$33 &amp;$A908&amp;""))</f>
        <v/>
      </c>
    </row>
    <row r="909" spans="1:25" ht="24" customHeight="1">
      <c r="A909">
        <f t="shared" si="99"/>
        <v>107</v>
      </c>
      <c r="B909" s="541"/>
      <c r="C909" s="541"/>
      <c r="D909" s="541"/>
      <c r="E909" s="541"/>
      <c r="F909" s="541"/>
      <c r="G909" s="541"/>
      <c r="H909" s="541"/>
      <c r="I909" s="553"/>
      <c r="J909" s="541"/>
      <c r="K909" s="541"/>
      <c r="L909" s="541"/>
      <c r="M909" s="541"/>
      <c r="N909" s="541"/>
      <c r="O909" s="547" t="str">
        <f ca="1">IF(INDIRECT("'Risk Input'!L"&amp;$A908&amp;"")="","",INDIRECT("'Risk Input'!L"&amp;$A908&amp;""))</f>
        <v/>
      </c>
      <c r="P909" s="550"/>
      <c r="Q909" s="544"/>
      <c r="R909" s="544"/>
      <c r="S909" s="541"/>
      <c r="T909" s="541"/>
      <c r="U909" s="541"/>
      <c r="V909" s="541"/>
      <c r="W909" s="544"/>
      <c r="X909" s="541"/>
      <c r="Y909" s="547" t="str">
        <f ca="1">IF(INDIRECT("'Risk Input'!L"&amp;$A908&amp;"")="","",INDIRECT("'Risk Input'!L"&amp;$A908&amp;""))</f>
        <v/>
      </c>
    </row>
    <row r="910" spans="1:25" ht="24" customHeight="1">
      <c r="A910">
        <f t="shared" si="99"/>
        <v>107</v>
      </c>
      <c r="B910" s="541"/>
      <c r="C910" s="541"/>
      <c r="D910" s="541"/>
      <c r="E910" s="541"/>
      <c r="F910" s="541"/>
      <c r="G910" s="541"/>
      <c r="H910" s="541"/>
      <c r="I910" s="553"/>
      <c r="J910" s="541"/>
      <c r="K910" s="541"/>
      <c r="L910" s="541"/>
      <c r="M910" s="541"/>
      <c r="N910" s="541"/>
      <c r="O910" s="547" t="str">
        <f ca="1">IF(INDIRECT("'Risk Input'!L"&amp;$A909&amp;"")="","",INDIRECT("'Risk Input'!L"&amp;$A909&amp;""))</f>
        <v/>
      </c>
      <c r="P910" s="550"/>
      <c r="Q910" s="544"/>
      <c r="R910" s="544"/>
      <c r="S910" s="541"/>
      <c r="T910" s="541"/>
      <c r="U910" s="541"/>
      <c r="V910" s="541"/>
      <c r="W910" s="544"/>
      <c r="X910" s="541"/>
      <c r="Y910" s="547" t="str">
        <f ca="1">IF(INDIRECT("'Risk Input'!L"&amp;$A909&amp;"")="","",INDIRECT("'Risk Input'!L"&amp;$A909&amp;""))</f>
        <v/>
      </c>
    </row>
    <row r="911" spans="1:25" ht="24" customHeight="1" thickBot="1">
      <c r="A911">
        <f t="shared" si="99"/>
        <v>107</v>
      </c>
      <c r="B911" s="541"/>
      <c r="C911" s="541"/>
      <c r="D911" s="541"/>
      <c r="E911" s="541"/>
      <c r="F911" s="541"/>
      <c r="G911" s="541"/>
      <c r="H911" s="541"/>
      <c r="I911" s="553"/>
      <c r="J911" s="541"/>
      <c r="K911" s="541"/>
      <c r="L911" s="541"/>
      <c r="M911" s="541"/>
      <c r="N911" s="541"/>
      <c r="O911" s="548" t="str">
        <f ca="1">IF(INDIRECT("'Risk Input'!L"&amp;$A910&amp;"")="","",INDIRECT("'Risk Input'!L"&amp;$A910&amp;""))</f>
        <v/>
      </c>
      <c r="P911" s="550"/>
      <c r="Q911" s="544"/>
      <c r="R911" s="544"/>
      <c r="S911" s="541"/>
      <c r="T911" s="541"/>
      <c r="U911" s="541"/>
      <c r="V911" s="541"/>
      <c r="W911" s="544"/>
      <c r="X911" s="541"/>
      <c r="Y911" s="548" t="str">
        <f ca="1">IF(INDIRECT("'Risk Input'!L"&amp;$A910&amp;"")="","",INDIRECT("'Risk Input'!L"&amp;$A910&amp;""))</f>
        <v/>
      </c>
    </row>
    <row r="912" spans="1:25" ht="24" customHeight="1">
      <c r="A912">
        <f t="shared" si="99"/>
        <v>107</v>
      </c>
      <c r="B912" s="541"/>
      <c r="C912" s="541"/>
      <c r="D912" s="541"/>
      <c r="E912" s="541"/>
      <c r="F912" s="541"/>
      <c r="G912" s="541"/>
      <c r="H912" s="541"/>
      <c r="I912" s="553"/>
      <c r="J912" s="541"/>
      <c r="K912" s="541"/>
      <c r="L912" s="541"/>
      <c r="M912" s="541"/>
      <c r="N912" s="541"/>
      <c r="O912" s="13" t="s">
        <v>15</v>
      </c>
      <c r="P912" s="550"/>
      <c r="Q912" s="544"/>
      <c r="R912" s="544"/>
      <c r="S912" s="541"/>
      <c r="T912" s="541"/>
      <c r="U912" s="541"/>
      <c r="V912" s="541"/>
      <c r="W912" s="544"/>
      <c r="X912" s="541"/>
      <c r="Y912" s="13" t="s">
        <v>15</v>
      </c>
    </row>
    <row r="913" spans="1:25" ht="24" customHeight="1" thickBot="1">
      <c r="A913">
        <f t="shared" si="99"/>
        <v>107</v>
      </c>
      <c r="B913" s="542"/>
      <c r="C913" s="542"/>
      <c r="D913" s="542"/>
      <c r="E913" s="542"/>
      <c r="F913" s="542"/>
      <c r="G913" s="542"/>
      <c r="H913" s="542"/>
      <c r="I913" s="554"/>
      <c r="J913" s="542"/>
      <c r="K913" s="542"/>
      <c r="L913" s="542"/>
      <c r="M913" s="542"/>
      <c r="N913" s="542"/>
      <c r="O913" s="14" t="str">
        <f ca="1">IF(INDIRECT("'Risk Input'!" &amp; Database!$O$16 &amp;$A913&amp;"")="","",INDIRECT("'Risk Input'!" &amp; Database!$O$16 &amp;$A913&amp;""))</f>
        <v/>
      </c>
      <c r="P913" s="551"/>
      <c r="Q913" s="545"/>
      <c r="R913" s="545"/>
      <c r="S913" s="542"/>
      <c r="T913" s="542"/>
      <c r="U913" s="542"/>
      <c r="V913" s="542"/>
      <c r="W913" s="545"/>
      <c r="X913" s="542"/>
      <c r="Y913" s="14" t="str">
        <f ca="1">IF(INDIRECT("'Risk Input'!" &amp; Database!$O$31 &amp;$A913&amp;"")="","",INDIRECT("'Risk Input'!" &amp; Database!$O$31 &amp;$A913&amp;""))</f>
        <v/>
      </c>
    </row>
  </sheetData>
  <protectedRanges>
    <protectedRange sqref="J2" name="Title"/>
  </protectedRanges>
  <mergeCells count="2433">
    <mergeCell ref="G42:G49"/>
    <mergeCell ref="G51:G58"/>
    <mergeCell ref="G60:G67"/>
    <mergeCell ref="G69:G76"/>
    <mergeCell ref="G78:G85"/>
    <mergeCell ref="G87:G94"/>
    <mergeCell ref="G96:G103"/>
    <mergeCell ref="G105:G112"/>
    <mergeCell ref="G114:G121"/>
    <mergeCell ref="G123:G130"/>
    <mergeCell ref="G132:G139"/>
    <mergeCell ref="G141:G148"/>
    <mergeCell ref="T897:T904"/>
    <mergeCell ref="U897:U904"/>
    <mergeCell ref="R888:R895"/>
    <mergeCell ref="S888:S895"/>
    <mergeCell ref="T888:T895"/>
    <mergeCell ref="U888:U895"/>
    <mergeCell ref="U843:U850"/>
    <mergeCell ref="Q843:Q850"/>
    <mergeCell ref="R843:R850"/>
    <mergeCell ref="S843:S850"/>
    <mergeCell ref="T825:T832"/>
    <mergeCell ref="H816:H823"/>
    <mergeCell ref="I816:I823"/>
    <mergeCell ref="U861:U868"/>
    <mergeCell ref="K816:K823"/>
    <mergeCell ref="H879:H886"/>
    <mergeCell ref="I879:I886"/>
    <mergeCell ref="J879:J886"/>
    <mergeCell ref="K879:K886"/>
    <mergeCell ref="M879:M886"/>
    <mergeCell ref="B897:B904"/>
    <mergeCell ref="C897:C904"/>
    <mergeCell ref="D897:D904"/>
    <mergeCell ref="E897:E904"/>
    <mergeCell ref="F897:F904"/>
    <mergeCell ref="H897:H904"/>
    <mergeCell ref="I897:I904"/>
    <mergeCell ref="J897:J904"/>
    <mergeCell ref="K897:K904"/>
    <mergeCell ref="M897:M904"/>
    <mergeCell ref="N897:N904"/>
    <mergeCell ref="Q897:Q904"/>
    <mergeCell ref="R897:R904"/>
    <mergeCell ref="S897:S904"/>
    <mergeCell ref="U879:U886"/>
    <mergeCell ref="B888:B895"/>
    <mergeCell ref="C888:C895"/>
    <mergeCell ref="D888:D895"/>
    <mergeCell ref="E888:E895"/>
    <mergeCell ref="F888:F895"/>
    <mergeCell ref="H888:H895"/>
    <mergeCell ref="I888:I895"/>
    <mergeCell ref="J888:J895"/>
    <mergeCell ref="K888:K895"/>
    <mergeCell ref="M888:M895"/>
    <mergeCell ref="N888:N895"/>
    <mergeCell ref="Q888:Q895"/>
    <mergeCell ref="B879:B886"/>
    <mergeCell ref="C879:C886"/>
    <mergeCell ref="D879:D886"/>
    <mergeCell ref="E879:E886"/>
    <mergeCell ref="F879:F886"/>
    <mergeCell ref="B870:B877"/>
    <mergeCell ref="C870:C877"/>
    <mergeCell ref="D870:D877"/>
    <mergeCell ref="E870:E877"/>
    <mergeCell ref="F870:F877"/>
    <mergeCell ref="H870:H877"/>
    <mergeCell ref="I870:I877"/>
    <mergeCell ref="J870:J877"/>
    <mergeCell ref="K870:K877"/>
    <mergeCell ref="M870:M877"/>
    <mergeCell ref="N870:N877"/>
    <mergeCell ref="Q870:Q877"/>
    <mergeCell ref="R870:R877"/>
    <mergeCell ref="B861:B868"/>
    <mergeCell ref="C861:C868"/>
    <mergeCell ref="G861:G868"/>
    <mergeCell ref="L861:L868"/>
    <mergeCell ref="D861:D868"/>
    <mergeCell ref="E861:E868"/>
    <mergeCell ref="F861:F868"/>
    <mergeCell ref="H861:H868"/>
    <mergeCell ref="I861:I868"/>
    <mergeCell ref="J861:J868"/>
    <mergeCell ref="K861:K868"/>
    <mergeCell ref="M861:M868"/>
    <mergeCell ref="N861:N868"/>
    <mergeCell ref="Q861:Q868"/>
    <mergeCell ref="R861:R868"/>
    <mergeCell ref="Q816:Q823"/>
    <mergeCell ref="R816:R823"/>
    <mergeCell ref="S816:S823"/>
    <mergeCell ref="T816:T823"/>
    <mergeCell ref="U816:U823"/>
    <mergeCell ref="B852:B859"/>
    <mergeCell ref="C852:C859"/>
    <mergeCell ref="D852:D859"/>
    <mergeCell ref="E852:E859"/>
    <mergeCell ref="F852:F859"/>
    <mergeCell ref="H852:H859"/>
    <mergeCell ref="I852:I859"/>
    <mergeCell ref="J852:J859"/>
    <mergeCell ref="K852:K859"/>
    <mergeCell ref="M852:M859"/>
    <mergeCell ref="N852:N859"/>
    <mergeCell ref="Q852:Q859"/>
    <mergeCell ref="R852:R859"/>
    <mergeCell ref="S852:S859"/>
    <mergeCell ref="T852:T859"/>
    <mergeCell ref="U852:U859"/>
    <mergeCell ref="B843:B850"/>
    <mergeCell ref="C843:C850"/>
    <mergeCell ref="D843:D850"/>
    <mergeCell ref="E843:E850"/>
    <mergeCell ref="F843:F850"/>
    <mergeCell ref="H843:H850"/>
    <mergeCell ref="I843:I850"/>
    <mergeCell ref="J843:J850"/>
    <mergeCell ref="K843:K850"/>
    <mergeCell ref="M843:M850"/>
    <mergeCell ref="N843:N850"/>
    <mergeCell ref="B807:B814"/>
    <mergeCell ref="S807:S814"/>
    <mergeCell ref="U825:U832"/>
    <mergeCell ref="B834:B841"/>
    <mergeCell ref="C834:C841"/>
    <mergeCell ref="D834:D841"/>
    <mergeCell ref="E834:E841"/>
    <mergeCell ref="F834:F841"/>
    <mergeCell ref="H834:H841"/>
    <mergeCell ref="I834:I841"/>
    <mergeCell ref="J834:J841"/>
    <mergeCell ref="K834:K841"/>
    <mergeCell ref="M834:M841"/>
    <mergeCell ref="N834:N841"/>
    <mergeCell ref="Q834:Q841"/>
    <mergeCell ref="R834:R841"/>
    <mergeCell ref="S834:S841"/>
    <mergeCell ref="T834:T841"/>
    <mergeCell ref="U834:U841"/>
    <mergeCell ref="B825:B832"/>
    <mergeCell ref="C825:C832"/>
    <mergeCell ref="B816:B823"/>
    <mergeCell ref="C816:C823"/>
    <mergeCell ref="D816:D823"/>
    <mergeCell ref="E816:E823"/>
    <mergeCell ref="F816:F823"/>
    <mergeCell ref="J816:J823"/>
    <mergeCell ref="D825:D832"/>
    <mergeCell ref="E825:E832"/>
    <mergeCell ref="F825:F832"/>
    <mergeCell ref="H825:H832"/>
    <mergeCell ref="I825:I832"/>
    <mergeCell ref="C807:C814"/>
    <mergeCell ref="D807:D814"/>
    <mergeCell ref="E807:E814"/>
    <mergeCell ref="F807:F814"/>
    <mergeCell ref="H807:H814"/>
    <mergeCell ref="I807:I814"/>
    <mergeCell ref="J807:J814"/>
    <mergeCell ref="K807:K814"/>
    <mergeCell ref="M807:M814"/>
    <mergeCell ref="N807:N814"/>
    <mergeCell ref="Q807:Q814"/>
    <mergeCell ref="R807:R814"/>
    <mergeCell ref="T789:T796"/>
    <mergeCell ref="D789:D796"/>
    <mergeCell ref="E789:E796"/>
    <mergeCell ref="F789:F796"/>
    <mergeCell ref="H789:H796"/>
    <mergeCell ref="I789:I796"/>
    <mergeCell ref="J789:J796"/>
    <mergeCell ref="K789:K796"/>
    <mergeCell ref="M789:M796"/>
    <mergeCell ref="N789:N796"/>
    <mergeCell ref="Q789:Q796"/>
    <mergeCell ref="R789:R796"/>
    <mergeCell ref="S789:S796"/>
    <mergeCell ref="T807:T814"/>
    <mergeCell ref="G807:G814"/>
    <mergeCell ref="L807:L814"/>
    <mergeCell ref="B798:B805"/>
    <mergeCell ref="C798:C805"/>
    <mergeCell ref="D798:D805"/>
    <mergeCell ref="E798:E805"/>
    <mergeCell ref="F798:F805"/>
    <mergeCell ref="H798:H805"/>
    <mergeCell ref="I798:I805"/>
    <mergeCell ref="J798:J805"/>
    <mergeCell ref="K798:K805"/>
    <mergeCell ref="M798:M805"/>
    <mergeCell ref="N798:N805"/>
    <mergeCell ref="Q798:Q805"/>
    <mergeCell ref="B789:B796"/>
    <mergeCell ref="C789:C796"/>
    <mergeCell ref="B780:B787"/>
    <mergeCell ref="C780:C787"/>
    <mergeCell ref="D780:D787"/>
    <mergeCell ref="E780:E787"/>
    <mergeCell ref="F780:F787"/>
    <mergeCell ref="H780:H787"/>
    <mergeCell ref="R780:R787"/>
    <mergeCell ref="S780:S787"/>
    <mergeCell ref="T780:T787"/>
    <mergeCell ref="U780:U787"/>
    <mergeCell ref="P780:P787"/>
    <mergeCell ref="G780:G787"/>
    <mergeCell ref="L780:L787"/>
    <mergeCell ref="B762:B769"/>
    <mergeCell ref="C762:C769"/>
    <mergeCell ref="D762:D769"/>
    <mergeCell ref="E762:E769"/>
    <mergeCell ref="F762:F769"/>
    <mergeCell ref="H762:H769"/>
    <mergeCell ref="I762:I769"/>
    <mergeCell ref="J762:J769"/>
    <mergeCell ref="K762:K769"/>
    <mergeCell ref="M762:M769"/>
    <mergeCell ref="N762:N769"/>
    <mergeCell ref="Q762:Q769"/>
    <mergeCell ref="R762:R769"/>
    <mergeCell ref="S762:S769"/>
    <mergeCell ref="T762:T769"/>
    <mergeCell ref="U762:U769"/>
    <mergeCell ref="P762:P769"/>
    <mergeCell ref="B771:B778"/>
    <mergeCell ref="C771:C778"/>
    <mergeCell ref="D771:D778"/>
    <mergeCell ref="E771:E778"/>
    <mergeCell ref="F771:F778"/>
    <mergeCell ref="H771:H778"/>
    <mergeCell ref="I771:I778"/>
    <mergeCell ref="J771:J778"/>
    <mergeCell ref="C753:C760"/>
    <mergeCell ref="B744:B751"/>
    <mergeCell ref="C744:C751"/>
    <mergeCell ref="D744:D751"/>
    <mergeCell ref="E744:E751"/>
    <mergeCell ref="F744:F751"/>
    <mergeCell ref="H744:H751"/>
    <mergeCell ref="I744:I751"/>
    <mergeCell ref="J744:J751"/>
    <mergeCell ref="K744:K751"/>
    <mergeCell ref="M744:M751"/>
    <mergeCell ref="N744:N751"/>
    <mergeCell ref="Q744:Q751"/>
    <mergeCell ref="R744:R751"/>
    <mergeCell ref="S744:S751"/>
    <mergeCell ref="T744:T751"/>
    <mergeCell ref="P744:P751"/>
    <mergeCell ref="P753:P760"/>
    <mergeCell ref="G753:G760"/>
    <mergeCell ref="L753:L760"/>
    <mergeCell ref="T753:T760"/>
    <mergeCell ref="D753:D760"/>
    <mergeCell ref="E753:E760"/>
    <mergeCell ref="F753:F760"/>
    <mergeCell ref="H753:H760"/>
    <mergeCell ref="I753:I760"/>
    <mergeCell ref="J753:J760"/>
    <mergeCell ref="K753:K760"/>
    <mergeCell ref="M753:M760"/>
    <mergeCell ref="N753:N760"/>
    <mergeCell ref="Q753:Q760"/>
    <mergeCell ref="B735:B742"/>
    <mergeCell ref="C735:C742"/>
    <mergeCell ref="D735:D742"/>
    <mergeCell ref="E735:E742"/>
    <mergeCell ref="F735:F742"/>
    <mergeCell ref="H735:H742"/>
    <mergeCell ref="I735:I742"/>
    <mergeCell ref="J735:J742"/>
    <mergeCell ref="K735:K742"/>
    <mergeCell ref="M735:M742"/>
    <mergeCell ref="N735:N742"/>
    <mergeCell ref="Q735:Q742"/>
    <mergeCell ref="R735:R742"/>
    <mergeCell ref="S735:S742"/>
    <mergeCell ref="T735:T742"/>
    <mergeCell ref="U735:U742"/>
    <mergeCell ref="P726:P733"/>
    <mergeCell ref="P735:P742"/>
    <mergeCell ref="G726:G733"/>
    <mergeCell ref="L726:L733"/>
    <mergeCell ref="B726:B733"/>
    <mergeCell ref="B681:B688"/>
    <mergeCell ref="C681:C688"/>
    <mergeCell ref="D681:D688"/>
    <mergeCell ref="E681:E688"/>
    <mergeCell ref="F681:F688"/>
    <mergeCell ref="N465:N472"/>
    <mergeCell ref="J465:J472"/>
    <mergeCell ref="K465:K472"/>
    <mergeCell ref="B483:B490"/>
    <mergeCell ref="C483:C490"/>
    <mergeCell ref="D483:D490"/>
    <mergeCell ref="E483:E490"/>
    <mergeCell ref="F483:F490"/>
    <mergeCell ref="H474:H481"/>
    <mergeCell ref="I474:I481"/>
    <mergeCell ref="J474:J481"/>
    <mergeCell ref="K474:K481"/>
    <mergeCell ref="H483:H490"/>
    <mergeCell ref="I483:I490"/>
    <mergeCell ref="J483:J490"/>
    <mergeCell ref="K483:K490"/>
    <mergeCell ref="D627:D634"/>
    <mergeCell ref="B618:B625"/>
    <mergeCell ref="N555:N562"/>
    <mergeCell ref="N474:N481"/>
    <mergeCell ref="N483:N490"/>
    <mergeCell ref="N492:N499"/>
    <mergeCell ref="N501:N508"/>
    <mergeCell ref="N510:N517"/>
    <mergeCell ref="N519:N526"/>
    <mergeCell ref="N528:N535"/>
    <mergeCell ref="F474:F481"/>
    <mergeCell ref="N195:N202"/>
    <mergeCell ref="N204:N211"/>
    <mergeCell ref="N213:N220"/>
    <mergeCell ref="N222:N229"/>
    <mergeCell ref="N231:N238"/>
    <mergeCell ref="I465:I472"/>
    <mergeCell ref="C726:C733"/>
    <mergeCell ref="D726:D733"/>
    <mergeCell ref="E726:E733"/>
    <mergeCell ref="F726:F733"/>
    <mergeCell ref="H726:H733"/>
    <mergeCell ref="I726:I733"/>
    <mergeCell ref="J726:J733"/>
    <mergeCell ref="K726:K733"/>
    <mergeCell ref="M726:M733"/>
    <mergeCell ref="N726:N733"/>
    <mergeCell ref="F690:F697"/>
    <mergeCell ref="N690:N697"/>
    <mergeCell ref="N699:N706"/>
    <mergeCell ref="N708:N715"/>
    <mergeCell ref="N717:N724"/>
    <mergeCell ref="J258:J265"/>
    <mergeCell ref="K258:K265"/>
    <mergeCell ref="H267:H274"/>
    <mergeCell ref="I267:I274"/>
    <mergeCell ref="J267:J274"/>
    <mergeCell ref="K267:K274"/>
    <mergeCell ref="G267:G274"/>
    <mergeCell ref="L267:L274"/>
    <mergeCell ref="F402:F409"/>
    <mergeCell ref="N537:N544"/>
    <mergeCell ref="N546:N553"/>
    <mergeCell ref="F546:F553"/>
    <mergeCell ref="F375:F382"/>
    <mergeCell ref="F447:F454"/>
    <mergeCell ref="F519:F526"/>
    <mergeCell ref="U69:U76"/>
    <mergeCell ref="U60:U67"/>
    <mergeCell ref="J60:J67"/>
    <mergeCell ref="K60:K67"/>
    <mergeCell ref="M60:M67"/>
    <mergeCell ref="T60:T67"/>
    <mergeCell ref="Q60:Q67"/>
    <mergeCell ref="R60:R67"/>
    <mergeCell ref="S60:S67"/>
    <mergeCell ref="T69:T76"/>
    <mergeCell ref="Q69:Q76"/>
    <mergeCell ref="T87:T94"/>
    <mergeCell ref="U87:U94"/>
    <mergeCell ref="F114:F121"/>
    <mergeCell ref="N186:N193"/>
    <mergeCell ref="N150:N157"/>
    <mergeCell ref="H150:H157"/>
    <mergeCell ref="I150:I157"/>
    <mergeCell ref="J150:J157"/>
    <mergeCell ref="K150:K157"/>
    <mergeCell ref="I96:I103"/>
    <mergeCell ref="J96:J103"/>
    <mergeCell ref="K96:K103"/>
    <mergeCell ref="R69:R76"/>
    <mergeCell ref="S69:S76"/>
    <mergeCell ref="H69:H76"/>
    <mergeCell ref="I69:I76"/>
    <mergeCell ref="J69:J76"/>
    <mergeCell ref="T78:T85"/>
    <mergeCell ref="U78:U85"/>
    <mergeCell ref="M78:M85"/>
    <mergeCell ref="R15:R22"/>
    <mergeCell ref="N24:N31"/>
    <mergeCell ref="U24:U31"/>
    <mergeCell ref="U15:U22"/>
    <mergeCell ref="P24:P31"/>
    <mergeCell ref="H6:H13"/>
    <mergeCell ref="L6:L13"/>
    <mergeCell ref="N6:N13"/>
    <mergeCell ref="T33:T40"/>
    <mergeCell ref="U33:U40"/>
    <mergeCell ref="R33:R40"/>
    <mergeCell ref="S33:S40"/>
    <mergeCell ref="M42:M49"/>
    <mergeCell ref="N42:N49"/>
    <mergeCell ref="Q42:Q49"/>
    <mergeCell ref="R42:R49"/>
    <mergeCell ref="T42:T49"/>
    <mergeCell ref="U42:U49"/>
    <mergeCell ref="M33:M40"/>
    <mergeCell ref="Q33:Q40"/>
    <mergeCell ref="N33:N40"/>
    <mergeCell ref="P33:P40"/>
    <mergeCell ref="P42:P49"/>
    <mergeCell ref="L33:L40"/>
    <mergeCell ref="S42:S49"/>
    <mergeCell ref="J42:J49"/>
    <mergeCell ref="K42:K49"/>
    <mergeCell ref="P1:U1"/>
    <mergeCell ref="V1:W1"/>
    <mergeCell ref="X1:Y1"/>
    <mergeCell ref="K2:M2"/>
    <mergeCell ref="P2:U2"/>
    <mergeCell ref="V2:W2"/>
    <mergeCell ref="X2:Y2"/>
    <mergeCell ref="D6:D13"/>
    <mergeCell ref="E6:E13"/>
    <mergeCell ref="W6:W13"/>
    <mergeCell ref="X6:X13"/>
    <mergeCell ref="T6:T13"/>
    <mergeCell ref="J6:J13"/>
    <mergeCell ref="K6:K13"/>
    <mergeCell ref="M6:M13"/>
    <mergeCell ref="Q6:Q13"/>
    <mergeCell ref="O8:O11"/>
    <mergeCell ref="F6:F13"/>
    <mergeCell ref="I6:I13"/>
    <mergeCell ref="S6:S13"/>
    <mergeCell ref="R6:R13"/>
    <mergeCell ref="G6:G13"/>
    <mergeCell ref="Y8:Y11"/>
    <mergeCell ref="U6:U13"/>
    <mergeCell ref="V6:V13"/>
    <mergeCell ref="P6:P13"/>
    <mergeCell ref="B42:B49"/>
    <mergeCell ref="C42:C49"/>
    <mergeCell ref="D42:D49"/>
    <mergeCell ref="E42:E49"/>
    <mergeCell ref="F42:F49"/>
    <mergeCell ref="B1:I2"/>
    <mergeCell ref="K1:M1"/>
    <mergeCell ref="B6:B13"/>
    <mergeCell ref="C6:C13"/>
    <mergeCell ref="B15:B22"/>
    <mergeCell ref="C15:C22"/>
    <mergeCell ref="B33:B40"/>
    <mergeCell ref="C33:C40"/>
    <mergeCell ref="D33:D40"/>
    <mergeCell ref="E33:E40"/>
    <mergeCell ref="F33:F40"/>
    <mergeCell ref="B24:B31"/>
    <mergeCell ref="C24:C31"/>
    <mergeCell ref="D24:D31"/>
    <mergeCell ref="E24:E31"/>
    <mergeCell ref="F24:F31"/>
    <mergeCell ref="F15:F22"/>
    <mergeCell ref="D15:D22"/>
    <mergeCell ref="H42:H49"/>
    <mergeCell ref="I42:I49"/>
    <mergeCell ref="K33:K40"/>
    <mergeCell ref="H33:H40"/>
    <mergeCell ref="I33:I40"/>
    <mergeCell ref="J33:J40"/>
    <mergeCell ref="G15:G22"/>
    <mergeCell ref="G24:G31"/>
    <mergeCell ref="G33:G40"/>
    <mergeCell ref="B51:B58"/>
    <mergeCell ref="C51:C58"/>
    <mergeCell ref="D51:D58"/>
    <mergeCell ref="E51:E58"/>
    <mergeCell ref="F51:F58"/>
    <mergeCell ref="N51:N58"/>
    <mergeCell ref="D60:D67"/>
    <mergeCell ref="N60:N67"/>
    <mergeCell ref="B60:B67"/>
    <mergeCell ref="C60:C67"/>
    <mergeCell ref="E60:E67"/>
    <mergeCell ref="F60:F67"/>
    <mergeCell ref="H51:H58"/>
    <mergeCell ref="I51:I58"/>
    <mergeCell ref="H60:H67"/>
    <mergeCell ref="I60:I67"/>
    <mergeCell ref="B78:B85"/>
    <mergeCell ref="B69:B76"/>
    <mergeCell ref="M69:M76"/>
    <mergeCell ref="C78:C85"/>
    <mergeCell ref="D78:D85"/>
    <mergeCell ref="E78:E85"/>
    <mergeCell ref="F78:F85"/>
    <mergeCell ref="J78:J85"/>
    <mergeCell ref="K78:K85"/>
    <mergeCell ref="M51:M58"/>
    <mergeCell ref="J51:J58"/>
    <mergeCell ref="K51:K58"/>
    <mergeCell ref="H78:H85"/>
    <mergeCell ref="I78:I85"/>
    <mergeCell ref="L69:L76"/>
    <mergeCell ref="K69:K76"/>
    <mergeCell ref="C87:C94"/>
    <mergeCell ref="E87:E94"/>
    <mergeCell ref="F87:F94"/>
    <mergeCell ref="Q87:Q94"/>
    <mergeCell ref="R87:R94"/>
    <mergeCell ref="S87:S94"/>
    <mergeCell ref="H87:H94"/>
    <mergeCell ref="I87:I94"/>
    <mergeCell ref="E105:E112"/>
    <mergeCell ref="F105:F112"/>
    <mergeCell ref="B96:B103"/>
    <mergeCell ref="C96:C103"/>
    <mergeCell ref="E96:E103"/>
    <mergeCell ref="F96:F103"/>
    <mergeCell ref="C69:C76"/>
    <mergeCell ref="D69:D76"/>
    <mergeCell ref="E69:E76"/>
    <mergeCell ref="F69:F76"/>
    <mergeCell ref="N69:N76"/>
    <mergeCell ref="N78:N85"/>
    <mergeCell ref="B87:B94"/>
    <mergeCell ref="J87:J94"/>
    <mergeCell ref="K87:K94"/>
    <mergeCell ref="M96:M103"/>
    <mergeCell ref="Q96:Q103"/>
    <mergeCell ref="V132:V139"/>
    <mergeCell ref="M114:M121"/>
    <mergeCell ref="Q114:Q121"/>
    <mergeCell ref="R114:R121"/>
    <mergeCell ref="S114:S121"/>
    <mergeCell ref="T123:T130"/>
    <mergeCell ref="U123:U130"/>
    <mergeCell ref="M123:M130"/>
    <mergeCell ref="Q123:Q130"/>
    <mergeCell ref="R123:R130"/>
    <mergeCell ref="S123:S130"/>
    <mergeCell ref="M132:M139"/>
    <mergeCell ref="V105:V112"/>
    <mergeCell ref="T96:T103"/>
    <mergeCell ref="U96:U103"/>
    <mergeCell ref="L105:L112"/>
    <mergeCell ref="D87:D94"/>
    <mergeCell ref="N87:N94"/>
    <mergeCell ref="D96:D103"/>
    <mergeCell ref="N96:N103"/>
    <mergeCell ref="S96:S103"/>
    <mergeCell ref="H96:H103"/>
    <mergeCell ref="H105:H112"/>
    <mergeCell ref="I105:I112"/>
    <mergeCell ref="J105:J112"/>
    <mergeCell ref="K105:K112"/>
    <mergeCell ref="D123:D130"/>
    <mergeCell ref="E123:E130"/>
    <mergeCell ref="F123:F130"/>
    <mergeCell ref="H114:H121"/>
    <mergeCell ref="I114:I121"/>
    <mergeCell ref="J114:J121"/>
    <mergeCell ref="B132:B139"/>
    <mergeCell ref="C132:C139"/>
    <mergeCell ref="D132:D139"/>
    <mergeCell ref="E132:E139"/>
    <mergeCell ref="F132:F139"/>
    <mergeCell ref="N132:N139"/>
    <mergeCell ref="N141:N148"/>
    <mergeCell ref="T141:T148"/>
    <mergeCell ref="U141:U148"/>
    <mergeCell ref="M141:M148"/>
    <mergeCell ref="N123:N130"/>
    <mergeCell ref="B123:B130"/>
    <mergeCell ref="B114:B121"/>
    <mergeCell ref="C114:C121"/>
    <mergeCell ref="D114:D121"/>
    <mergeCell ref="B105:B112"/>
    <mergeCell ref="C105:C112"/>
    <mergeCell ref="D105:D112"/>
    <mergeCell ref="E114:E121"/>
    <mergeCell ref="T132:T139"/>
    <mergeCell ref="U132:U139"/>
    <mergeCell ref="L132:L139"/>
    <mergeCell ref="C123:C130"/>
    <mergeCell ref="K114:K121"/>
    <mergeCell ref="H123:H130"/>
    <mergeCell ref="I123:I130"/>
    <mergeCell ref="J123:J130"/>
    <mergeCell ref="K123:K130"/>
    <mergeCell ref="K132:K139"/>
    <mergeCell ref="B168:B175"/>
    <mergeCell ref="C168:C175"/>
    <mergeCell ref="D168:D175"/>
    <mergeCell ref="E168:E175"/>
    <mergeCell ref="F168:F175"/>
    <mergeCell ref="B159:B166"/>
    <mergeCell ref="C159:C166"/>
    <mergeCell ref="D159:D166"/>
    <mergeCell ref="E159:E166"/>
    <mergeCell ref="B150:B157"/>
    <mergeCell ref="C150:C157"/>
    <mergeCell ref="D150:D157"/>
    <mergeCell ref="E150:E157"/>
    <mergeCell ref="F150:F157"/>
    <mergeCell ref="G159:G166"/>
    <mergeCell ref="V159:V166"/>
    <mergeCell ref="Q141:Q148"/>
    <mergeCell ref="R141:R148"/>
    <mergeCell ref="S141:S148"/>
    <mergeCell ref="H141:H148"/>
    <mergeCell ref="I141:I148"/>
    <mergeCell ref="J141:J148"/>
    <mergeCell ref="K141:K148"/>
    <mergeCell ref="F159:F166"/>
    <mergeCell ref="B141:B148"/>
    <mergeCell ref="C141:C148"/>
    <mergeCell ref="D141:D148"/>
    <mergeCell ref="E141:E148"/>
    <mergeCell ref="F141:F148"/>
    <mergeCell ref="T186:T193"/>
    <mergeCell ref="U186:U193"/>
    <mergeCell ref="T177:T184"/>
    <mergeCell ref="U177:U184"/>
    <mergeCell ref="M159:M166"/>
    <mergeCell ref="Q159:Q166"/>
    <mergeCell ref="R159:R166"/>
    <mergeCell ref="S159:S166"/>
    <mergeCell ref="H159:H166"/>
    <mergeCell ref="I159:I166"/>
    <mergeCell ref="J159:J166"/>
    <mergeCell ref="K159:K166"/>
    <mergeCell ref="M168:M175"/>
    <mergeCell ref="Q168:Q175"/>
    <mergeCell ref="R168:R175"/>
    <mergeCell ref="S168:S175"/>
    <mergeCell ref="H168:H175"/>
    <mergeCell ref="I168:I175"/>
    <mergeCell ref="J168:J175"/>
    <mergeCell ref="K168:K175"/>
    <mergeCell ref="T168:T175"/>
    <mergeCell ref="U168:U175"/>
    <mergeCell ref="N177:N184"/>
    <mergeCell ref="L159:L166"/>
    <mergeCell ref="L186:L193"/>
    <mergeCell ref="K177:K184"/>
    <mergeCell ref="B195:B202"/>
    <mergeCell ref="C195:C202"/>
    <mergeCell ref="D195:D202"/>
    <mergeCell ref="E195:E202"/>
    <mergeCell ref="F195:F202"/>
    <mergeCell ref="H186:H193"/>
    <mergeCell ref="I186:I193"/>
    <mergeCell ref="J186:J193"/>
    <mergeCell ref="K186:K193"/>
    <mergeCell ref="H195:H202"/>
    <mergeCell ref="I195:I202"/>
    <mergeCell ref="J195:J202"/>
    <mergeCell ref="B186:B193"/>
    <mergeCell ref="C186:C193"/>
    <mergeCell ref="D186:D193"/>
    <mergeCell ref="E186:E193"/>
    <mergeCell ref="B177:B184"/>
    <mergeCell ref="C177:C184"/>
    <mergeCell ref="D177:D184"/>
    <mergeCell ref="F186:F193"/>
    <mergeCell ref="E177:E184"/>
    <mergeCell ref="F177:F184"/>
    <mergeCell ref="G186:G193"/>
    <mergeCell ref="K195:K202"/>
    <mergeCell ref="Q204:Q211"/>
    <mergeCell ref="R204:R211"/>
    <mergeCell ref="S204:S211"/>
    <mergeCell ref="H204:H211"/>
    <mergeCell ref="I204:I211"/>
    <mergeCell ref="J204:J211"/>
    <mergeCell ref="K204:K211"/>
    <mergeCell ref="P213:P220"/>
    <mergeCell ref="L213:L220"/>
    <mergeCell ref="V213:V220"/>
    <mergeCell ref="M204:M211"/>
    <mergeCell ref="B213:B220"/>
    <mergeCell ref="C213:C220"/>
    <mergeCell ref="D213:D220"/>
    <mergeCell ref="E213:E220"/>
    <mergeCell ref="F213:F220"/>
    <mergeCell ref="B204:B211"/>
    <mergeCell ref="C204:C211"/>
    <mergeCell ref="D204:D211"/>
    <mergeCell ref="E204:E211"/>
    <mergeCell ref="F204:F211"/>
    <mergeCell ref="T204:T211"/>
    <mergeCell ref="U204:U211"/>
    <mergeCell ref="G213:G220"/>
    <mergeCell ref="H222:H229"/>
    <mergeCell ref="I222:I229"/>
    <mergeCell ref="J222:J229"/>
    <mergeCell ref="K222:K229"/>
    <mergeCell ref="P222:P229"/>
    <mergeCell ref="L240:L247"/>
    <mergeCell ref="B222:B229"/>
    <mergeCell ref="C222:C229"/>
    <mergeCell ref="D222:D229"/>
    <mergeCell ref="E222:E229"/>
    <mergeCell ref="F222:F229"/>
    <mergeCell ref="V240:V247"/>
    <mergeCell ref="T213:T220"/>
    <mergeCell ref="U213:U220"/>
    <mergeCell ref="M213:M220"/>
    <mergeCell ref="Q213:Q220"/>
    <mergeCell ref="R213:R220"/>
    <mergeCell ref="S213:S220"/>
    <mergeCell ref="H213:H220"/>
    <mergeCell ref="I213:I220"/>
    <mergeCell ref="J213:J220"/>
    <mergeCell ref="K213:K220"/>
    <mergeCell ref="F231:F238"/>
    <mergeCell ref="G240:G247"/>
    <mergeCell ref="N240:N247"/>
    <mergeCell ref="U258:U265"/>
    <mergeCell ref="B240:B247"/>
    <mergeCell ref="C240:C247"/>
    <mergeCell ref="D240:D247"/>
    <mergeCell ref="E240:E247"/>
    <mergeCell ref="F240:F247"/>
    <mergeCell ref="T249:T256"/>
    <mergeCell ref="U249:U256"/>
    <mergeCell ref="M240:M247"/>
    <mergeCell ref="Q240:Q247"/>
    <mergeCell ref="R240:R247"/>
    <mergeCell ref="S240:S247"/>
    <mergeCell ref="H240:H247"/>
    <mergeCell ref="I240:I247"/>
    <mergeCell ref="J240:J247"/>
    <mergeCell ref="K240:K247"/>
    <mergeCell ref="B231:B238"/>
    <mergeCell ref="C231:C238"/>
    <mergeCell ref="D231:D238"/>
    <mergeCell ref="E231:E238"/>
    <mergeCell ref="P231:P238"/>
    <mergeCell ref="P240:P247"/>
    <mergeCell ref="P249:P256"/>
    <mergeCell ref="T240:T247"/>
    <mergeCell ref="U240:U247"/>
    <mergeCell ref="T231:T238"/>
    <mergeCell ref="U231:U238"/>
    <mergeCell ref="F258:F265"/>
    <mergeCell ref="E249:E256"/>
    <mergeCell ref="F249:F256"/>
    <mergeCell ref="N249:N256"/>
    <mergeCell ref="N258:N265"/>
    <mergeCell ref="B267:B274"/>
    <mergeCell ref="C267:C274"/>
    <mergeCell ref="D267:D274"/>
    <mergeCell ref="E267:E274"/>
    <mergeCell ref="F267:F274"/>
    <mergeCell ref="M294:M301"/>
    <mergeCell ref="Q294:Q301"/>
    <mergeCell ref="R294:R301"/>
    <mergeCell ref="B258:B265"/>
    <mergeCell ref="C258:C265"/>
    <mergeCell ref="D258:D265"/>
    <mergeCell ref="E258:E265"/>
    <mergeCell ref="B249:B256"/>
    <mergeCell ref="C249:C256"/>
    <mergeCell ref="D249:D256"/>
    <mergeCell ref="T258:T265"/>
    <mergeCell ref="N267:N274"/>
    <mergeCell ref="N276:N283"/>
    <mergeCell ref="N285:N292"/>
    <mergeCell ref="M267:M274"/>
    <mergeCell ref="Q267:Q274"/>
    <mergeCell ref="R267:R274"/>
    <mergeCell ref="S267:S274"/>
    <mergeCell ref="M276:M283"/>
    <mergeCell ref="B294:B301"/>
    <mergeCell ref="C294:C301"/>
    <mergeCell ref="D294:D301"/>
    <mergeCell ref="E294:E301"/>
    <mergeCell ref="F294:F301"/>
    <mergeCell ref="B285:B292"/>
    <mergeCell ref="C285:C292"/>
    <mergeCell ref="I258:I265"/>
    <mergeCell ref="D285:D292"/>
    <mergeCell ref="E285:E292"/>
    <mergeCell ref="F285:F292"/>
    <mergeCell ref="B276:B283"/>
    <mergeCell ref="C276:C283"/>
    <mergeCell ref="D276:D283"/>
    <mergeCell ref="E276:E283"/>
    <mergeCell ref="F276:F283"/>
    <mergeCell ref="N294:N301"/>
    <mergeCell ref="S294:S301"/>
    <mergeCell ref="H294:H301"/>
    <mergeCell ref="I294:I301"/>
    <mergeCell ref="J294:J301"/>
    <mergeCell ref="K294:K301"/>
    <mergeCell ref="T285:T292"/>
    <mergeCell ref="U285:U292"/>
    <mergeCell ref="M285:M292"/>
    <mergeCell ref="Q285:Q292"/>
    <mergeCell ref="R285:R292"/>
    <mergeCell ref="S285:S292"/>
    <mergeCell ref="H285:H292"/>
    <mergeCell ref="I285:I292"/>
    <mergeCell ref="J285:J292"/>
    <mergeCell ref="K285:K292"/>
    <mergeCell ref="G294:G301"/>
    <mergeCell ref="L294:L301"/>
    <mergeCell ref="T276:T283"/>
    <mergeCell ref="T330:T337"/>
    <mergeCell ref="U330:U337"/>
    <mergeCell ref="R321:R328"/>
    <mergeCell ref="S321:S328"/>
    <mergeCell ref="H321:H328"/>
    <mergeCell ref="I321:I328"/>
    <mergeCell ref="J321:J328"/>
    <mergeCell ref="K321:K328"/>
    <mergeCell ref="E321:E328"/>
    <mergeCell ref="F321:F328"/>
    <mergeCell ref="B312:B319"/>
    <mergeCell ref="C312:C319"/>
    <mergeCell ref="D312:D319"/>
    <mergeCell ref="E312:E319"/>
    <mergeCell ref="F312:F319"/>
    <mergeCell ref="T321:T328"/>
    <mergeCell ref="U321:U328"/>
    <mergeCell ref="M321:M328"/>
    <mergeCell ref="Q321:Q328"/>
    <mergeCell ref="B321:B328"/>
    <mergeCell ref="C321:C328"/>
    <mergeCell ref="D321:D328"/>
    <mergeCell ref="N321:N328"/>
    <mergeCell ref="N330:N337"/>
    <mergeCell ref="G321:G328"/>
    <mergeCell ref="L321:L328"/>
    <mergeCell ref="J330:J337"/>
    <mergeCell ref="K330:K337"/>
    <mergeCell ref="H339:H346"/>
    <mergeCell ref="I339:I346"/>
    <mergeCell ref="J339:J346"/>
    <mergeCell ref="K339:K346"/>
    <mergeCell ref="B330:B337"/>
    <mergeCell ref="C330:C337"/>
    <mergeCell ref="D330:D337"/>
    <mergeCell ref="E330:E337"/>
    <mergeCell ref="M303:M310"/>
    <mergeCell ref="Q303:Q310"/>
    <mergeCell ref="R303:R310"/>
    <mergeCell ref="S303:S310"/>
    <mergeCell ref="H303:H310"/>
    <mergeCell ref="I303:I310"/>
    <mergeCell ref="J303:J310"/>
    <mergeCell ref="K303:K310"/>
    <mergeCell ref="M312:M319"/>
    <mergeCell ref="Q312:Q319"/>
    <mergeCell ref="R312:R319"/>
    <mergeCell ref="S312:S319"/>
    <mergeCell ref="H312:H319"/>
    <mergeCell ref="I312:I319"/>
    <mergeCell ref="J312:J319"/>
    <mergeCell ref="K312:K319"/>
    <mergeCell ref="B303:B310"/>
    <mergeCell ref="C303:C310"/>
    <mergeCell ref="D303:D310"/>
    <mergeCell ref="E303:E310"/>
    <mergeCell ref="F303:F310"/>
    <mergeCell ref="F330:F337"/>
    <mergeCell ref="R339:R346"/>
    <mergeCell ref="S339:S346"/>
    <mergeCell ref="L348:L355"/>
    <mergeCell ref="V348:V355"/>
    <mergeCell ref="B366:B373"/>
    <mergeCell ref="C366:C373"/>
    <mergeCell ref="D366:D373"/>
    <mergeCell ref="E366:E373"/>
    <mergeCell ref="F366:F373"/>
    <mergeCell ref="B357:B364"/>
    <mergeCell ref="C357:C364"/>
    <mergeCell ref="D357:D364"/>
    <mergeCell ref="E357:E364"/>
    <mergeCell ref="F357:F364"/>
    <mergeCell ref="B348:B355"/>
    <mergeCell ref="C348:C355"/>
    <mergeCell ref="D348:D355"/>
    <mergeCell ref="E348:E355"/>
    <mergeCell ref="F348:F355"/>
    <mergeCell ref="N348:N355"/>
    <mergeCell ref="N357:N364"/>
    <mergeCell ref="N366:N373"/>
    <mergeCell ref="H357:H364"/>
    <mergeCell ref="I357:I364"/>
    <mergeCell ref="J366:J373"/>
    <mergeCell ref="K366:K373"/>
    <mergeCell ref="B339:B346"/>
    <mergeCell ref="C339:C346"/>
    <mergeCell ref="D339:D346"/>
    <mergeCell ref="E339:E346"/>
    <mergeCell ref="F339:F346"/>
    <mergeCell ref="H330:H337"/>
    <mergeCell ref="D375:D382"/>
    <mergeCell ref="E375:E382"/>
    <mergeCell ref="T384:T391"/>
    <mergeCell ref="U384:U391"/>
    <mergeCell ref="T375:T382"/>
    <mergeCell ref="U375:U382"/>
    <mergeCell ref="N375:N382"/>
    <mergeCell ref="N384:N391"/>
    <mergeCell ref="T366:T373"/>
    <mergeCell ref="U366:U373"/>
    <mergeCell ref="M366:M373"/>
    <mergeCell ref="Q366:Q373"/>
    <mergeCell ref="R366:R373"/>
    <mergeCell ref="S366:S373"/>
    <mergeCell ref="T357:T364"/>
    <mergeCell ref="U357:U364"/>
    <mergeCell ref="M357:M364"/>
    <mergeCell ref="Q357:Q364"/>
    <mergeCell ref="R357:R364"/>
    <mergeCell ref="S357:S364"/>
    <mergeCell ref="G375:G382"/>
    <mergeCell ref="L375:L382"/>
    <mergeCell ref="J357:J364"/>
    <mergeCell ref="K357:K364"/>
    <mergeCell ref="H366:H373"/>
    <mergeCell ref="I366:I373"/>
    <mergeCell ref="B393:B400"/>
    <mergeCell ref="C393:C400"/>
    <mergeCell ref="D393:D400"/>
    <mergeCell ref="T402:T409"/>
    <mergeCell ref="U402:U409"/>
    <mergeCell ref="E393:E400"/>
    <mergeCell ref="F393:F400"/>
    <mergeCell ref="B384:B391"/>
    <mergeCell ref="C384:C391"/>
    <mergeCell ref="D384:D391"/>
    <mergeCell ref="E384:E391"/>
    <mergeCell ref="F384:F391"/>
    <mergeCell ref="T393:T400"/>
    <mergeCell ref="U393:U400"/>
    <mergeCell ref="M375:M382"/>
    <mergeCell ref="Q375:Q382"/>
    <mergeCell ref="R375:R382"/>
    <mergeCell ref="S375:S382"/>
    <mergeCell ref="H375:H382"/>
    <mergeCell ref="I375:I382"/>
    <mergeCell ref="J375:J382"/>
    <mergeCell ref="K375:K382"/>
    <mergeCell ref="M384:M391"/>
    <mergeCell ref="Q384:Q391"/>
    <mergeCell ref="R384:R391"/>
    <mergeCell ref="S384:S391"/>
    <mergeCell ref="H384:H391"/>
    <mergeCell ref="I384:I391"/>
    <mergeCell ref="J384:J391"/>
    <mergeCell ref="K384:K391"/>
    <mergeCell ref="B375:B382"/>
    <mergeCell ref="C375:C382"/>
    <mergeCell ref="B411:B418"/>
    <mergeCell ref="C411:C418"/>
    <mergeCell ref="D411:D418"/>
    <mergeCell ref="E411:E418"/>
    <mergeCell ref="F411:F418"/>
    <mergeCell ref="H402:H409"/>
    <mergeCell ref="I402:I409"/>
    <mergeCell ref="J402:J409"/>
    <mergeCell ref="K402:K409"/>
    <mergeCell ref="H411:H418"/>
    <mergeCell ref="I411:I418"/>
    <mergeCell ref="J411:J418"/>
    <mergeCell ref="K411:K418"/>
    <mergeCell ref="B402:B409"/>
    <mergeCell ref="C402:C409"/>
    <mergeCell ref="D402:D409"/>
    <mergeCell ref="E402:E409"/>
    <mergeCell ref="G402:G409"/>
    <mergeCell ref="S402:S409"/>
    <mergeCell ref="T411:T418"/>
    <mergeCell ref="U411:U418"/>
    <mergeCell ref="M411:M418"/>
    <mergeCell ref="Q411:Q418"/>
    <mergeCell ref="R411:R418"/>
    <mergeCell ref="S411:S418"/>
    <mergeCell ref="M420:M427"/>
    <mergeCell ref="P402:P409"/>
    <mergeCell ref="P411:P418"/>
    <mergeCell ref="M393:M400"/>
    <mergeCell ref="Q393:Q400"/>
    <mergeCell ref="R393:R400"/>
    <mergeCell ref="S393:S400"/>
    <mergeCell ref="H393:H400"/>
    <mergeCell ref="I393:I400"/>
    <mergeCell ref="J393:J400"/>
    <mergeCell ref="K393:K400"/>
    <mergeCell ref="N393:N400"/>
    <mergeCell ref="N402:N409"/>
    <mergeCell ref="N411:N418"/>
    <mergeCell ref="N420:N427"/>
    <mergeCell ref="L402:L409"/>
    <mergeCell ref="B438:B445"/>
    <mergeCell ref="C438:C445"/>
    <mergeCell ref="D438:D445"/>
    <mergeCell ref="E438:E445"/>
    <mergeCell ref="F438:F445"/>
    <mergeCell ref="B429:B436"/>
    <mergeCell ref="C429:C436"/>
    <mergeCell ref="D429:D436"/>
    <mergeCell ref="E429:E436"/>
    <mergeCell ref="F429:F436"/>
    <mergeCell ref="B420:B427"/>
    <mergeCell ref="C420:C427"/>
    <mergeCell ref="D420:D427"/>
    <mergeCell ref="E420:E427"/>
    <mergeCell ref="F420:F427"/>
    <mergeCell ref="N429:N436"/>
    <mergeCell ref="N438:N445"/>
    <mergeCell ref="H438:H445"/>
    <mergeCell ref="I438:I445"/>
    <mergeCell ref="J438:J445"/>
    <mergeCell ref="K438:K445"/>
    <mergeCell ref="G429:G436"/>
    <mergeCell ref="U456:U463"/>
    <mergeCell ref="T447:T454"/>
    <mergeCell ref="U447:U454"/>
    <mergeCell ref="N447:N454"/>
    <mergeCell ref="N456:N463"/>
    <mergeCell ref="T438:T445"/>
    <mergeCell ref="U438:U445"/>
    <mergeCell ref="M438:M445"/>
    <mergeCell ref="Q438:Q445"/>
    <mergeCell ref="R438:R445"/>
    <mergeCell ref="S438:S445"/>
    <mergeCell ref="P438:P445"/>
    <mergeCell ref="P447:P454"/>
    <mergeCell ref="P456:P463"/>
    <mergeCell ref="T429:T436"/>
    <mergeCell ref="U429:U436"/>
    <mergeCell ref="M429:M436"/>
    <mergeCell ref="Q429:Q436"/>
    <mergeCell ref="R429:R436"/>
    <mergeCell ref="S429:S436"/>
    <mergeCell ref="P429:P436"/>
    <mergeCell ref="T474:T481"/>
    <mergeCell ref="U474:U481"/>
    <mergeCell ref="E465:E472"/>
    <mergeCell ref="F465:F472"/>
    <mergeCell ref="B456:B463"/>
    <mergeCell ref="C456:C463"/>
    <mergeCell ref="D456:D463"/>
    <mergeCell ref="E456:E463"/>
    <mergeCell ref="F456:F463"/>
    <mergeCell ref="T465:T472"/>
    <mergeCell ref="U465:U472"/>
    <mergeCell ref="M447:M454"/>
    <mergeCell ref="Q447:Q454"/>
    <mergeCell ref="R447:R454"/>
    <mergeCell ref="S447:S454"/>
    <mergeCell ref="H447:H454"/>
    <mergeCell ref="I447:I454"/>
    <mergeCell ref="J447:J454"/>
    <mergeCell ref="K447:K454"/>
    <mergeCell ref="M456:M463"/>
    <mergeCell ref="Q456:Q463"/>
    <mergeCell ref="R456:R463"/>
    <mergeCell ref="S456:S463"/>
    <mergeCell ref="H456:H463"/>
    <mergeCell ref="I456:I463"/>
    <mergeCell ref="J456:J463"/>
    <mergeCell ref="K456:K463"/>
    <mergeCell ref="B447:B454"/>
    <mergeCell ref="C447:C454"/>
    <mergeCell ref="D447:D454"/>
    <mergeCell ref="E447:E454"/>
    <mergeCell ref="T456:T463"/>
    <mergeCell ref="B474:B481"/>
    <mergeCell ref="C474:C481"/>
    <mergeCell ref="D474:D481"/>
    <mergeCell ref="E474:E481"/>
    <mergeCell ref="B465:B472"/>
    <mergeCell ref="C465:C472"/>
    <mergeCell ref="D465:D472"/>
    <mergeCell ref="B510:B517"/>
    <mergeCell ref="C510:C517"/>
    <mergeCell ref="D510:D517"/>
    <mergeCell ref="E510:E517"/>
    <mergeCell ref="F510:F517"/>
    <mergeCell ref="B501:B508"/>
    <mergeCell ref="C501:C508"/>
    <mergeCell ref="D501:D508"/>
    <mergeCell ref="E501:E508"/>
    <mergeCell ref="F501:F508"/>
    <mergeCell ref="B492:B499"/>
    <mergeCell ref="C492:C499"/>
    <mergeCell ref="D492:D499"/>
    <mergeCell ref="E492:E499"/>
    <mergeCell ref="F492:F499"/>
    <mergeCell ref="J510:J517"/>
    <mergeCell ref="K510:K517"/>
    <mergeCell ref="T501:T508"/>
    <mergeCell ref="U501:U508"/>
    <mergeCell ref="M501:M508"/>
    <mergeCell ref="Q501:Q508"/>
    <mergeCell ref="R501:R508"/>
    <mergeCell ref="S501:S508"/>
    <mergeCell ref="H501:H508"/>
    <mergeCell ref="I501:I508"/>
    <mergeCell ref="J501:J508"/>
    <mergeCell ref="K501:K508"/>
    <mergeCell ref="Q492:Q499"/>
    <mergeCell ref="R492:R499"/>
    <mergeCell ref="S492:S499"/>
    <mergeCell ref="H492:H499"/>
    <mergeCell ref="I492:I499"/>
    <mergeCell ref="J492:J499"/>
    <mergeCell ref="K492:K499"/>
    <mergeCell ref="M492:M499"/>
    <mergeCell ref="B528:B535"/>
    <mergeCell ref="C528:C535"/>
    <mergeCell ref="D528:D535"/>
    <mergeCell ref="E528:E535"/>
    <mergeCell ref="F528:F535"/>
    <mergeCell ref="T537:T544"/>
    <mergeCell ref="U537:U544"/>
    <mergeCell ref="M519:M526"/>
    <mergeCell ref="Q519:Q526"/>
    <mergeCell ref="R519:R526"/>
    <mergeCell ref="S519:S526"/>
    <mergeCell ref="H519:H526"/>
    <mergeCell ref="I519:I526"/>
    <mergeCell ref="J519:J526"/>
    <mergeCell ref="K519:K526"/>
    <mergeCell ref="M528:M535"/>
    <mergeCell ref="Q528:Q535"/>
    <mergeCell ref="R528:R535"/>
    <mergeCell ref="S528:S535"/>
    <mergeCell ref="H528:H535"/>
    <mergeCell ref="I528:I535"/>
    <mergeCell ref="J528:J535"/>
    <mergeCell ref="K528:K535"/>
    <mergeCell ref="B519:B526"/>
    <mergeCell ref="C519:C526"/>
    <mergeCell ref="D519:D526"/>
    <mergeCell ref="E519:E526"/>
    <mergeCell ref="T528:T535"/>
    <mergeCell ref="U528:U535"/>
    <mergeCell ref="L537:L544"/>
    <mergeCell ref="T519:T526"/>
    <mergeCell ref="U519:U526"/>
    <mergeCell ref="L564:L571"/>
    <mergeCell ref="V564:V571"/>
    <mergeCell ref="M537:M544"/>
    <mergeCell ref="Q537:Q544"/>
    <mergeCell ref="R537:R544"/>
    <mergeCell ref="S537:S544"/>
    <mergeCell ref="H537:H544"/>
    <mergeCell ref="I537:I544"/>
    <mergeCell ref="J537:J544"/>
    <mergeCell ref="K537:K544"/>
    <mergeCell ref="B555:B562"/>
    <mergeCell ref="C555:C562"/>
    <mergeCell ref="D555:D562"/>
    <mergeCell ref="E555:E562"/>
    <mergeCell ref="F555:F562"/>
    <mergeCell ref="H546:H553"/>
    <mergeCell ref="I546:I553"/>
    <mergeCell ref="J546:J553"/>
    <mergeCell ref="K546:K553"/>
    <mergeCell ref="H555:H562"/>
    <mergeCell ref="I555:I562"/>
    <mergeCell ref="J555:J562"/>
    <mergeCell ref="K555:K562"/>
    <mergeCell ref="B546:B553"/>
    <mergeCell ref="C546:C553"/>
    <mergeCell ref="D546:D553"/>
    <mergeCell ref="E546:E553"/>
    <mergeCell ref="B537:B544"/>
    <mergeCell ref="C537:C544"/>
    <mergeCell ref="D537:D544"/>
    <mergeCell ref="E537:E544"/>
    <mergeCell ref="F537:F544"/>
    <mergeCell ref="U564:U571"/>
    <mergeCell ref="T546:T553"/>
    <mergeCell ref="U546:U553"/>
    <mergeCell ref="M546:M553"/>
    <mergeCell ref="Q546:Q553"/>
    <mergeCell ref="R546:R553"/>
    <mergeCell ref="S546:S553"/>
    <mergeCell ref="T555:T562"/>
    <mergeCell ref="U555:U562"/>
    <mergeCell ref="M555:M562"/>
    <mergeCell ref="Q555:Q562"/>
    <mergeCell ref="R555:R562"/>
    <mergeCell ref="S555:S562"/>
    <mergeCell ref="M564:M571"/>
    <mergeCell ref="Q564:Q571"/>
    <mergeCell ref="R564:R571"/>
    <mergeCell ref="S564:S571"/>
    <mergeCell ref="N564:N571"/>
    <mergeCell ref="K582:K589"/>
    <mergeCell ref="T573:T580"/>
    <mergeCell ref="U573:U580"/>
    <mergeCell ref="M573:M580"/>
    <mergeCell ref="Q573:Q580"/>
    <mergeCell ref="R573:R580"/>
    <mergeCell ref="S573:S580"/>
    <mergeCell ref="H573:H580"/>
    <mergeCell ref="I573:I580"/>
    <mergeCell ref="J573:J580"/>
    <mergeCell ref="K573:K580"/>
    <mergeCell ref="H564:H571"/>
    <mergeCell ref="I564:I571"/>
    <mergeCell ref="J564:J571"/>
    <mergeCell ref="K564:K571"/>
    <mergeCell ref="B582:B589"/>
    <mergeCell ref="C582:C589"/>
    <mergeCell ref="D582:D589"/>
    <mergeCell ref="E582:E589"/>
    <mergeCell ref="F582:F589"/>
    <mergeCell ref="B573:B580"/>
    <mergeCell ref="C573:C580"/>
    <mergeCell ref="D573:D580"/>
    <mergeCell ref="E573:E580"/>
    <mergeCell ref="F573:F580"/>
    <mergeCell ref="B564:B571"/>
    <mergeCell ref="C564:C571"/>
    <mergeCell ref="D564:D571"/>
    <mergeCell ref="E564:E571"/>
    <mergeCell ref="F564:F571"/>
    <mergeCell ref="G564:G571"/>
    <mergeCell ref="T564:T571"/>
    <mergeCell ref="U627:U634"/>
    <mergeCell ref="M627:M634"/>
    <mergeCell ref="Q627:Q634"/>
    <mergeCell ref="R627:R634"/>
    <mergeCell ref="B591:B598"/>
    <mergeCell ref="C591:C598"/>
    <mergeCell ref="D591:D598"/>
    <mergeCell ref="E591:E598"/>
    <mergeCell ref="F591:F598"/>
    <mergeCell ref="T600:T607"/>
    <mergeCell ref="U600:U607"/>
    <mergeCell ref="T591:T598"/>
    <mergeCell ref="U591:U598"/>
    <mergeCell ref="N591:N598"/>
    <mergeCell ref="N600:N607"/>
    <mergeCell ref="B600:B607"/>
    <mergeCell ref="C600:C607"/>
    <mergeCell ref="D600:D607"/>
    <mergeCell ref="E600:E607"/>
    <mergeCell ref="F600:F607"/>
    <mergeCell ref="M591:M598"/>
    <mergeCell ref="Q591:Q598"/>
    <mergeCell ref="R591:R598"/>
    <mergeCell ref="S591:S598"/>
    <mergeCell ref="H591:H598"/>
    <mergeCell ref="I591:I598"/>
    <mergeCell ref="J591:J598"/>
    <mergeCell ref="K591:K598"/>
    <mergeCell ref="M600:M607"/>
    <mergeCell ref="Q600:Q607"/>
    <mergeCell ref="R600:R607"/>
    <mergeCell ref="U618:U625"/>
    <mergeCell ref="T618:T625"/>
    <mergeCell ref="B609:B616"/>
    <mergeCell ref="C609:C616"/>
    <mergeCell ref="D609:D616"/>
    <mergeCell ref="E609:E616"/>
    <mergeCell ref="F609:F616"/>
    <mergeCell ref="F618:F625"/>
    <mergeCell ref="T627:T634"/>
    <mergeCell ref="P627:P634"/>
    <mergeCell ref="M618:M625"/>
    <mergeCell ref="Q618:Q625"/>
    <mergeCell ref="R618:R625"/>
    <mergeCell ref="S618:S625"/>
    <mergeCell ref="H600:H607"/>
    <mergeCell ref="I600:I607"/>
    <mergeCell ref="J600:J607"/>
    <mergeCell ref="K600:K607"/>
    <mergeCell ref="M609:M616"/>
    <mergeCell ref="Q609:Q616"/>
    <mergeCell ref="R609:R616"/>
    <mergeCell ref="S609:S616"/>
    <mergeCell ref="H609:H616"/>
    <mergeCell ref="I609:I616"/>
    <mergeCell ref="J609:J616"/>
    <mergeCell ref="K609:K616"/>
    <mergeCell ref="N609:N616"/>
    <mergeCell ref="H618:H625"/>
    <mergeCell ref="I618:I625"/>
    <mergeCell ref="J618:J625"/>
    <mergeCell ref="K618:K625"/>
    <mergeCell ref="S600:S607"/>
    <mergeCell ref="N618:N625"/>
    <mergeCell ref="B645:B652"/>
    <mergeCell ref="C645:C652"/>
    <mergeCell ref="D645:D652"/>
    <mergeCell ref="E645:E652"/>
    <mergeCell ref="F645:F652"/>
    <mergeCell ref="B636:B643"/>
    <mergeCell ref="C636:C643"/>
    <mergeCell ref="D636:D643"/>
    <mergeCell ref="E636:E643"/>
    <mergeCell ref="F636:F643"/>
    <mergeCell ref="N636:N643"/>
    <mergeCell ref="N645:N652"/>
    <mergeCell ref="N654:N661"/>
    <mergeCell ref="P636:P643"/>
    <mergeCell ref="G645:G652"/>
    <mergeCell ref="L645:L652"/>
    <mergeCell ref="C618:C625"/>
    <mergeCell ref="D618:D625"/>
    <mergeCell ref="E618:E625"/>
    <mergeCell ref="E627:E634"/>
    <mergeCell ref="F627:F634"/>
    <mergeCell ref="H627:H634"/>
    <mergeCell ref="I627:I634"/>
    <mergeCell ref="J627:J634"/>
    <mergeCell ref="K627:K634"/>
    <mergeCell ref="B627:B634"/>
    <mergeCell ref="C627:C634"/>
    <mergeCell ref="G618:G625"/>
    <mergeCell ref="L618:L625"/>
    <mergeCell ref="E672:E679"/>
    <mergeCell ref="F672:F679"/>
    <mergeCell ref="T654:T661"/>
    <mergeCell ref="U654:U661"/>
    <mergeCell ref="M654:M661"/>
    <mergeCell ref="Q654:Q661"/>
    <mergeCell ref="R654:R661"/>
    <mergeCell ref="S654:S661"/>
    <mergeCell ref="H654:H661"/>
    <mergeCell ref="I654:I661"/>
    <mergeCell ref="J654:J661"/>
    <mergeCell ref="K654:K661"/>
    <mergeCell ref="P654:P661"/>
    <mergeCell ref="B654:B661"/>
    <mergeCell ref="C654:C661"/>
    <mergeCell ref="M663:M670"/>
    <mergeCell ref="Q663:Q670"/>
    <mergeCell ref="B663:B670"/>
    <mergeCell ref="C663:C670"/>
    <mergeCell ref="D663:D670"/>
    <mergeCell ref="E663:E670"/>
    <mergeCell ref="F663:F670"/>
    <mergeCell ref="G672:G679"/>
    <mergeCell ref="L672:L679"/>
    <mergeCell ref="D654:D661"/>
    <mergeCell ref="E654:E661"/>
    <mergeCell ref="F654:F661"/>
    <mergeCell ref="B690:B697"/>
    <mergeCell ref="C690:C697"/>
    <mergeCell ref="D690:D697"/>
    <mergeCell ref="E690:E697"/>
    <mergeCell ref="T681:T688"/>
    <mergeCell ref="U681:U688"/>
    <mergeCell ref="P699:P706"/>
    <mergeCell ref="R663:R670"/>
    <mergeCell ref="S663:S670"/>
    <mergeCell ref="H663:H670"/>
    <mergeCell ref="I663:I670"/>
    <mergeCell ref="J663:J670"/>
    <mergeCell ref="K663:K670"/>
    <mergeCell ref="M672:M679"/>
    <mergeCell ref="Q672:Q679"/>
    <mergeCell ref="R672:R679"/>
    <mergeCell ref="S672:S679"/>
    <mergeCell ref="H672:H679"/>
    <mergeCell ref="I672:I679"/>
    <mergeCell ref="J672:J679"/>
    <mergeCell ref="K672:K679"/>
    <mergeCell ref="P663:P670"/>
    <mergeCell ref="P672:P679"/>
    <mergeCell ref="T672:T679"/>
    <mergeCell ref="U672:U679"/>
    <mergeCell ref="T663:T670"/>
    <mergeCell ref="U663:U670"/>
    <mergeCell ref="N663:N670"/>
    <mergeCell ref="N672:N679"/>
    <mergeCell ref="B672:B679"/>
    <mergeCell ref="C672:C679"/>
    <mergeCell ref="D672:D679"/>
    <mergeCell ref="B708:B715"/>
    <mergeCell ref="C708:C715"/>
    <mergeCell ref="D708:D715"/>
    <mergeCell ref="E708:E715"/>
    <mergeCell ref="F708:F715"/>
    <mergeCell ref="T708:T715"/>
    <mergeCell ref="U708:U715"/>
    <mergeCell ref="T690:T697"/>
    <mergeCell ref="U690:U697"/>
    <mergeCell ref="M690:M697"/>
    <mergeCell ref="Q690:Q697"/>
    <mergeCell ref="R690:R697"/>
    <mergeCell ref="S690:S697"/>
    <mergeCell ref="T699:T706"/>
    <mergeCell ref="U699:U706"/>
    <mergeCell ref="M699:M706"/>
    <mergeCell ref="Q699:Q706"/>
    <mergeCell ref="R699:R706"/>
    <mergeCell ref="S699:S706"/>
    <mergeCell ref="M708:M715"/>
    <mergeCell ref="B699:B706"/>
    <mergeCell ref="C699:C706"/>
    <mergeCell ref="D699:D706"/>
    <mergeCell ref="E699:E706"/>
    <mergeCell ref="F699:F706"/>
    <mergeCell ref="H690:H697"/>
    <mergeCell ref="I690:I697"/>
    <mergeCell ref="J690:J697"/>
    <mergeCell ref="K690:K697"/>
    <mergeCell ref="H699:H706"/>
    <mergeCell ref="I699:I706"/>
    <mergeCell ref="J699:J706"/>
    <mergeCell ref="D906:D913"/>
    <mergeCell ref="E906:E913"/>
    <mergeCell ref="F906:F913"/>
    <mergeCell ref="H906:H913"/>
    <mergeCell ref="I906:I913"/>
    <mergeCell ref="J906:J913"/>
    <mergeCell ref="K906:K913"/>
    <mergeCell ref="M906:M913"/>
    <mergeCell ref="N906:N913"/>
    <mergeCell ref="Q906:Q913"/>
    <mergeCell ref="R906:R913"/>
    <mergeCell ref="S906:S913"/>
    <mergeCell ref="U906:U913"/>
    <mergeCell ref="B906:B913"/>
    <mergeCell ref="C906:C913"/>
    <mergeCell ref="U717:U724"/>
    <mergeCell ref="M717:M724"/>
    <mergeCell ref="Q717:Q724"/>
    <mergeCell ref="R717:R724"/>
    <mergeCell ref="S717:S724"/>
    <mergeCell ref="H717:H724"/>
    <mergeCell ref="I717:I724"/>
    <mergeCell ref="J717:J724"/>
    <mergeCell ref="K717:K724"/>
    <mergeCell ref="P717:P724"/>
    <mergeCell ref="B717:B724"/>
    <mergeCell ref="C717:C724"/>
    <mergeCell ref="D717:D724"/>
    <mergeCell ref="E717:E724"/>
    <mergeCell ref="F717:F724"/>
    <mergeCell ref="T717:T724"/>
    <mergeCell ref="B753:B760"/>
    <mergeCell ref="E15:E22"/>
    <mergeCell ref="H15:H22"/>
    <mergeCell ref="I15:I22"/>
    <mergeCell ref="J15:J22"/>
    <mergeCell ref="K15:K22"/>
    <mergeCell ref="L15:L22"/>
    <mergeCell ref="P15:P22"/>
    <mergeCell ref="S15:S22"/>
    <mergeCell ref="T15:T22"/>
    <mergeCell ref="V15:V22"/>
    <mergeCell ref="W15:W22"/>
    <mergeCell ref="X15:X22"/>
    <mergeCell ref="O17:O20"/>
    <mergeCell ref="Y17:Y20"/>
    <mergeCell ref="L24:L31"/>
    <mergeCell ref="V24:V31"/>
    <mergeCell ref="W24:W31"/>
    <mergeCell ref="X24:X31"/>
    <mergeCell ref="O26:O29"/>
    <mergeCell ref="Y26:Y29"/>
    <mergeCell ref="T24:T31"/>
    <mergeCell ref="H24:H31"/>
    <mergeCell ref="I24:I31"/>
    <mergeCell ref="M24:M31"/>
    <mergeCell ref="Q24:Q31"/>
    <mergeCell ref="R24:R31"/>
    <mergeCell ref="S24:S31"/>
    <mergeCell ref="J24:J31"/>
    <mergeCell ref="K24:K31"/>
    <mergeCell ref="M15:M22"/>
    <mergeCell ref="N15:N22"/>
    <mergeCell ref="Q15:Q22"/>
    <mergeCell ref="W33:W40"/>
    <mergeCell ref="X33:X40"/>
    <mergeCell ref="O35:O38"/>
    <mergeCell ref="Y35:Y38"/>
    <mergeCell ref="L42:L49"/>
    <mergeCell ref="V42:V49"/>
    <mergeCell ref="W42:W49"/>
    <mergeCell ref="X42:X49"/>
    <mergeCell ref="O44:O47"/>
    <mergeCell ref="Y44:Y47"/>
    <mergeCell ref="L51:L58"/>
    <mergeCell ref="V51:V58"/>
    <mergeCell ref="W51:W58"/>
    <mergeCell ref="X51:X58"/>
    <mergeCell ref="O53:O56"/>
    <mergeCell ref="Y53:Y56"/>
    <mergeCell ref="L60:L67"/>
    <mergeCell ref="V60:V67"/>
    <mergeCell ref="W60:W67"/>
    <mergeCell ref="X60:X67"/>
    <mergeCell ref="O62:O65"/>
    <mergeCell ref="Y62:Y65"/>
    <mergeCell ref="P51:P58"/>
    <mergeCell ref="P60:P67"/>
    <mergeCell ref="V33:V40"/>
    <mergeCell ref="T51:T58"/>
    <mergeCell ref="U51:U58"/>
    <mergeCell ref="Q51:Q58"/>
    <mergeCell ref="R51:R58"/>
    <mergeCell ref="S51:S58"/>
    <mergeCell ref="W69:W76"/>
    <mergeCell ref="X69:X76"/>
    <mergeCell ref="O71:O74"/>
    <mergeCell ref="Y71:Y74"/>
    <mergeCell ref="L78:L85"/>
    <mergeCell ref="V78:V85"/>
    <mergeCell ref="W78:W85"/>
    <mergeCell ref="X78:X85"/>
    <mergeCell ref="O80:O83"/>
    <mergeCell ref="Y80:Y83"/>
    <mergeCell ref="L87:L94"/>
    <mergeCell ref="V87:V94"/>
    <mergeCell ref="W87:W94"/>
    <mergeCell ref="X87:X94"/>
    <mergeCell ref="O89:O92"/>
    <mergeCell ref="Y89:Y92"/>
    <mergeCell ref="L96:L103"/>
    <mergeCell ref="V96:V103"/>
    <mergeCell ref="W96:W103"/>
    <mergeCell ref="X96:X103"/>
    <mergeCell ref="O98:O101"/>
    <mergeCell ref="Y98:Y101"/>
    <mergeCell ref="P69:P76"/>
    <mergeCell ref="P78:P85"/>
    <mergeCell ref="P87:P94"/>
    <mergeCell ref="P96:P103"/>
    <mergeCell ref="V69:V76"/>
    <mergeCell ref="M87:M94"/>
    <mergeCell ref="R96:R103"/>
    <mergeCell ref="Q78:Q85"/>
    <mergeCell ref="R78:R85"/>
    <mergeCell ref="S78:S85"/>
    <mergeCell ref="W105:W112"/>
    <mergeCell ref="X105:X112"/>
    <mergeCell ref="O107:O110"/>
    <mergeCell ref="Y107:Y110"/>
    <mergeCell ref="L114:L121"/>
    <mergeCell ref="V114:V121"/>
    <mergeCell ref="W114:W121"/>
    <mergeCell ref="X114:X121"/>
    <mergeCell ref="O116:O119"/>
    <mergeCell ref="Y116:Y119"/>
    <mergeCell ref="L123:L130"/>
    <mergeCell ref="V123:V130"/>
    <mergeCell ref="W123:W130"/>
    <mergeCell ref="X123:X130"/>
    <mergeCell ref="O125:O128"/>
    <mergeCell ref="Y125:Y128"/>
    <mergeCell ref="P105:P112"/>
    <mergeCell ref="P114:P121"/>
    <mergeCell ref="P123:P130"/>
    <mergeCell ref="M105:M112"/>
    <mergeCell ref="Q105:Q112"/>
    <mergeCell ref="R105:R112"/>
    <mergeCell ref="S105:S112"/>
    <mergeCell ref="T114:T121"/>
    <mergeCell ref="U114:U121"/>
    <mergeCell ref="N105:N112"/>
    <mergeCell ref="N114:N121"/>
    <mergeCell ref="T105:T112"/>
    <mergeCell ref="U105:U112"/>
    <mergeCell ref="W132:W139"/>
    <mergeCell ref="X132:X139"/>
    <mergeCell ref="O134:O137"/>
    <mergeCell ref="Y134:Y137"/>
    <mergeCell ref="L141:L148"/>
    <mergeCell ref="V141:V148"/>
    <mergeCell ref="W141:W148"/>
    <mergeCell ref="X141:X148"/>
    <mergeCell ref="O143:O146"/>
    <mergeCell ref="Y143:Y146"/>
    <mergeCell ref="G150:G157"/>
    <mergeCell ref="L150:L157"/>
    <mergeCell ref="V150:V157"/>
    <mergeCell ref="W150:W157"/>
    <mergeCell ref="X150:X157"/>
    <mergeCell ref="O152:O155"/>
    <mergeCell ref="Y152:Y155"/>
    <mergeCell ref="P132:P139"/>
    <mergeCell ref="P141:P148"/>
    <mergeCell ref="P150:P157"/>
    <mergeCell ref="T150:T157"/>
    <mergeCell ref="U150:U157"/>
    <mergeCell ref="M150:M157"/>
    <mergeCell ref="Q150:Q157"/>
    <mergeCell ref="R150:R157"/>
    <mergeCell ref="S150:S157"/>
    <mergeCell ref="Q132:Q139"/>
    <mergeCell ref="R132:R139"/>
    <mergeCell ref="S132:S139"/>
    <mergeCell ref="H132:H139"/>
    <mergeCell ref="I132:I139"/>
    <mergeCell ref="J132:J139"/>
    <mergeCell ref="W159:W166"/>
    <mergeCell ref="X159:X166"/>
    <mergeCell ref="O161:O164"/>
    <mergeCell ref="Y161:Y164"/>
    <mergeCell ref="G168:G175"/>
    <mergeCell ref="L168:L175"/>
    <mergeCell ref="V168:V175"/>
    <mergeCell ref="W168:W175"/>
    <mergeCell ref="X168:X175"/>
    <mergeCell ref="O170:O173"/>
    <mergeCell ref="Y170:Y173"/>
    <mergeCell ref="G177:G184"/>
    <mergeCell ref="L177:L184"/>
    <mergeCell ref="V177:V184"/>
    <mergeCell ref="W177:W184"/>
    <mergeCell ref="X177:X184"/>
    <mergeCell ref="O179:O182"/>
    <mergeCell ref="Y179:Y182"/>
    <mergeCell ref="P159:P166"/>
    <mergeCell ref="P177:P184"/>
    <mergeCell ref="T159:T166"/>
    <mergeCell ref="U159:U166"/>
    <mergeCell ref="N159:N166"/>
    <mergeCell ref="N168:N175"/>
    <mergeCell ref="P168:P175"/>
    <mergeCell ref="M177:M184"/>
    <mergeCell ref="Q177:Q184"/>
    <mergeCell ref="R177:R184"/>
    <mergeCell ref="S177:S184"/>
    <mergeCell ref="H177:H184"/>
    <mergeCell ref="I177:I184"/>
    <mergeCell ref="J177:J184"/>
    <mergeCell ref="V186:V193"/>
    <mergeCell ref="W186:W193"/>
    <mergeCell ref="X186:X193"/>
    <mergeCell ref="O188:O191"/>
    <mergeCell ref="Y188:Y191"/>
    <mergeCell ref="G195:G202"/>
    <mergeCell ref="L195:L202"/>
    <mergeCell ref="V195:V202"/>
    <mergeCell ref="W195:W202"/>
    <mergeCell ref="X195:X202"/>
    <mergeCell ref="O197:O200"/>
    <mergeCell ref="Y197:Y200"/>
    <mergeCell ref="G204:G211"/>
    <mergeCell ref="L204:L211"/>
    <mergeCell ref="V204:V211"/>
    <mergeCell ref="W204:W211"/>
    <mergeCell ref="X204:X211"/>
    <mergeCell ref="O206:O209"/>
    <mergeCell ref="Y206:Y209"/>
    <mergeCell ref="P186:P193"/>
    <mergeCell ref="P195:P202"/>
    <mergeCell ref="P204:P211"/>
    <mergeCell ref="M186:M193"/>
    <mergeCell ref="Q186:Q193"/>
    <mergeCell ref="R186:R193"/>
    <mergeCell ref="S186:S193"/>
    <mergeCell ref="T195:T202"/>
    <mergeCell ref="U195:U202"/>
    <mergeCell ref="M195:M202"/>
    <mergeCell ref="Q195:Q202"/>
    <mergeCell ref="R195:R202"/>
    <mergeCell ref="S195:S202"/>
    <mergeCell ref="W213:W220"/>
    <mergeCell ref="X213:X220"/>
    <mergeCell ref="O215:O218"/>
    <mergeCell ref="Y215:Y218"/>
    <mergeCell ref="G222:G229"/>
    <mergeCell ref="L222:L229"/>
    <mergeCell ref="V222:V229"/>
    <mergeCell ref="W222:W229"/>
    <mergeCell ref="X222:X229"/>
    <mergeCell ref="O224:O227"/>
    <mergeCell ref="Y224:Y227"/>
    <mergeCell ref="G231:G238"/>
    <mergeCell ref="L231:L238"/>
    <mergeCell ref="V231:V238"/>
    <mergeCell ref="W231:W238"/>
    <mergeCell ref="X231:X238"/>
    <mergeCell ref="O233:O236"/>
    <mergeCell ref="Y233:Y236"/>
    <mergeCell ref="M231:M238"/>
    <mergeCell ref="Q231:Q238"/>
    <mergeCell ref="R231:R238"/>
    <mergeCell ref="S231:S238"/>
    <mergeCell ref="H231:H238"/>
    <mergeCell ref="I231:I238"/>
    <mergeCell ref="J231:J238"/>
    <mergeCell ref="K231:K238"/>
    <mergeCell ref="T222:T229"/>
    <mergeCell ref="U222:U229"/>
    <mergeCell ref="M222:M229"/>
    <mergeCell ref="Q222:Q229"/>
    <mergeCell ref="R222:R229"/>
    <mergeCell ref="S222:S229"/>
    <mergeCell ref="W240:W247"/>
    <mergeCell ref="X240:X247"/>
    <mergeCell ref="O242:O245"/>
    <mergeCell ref="Y242:Y245"/>
    <mergeCell ref="G249:G256"/>
    <mergeCell ref="L249:L256"/>
    <mergeCell ref="V249:V256"/>
    <mergeCell ref="W249:W256"/>
    <mergeCell ref="X249:X256"/>
    <mergeCell ref="O251:O254"/>
    <mergeCell ref="Y251:Y254"/>
    <mergeCell ref="G258:G265"/>
    <mergeCell ref="L258:L265"/>
    <mergeCell ref="V258:V265"/>
    <mergeCell ref="W258:W265"/>
    <mergeCell ref="X258:X265"/>
    <mergeCell ref="O260:O263"/>
    <mergeCell ref="Y260:Y263"/>
    <mergeCell ref="P258:P265"/>
    <mergeCell ref="M258:M265"/>
    <mergeCell ref="Q258:Q265"/>
    <mergeCell ref="R258:R265"/>
    <mergeCell ref="S258:S265"/>
    <mergeCell ref="M249:M256"/>
    <mergeCell ref="Q249:Q256"/>
    <mergeCell ref="R249:R256"/>
    <mergeCell ref="S249:S256"/>
    <mergeCell ref="H249:H256"/>
    <mergeCell ref="I249:I256"/>
    <mergeCell ref="J249:J256"/>
    <mergeCell ref="K249:K256"/>
    <mergeCell ref="H258:H265"/>
    <mergeCell ref="V267:V274"/>
    <mergeCell ref="W267:W274"/>
    <mergeCell ref="X267:X274"/>
    <mergeCell ref="O269:O272"/>
    <mergeCell ref="Y269:Y272"/>
    <mergeCell ref="G276:G283"/>
    <mergeCell ref="L276:L283"/>
    <mergeCell ref="V276:V283"/>
    <mergeCell ref="W276:W283"/>
    <mergeCell ref="X276:X283"/>
    <mergeCell ref="O278:O281"/>
    <mergeCell ref="Y278:Y281"/>
    <mergeCell ref="G285:G292"/>
    <mergeCell ref="L285:L292"/>
    <mergeCell ref="V285:V292"/>
    <mergeCell ref="W285:W292"/>
    <mergeCell ref="X285:X292"/>
    <mergeCell ref="O287:O290"/>
    <mergeCell ref="Y287:Y290"/>
    <mergeCell ref="P267:P274"/>
    <mergeCell ref="P276:P283"/>
    <mergeCell ref="P285:P292"/>
    <mergeCell ref="Q276:Q283"/>
    <mergeCell ref="R276:R283"/>
    <mergeCell ref="S276:S283"/>
    <mergeCell ref="H276:H283"/>
    <mergeCell ref="I276:I283"/>
    <mergeCell ref="J276:J283"/>
    <mergeCell ref="K276:K283"/>
    <mergeCell ref="U276:U283"/>
    <mergeCell ref="T267:T274"/>
    <mergeCell ref="U267:U274"/>
    <mergeCell ref="V294:V301"/>
    <mergeCell ref="W294:W301"/>
    <mergeCell ref="X294:X301"/>
    <mergeCell ref="O296:O299"/>
    <mergeCell ref="Y296:Y299"/>
    <mergeCell ref="G303:G310"/>
    <mergeCell ref="L303:L310"/>
    <mergeCell ref="V303:V310"/>
    <mergeCell ref="W303:W310"/>
    <mergeCell ref="X303:X310"/>
    <mergeCell ref="O305:O308"/>
    <mergeCell ref="Y305:Y308"/>
    <mergeCell ref="G312:G319"/>
    <mergeCell ref="L312:L319"/>
    <mergeCell ref="V312:V319"/>
    <mergeCell ref="W312:W319"/>
    <mergeCell ref="X312:X319"/>
    <mergeCell ref="O314:O317"/>
    <mergeCell ref="Y314:Y317"/>
    <mergeCell ref="P294:P301"/>
    <mergeCell ref="P303:P310"/>
    <mergeCell ref="P312:P319"/>
    <mergeCell ref="T312:T319"/>
    <mergeCell ref="U312:U319"/>
    <mergeCell ref="T303:T310"/>
    <mergeCell ref="U303:U310"/>
    <mergeCell ref="N303:N310"/>
    <mergeCell ref="N312:N319"/>
    <mergeCell ref="T294:T301"/>
    <mergeCell ref="U294:U301"/>
    <mergeCell ref="V321:V328"/>
    <mergeCell ref="W321:W328"/>
    <mergeCell ref="X321:X328"/>
    <mergeCell ref="O323:O326"/>
    <mergeCell ref="Y323:Y326"/>
    <mergeCell ref="G330:G337"/>
    <mergeCell ref="L330:L337"/>
    <mergeCell ref="V330:V337"/>
    <mergeCell ref="W330:W337"/>
    <mergeCell ref="X330:X337"/>
    <mergeCell ref="O332:O335"/>
    <mergeCell ref="Y332:Y335"/>
    <mergeCell ref="G339:G346"/>
    <mergeCell ref="L339:L346"/>
    <mergeCell ref="V339:V346"/>
    <mergeCell ref="W339:W346"/>
    <mergeCell ref="X339:X346"/>
    <mergeCell ref="O341:O344"/>
    <mergeCell ref="Y341:Y344"/>
    <mergeCell ref="P321:P328"/>
    <mergeCell ref="P330:P337"/>
    <mergeCell ref="P339:P346"/>
    <mergeCell ref="M330:M337"/>
    <mergeCell ref="Q330:Q337"/>
    <mergeCell ref="R330:R337"/>
    <mergeCell ref="S330:S337"/>
    <mergeCell ref="T339:T346"/>
    <mergeCell ref="U339:U346"/>
    <mergeCell ref="M339:M346"/>
    <mergeCell ref="Q339:Q346"/>
    <mergeCell ref="N339:N346"/>
    <mergeCell ref="I330:I337"/>
    <mergeCell ref="W348:W355"/>
    <mergeCell ref="X348:X355"/>
    <mergeCell ref="O350:O353"/>
    <mergeCell ref="Y350:Y353"/>
    <mergeCell ref="G357:G364"/>
    <mergeCell ref="L357:L364"/>
    <mergeCell ref="V357:V364"/>
    <mergeCell ref="W357:W364"/>
    <mergeCell ref="X357:X364"/>
    <mergeCell ref="O359:O362"/>
    <mergeCell ref="Y359:Y362"/>
    <mergeCell ref="G366:G373"/>
    <mergeCell ref="L366:L373"/>
    <mergeCell ref="V366:V373"/>
    <mergeCell ref="W366:W373"/>
    <mergeCell ref="X366:X373"/>
    <mergeCell ref="O368:O371"/>
    <mergeCell ref="Y368:Y371"/>
    <mergeCell ref="P348:P355"/>
    <mergeCell ref="P357:P364"/>
    <mergeCell ref="P366:P373"/>
    <mergeCell ref="Q348:Q355"/>
    <mergeCell ref="R348:R355"/>
    <mergeCell ref="S348:S355"/>
    <mergeCell ref="H348:H355"/>
    <mergeCell ref="I348:I355"/>
    <mergeCell ref="J348:J355"/>
    <mergeCell ref="K348:K355"/>
    <mergeCell ref="T348:T355"/>
    <mergeCell ref="U348:U355"/>
    <mergeCell ref="G348:G355"/>
    <mergeCell ref="M348:M355"/>
    <mergeCell ref="V375:V382"/>
    <mergeCell ref="W375:W382"/>
    <mergeCell ref="X375:X382"/>
    <mergeCell ref="O377:O380"/>
    <mergeCell ref="Y377:Y380"/>
    <mergeCell ref="G384:G391"/>
    <mergeCell ref="L384:L391"/>
    <mergeCell ref="V384:V391"/>
    <mergeCell ref="W384:W391"/>
    <mergeCell ref="X384:X391"/>
    <mergeCell ref="O386:O389"/>
    <mergeCell ref="Y386:Y389"/>
    <mergeCell ref="G393:G400"/>
    <mergeCell ref="L393:L400"/>
    <mergeCell ref="V393:V400"/>
    <mergeCell ref="W393:W400"/>
    <mergeCell ref="X393:X400"/>
    <mergeCell ref="O395:O398"/>
    <mergeCell ref="Y395:Y398"/>
    <mergeCell ref="P375:P382"/>
    <mergeCell ref="P384:P391"/>
    <mergeCell ref="P393:P400"/>
    <mergeCell ref="V402:V409"/>
    <mergeCell ref="W402:W409"/>
    <mergeCell ref="X402:X409"/>
    <mergeCell ref="O404:O407"/>
    <mergeCell ref="Y404:Y407"/>
    <mergeCell ref="G411:G418"/>
    <mergeCell ref="L411:L418"/>
    <mergeCell ref="V411:V418"/>
    <mergeCell ref="W411:W418"/>
    <mergeCell ref="X411:X418"/>
    <mergeCell ref="O413:O416"/>
    <mergeCell ref="Y413:Y416"/>
    <mergeCell ref="G420:G427"/>
    <mergeCell ref="L420:L427"/>
    <mergeCell ref="V420:V427"/>
    <mergeCell ref="W420:W427"/>
    <mergeCell ref="X420:X427"/>
    <mergeCell ref="O422:O425"/>
    <mergeCell ref="Y422:Y425"/>
    <mergeCell ref="Q420:Q427"/>
    <mergeCell ref="R420:R427"/>
    <mergeCell ref="S420:S427"/>
    <mergeCell ref="H420:H427"/>
    <mergeCell ref="I420:I427"/>
    <mergeCell ref="J420:J427"/>
    <mergeCell ref="K420:K427"/>
    <mergeCell ref="T420:T427"/>
    <mergeCell ref="U420:U427"/>
    <mergeCell ref="P420:P427"/>
    <mergeCell ref="M402:M409"/>
    <mergeCell ref="Q402:Q409"/>
    <mergeCell ref="R402:R409"/>
    <mergeCell ref="W429:W436"/>
    <mergeCell ref="X429:X436"/>
    <mergeCell ref="O431:O434"/>
    <mergeCell ref="Y431:Y434"/>
    <mergeCell ref="G438:G445"/>
    <mergeCell ref="L438:L445"/>
    <mergeCell ref="V438:V445"/>
    <mergeCell ref="W438:W445"/>
    <mergeCell ref="X438:X445"/>
    <mergeCell ref="O440:O443"/>
    <mergeCell ref="Y440:Y443"/>
    <mergeCell ref="G447:G454"/>
    <mergeCell ref="L447:L454"/>
    <mergeCell ref="V447:V454"/>
    <mergeCell ref="W447:W454"/>
    <mergeCell ref="X447:X454"/>
    <mergeCell ref="O449:O452"/>
    <mergeCell ref="Y449:Y452"/>
    <mergeCell ref="H429:H436"/>
    <mergeCell ref="I429:I436"/>
    <mergeCell ref="J429:J436"/>
    <mergeCell ref="K429:K436"/>
    <mergeCell ref="L429:L436"/>
    <mergeCell ref="V429:V436"/>
    <mergeCell ref="G456:G463"/>
    <mergeCell ref="L456:L463"/>
    <mergeCell ref="V456:V463"/>
    <mergeCell ref="W456:W463"/>
    <mergeCell ref="X456:X463"/>
    <mergeCell ref="O458:O461"/>
    <mergeCell ref="Y458:Y461"/>
    <mergeCell ref="G465:G472"/>
    <mergeCell ref="L465:L472"/>
    <mergeCell ref="V465:V472"/>
    <mergeCell ref="W465:W472"/>
    <mergeCell ref="X465:X472"/>
    <mergeCell ref="O467:O470"/>
    <mergeCell ref="Y467:Y470"/>
    <mergeCell ref="G474:G481"/>
    <mergeCell ref="L474:L481"/>
    <mergeCell ref="V474:V481"/>
    <mergeCell ref="W474:W481"/>
    <mergeCell ref="X474:X481"/>
    <mergeCell ref="O476:O479"/>
    <mergeCell ref="Y476:Y479"/>
    <mergeCell ref="P474:P481"/>
    <mergeCell ref="P465:P472"/>
    <mergeCell ref="M474:M481"/>
    <mergeCell ref="Q474:Q481"/>
    <mergeCell ref="R474:R481"/>
    <mergeCell ref="S474:S481"/>
    <mergeCell ref="M465:M472"/>
    <mergeCell ref="Q465:Q472"/>
    <mergeCell ref="R465:R472"/>
    <mergeCell ref="S465:S472"/>
    <mergeCell ref="H465:H472"/>
    <mergeCell ref="G483:G490"/>
    <mergeCell ref="L483:L490"/>
    <mergeCell ref="V483:V490"/>
    <mergeCell ref="W483:W490"/>
    <mergeCell ref="X483:X490"/>
    <mergeCell ref="O485:O488"/>
    <mergeCell ref="Y485:Y488"/>
    <mergeCell ref="G492:G499"/>
    <mergeCell ref="L492:L499"/>
    <mergeCell ref="V492:V499"/>
    <mergeCell ref="W492:W499"/>
    <mergeCell ref="X492:X499"/>
    <mergeCell ref="O494:O497"/>
    <mergeCell ref="Y494:Y497"/>
    <mergeCell ref="G501:G508"/>
    <mergeCell ref="L501:L508"/>
    <mergeCell ref="V501:V508"/>
    <mergeCell ref="W501:W508"/>
    <mergeCell ref="X501:X508"/>
    <mergeCell ref="O503:O506"/>
    <mergeCell ref="Y503:Y506"/>
    <mergeCell ref="P483:P490"/>
    <mergeCell ref="P492:P499"/>
    <mergeCell ref="P501:P508"/>
    <mergeCell ref="T483:T490"/>
    <mergeCell ref="U483:U490"/>
    <mergeCell ref="M483:M490"/>
    <mergeCell ref="Q483:Q490"/>
    <mergeCell ref="R483:R490"/>
    <mergeCell ref="S483:S490"/>
    <mergeCell ref="T492:T499"/>
    <mergeCell ref="U492:U499"/>
    <mergeCell ref="G510:G517"/>
    <mergeCell ref="L510:L517"/>
    <mergeCell ref="V510:V517"/>
    <mergeCell ref="W510:W517"/>
    <mergeCell ref="X510:X517"/>
    <mergeCell ref="O512:O515"/>
    <mergeCell ref="Y512:Y515"/>
    <mergeCell ref="G519:G526"/>
    <mergeCell ref="L519:L526"/>
    <mergeCell ref="V519:V526"/>
    <mergeCell ref="W519:W526"/>
    <mergeCell ref="X519:X526"/>
    <mergeCell ref="O521:O524"/>
    <mergeCell ref="Y521:Y524"/>
    <mergeCell ref="G528:G535"/>
    <mergeCell ref="L528:L535"/>
    <mergeCell ref="V528:V535"/>
    <mergeCell ref="W528:W535"/>
    <mergeCell ref="X528:X535"/>
    <mergeCell ref="O530:O533"/>
    <mergeCell ref="Y530:Y533"/>
    <mergeCell ref="P510:P517"/>
    <mergeCell ref="P519:P526"/>
    <mergeCell ref="P528:P535"/>
    <mergeCell ref="T510:T517"/>
    <mergeCell ref="U510:U517"/>
    <mergeCell ref="M510:M517"/>
    <mergeCell ref="Q510:Q517"/>
    <mergeCell ref="R510:R517"/>
    <mergeCell ref="S510:S517"/>
    <mergeCell ref="H510:H517"/>
    <mergeCell ref="I510:I517"/>
    <mergeCell ref="V537:V544"/>
    <mergeCell ref="W537:W544"/>
    <mergeCell ref="X537:X544"/>
    <mergeCell ref="O539:O542"/>
    <mergeCell ref="Y539:Y542"/>
    <mergeCell ref="G546:G553"/>
    <mergeCell ref="L546:L553"/>
    <mergeCell ref="V546:V553"/>
    <mergeCell ref="W546:W553"/>
    <mergeCell ref="X546:X553"/>
    <mergeCell ref="O548:O551"/>
    <mergeCell ref="Y548:Y551"/>
    <mergeCell ref="G555:G562"/>
    <mergeCell ref="L555:L562"/>
    <mergeCell ref="V555:V562"/>
    <mergeCell ref="W555:W562"/>
    <mergeCell ref="X555:X562"/>
    <mergeCell ref="O557:O560"/>
    <mergeCell ref="Y557:Y560"/>
    <mergeCell ref="P537:P544"/>
    <mergeCell ref="P546:P553"/>
    <mergeCell ref="P555:P562"/>
    <mergeCell ref="G537:G544"/>
    <mergeCell ref="W564:W571"/>
    <mergeCell ref="X564:X571"/>
    <mergeCell ref="O566:O569"/>
    <mergeCell ref="Y566:Y569"/>
    <mergeCell ref="G573:G580"/>
    <mergeCell ref="L573:L580"/>
    <mergeCell ref="V573:V580"/>
    <mergeCell ref="W573:W580"/>
    <mergeCell ref="X573:X580"/>
    <mergeCell ref="O575:O578"/>
    <mergeCell ref="Y575:Y578"/>
    <mergeCell ref="G582:G589"/>
    <mergeCell ref="L582:L589"/>
    <mergeCell ref="V582:V589"/>
    <mergeCell ref="W582:W589"/>
    <mergeCell ref="X582:X589"/>
    <mergeCell ref="O584:O587"/>
    <mergeCell ref="Y584:Y587"/>
    <mergeCell ref="P564:P571"/>
    <mergeCell ref="P573:P580"/>
    <mergeCell ref="P582:P589"/>
    <mergeCell ref="N573:N580"/>
    <mergeCell ref="N582:N589"/>
    <mergeCell ref="T582:T589"/>
    <mergeCell ref="U582:U589"/>
    <mergeCell ref="M582:M589"/>
    <mergeCell ref="Q582:Q589"/>
    <mergeCell ref="R582:R589"/>
    <mergeCell ref="S582:S589"/>
    <mergeCell ref="H582:H589"/>
    <mergeCell ref="I582:I589"/>
    <mergeCell ref="J582:J589"/>
    <mergeCell ref="V591:V598"/>
    <mergeCell ref="W591:W598"/>
    <mergeCell ref="X591:X598"/>
    <mergeCell ref="O593:O596"/>
    <mergeCell ref="Y593:Y596"/>
    <mergeCell ref="G600:G607"/>
    <mergeCell ref="L600:L607"/>
    <mergeCell ref="V600:V607"/>
    <mergeCell ref="W600:W607"/>
    <mergeCell ref="X600:X607"/>
    <mergeCell ref="O602:O605"/>
    <mergeCell ref="Y602:Y605"/>
    <mergeCell ref="G609:G616"/>
    <mergeCell ref="L609:L616"/>
    <mergeCell ref="V609:V616"/>
    <mergeCell ref="W609:W616"/>
    <mergeCell ref="X609:X616"/>
    <mergeCell ref="O611:O614"/>
    <mergeCell ref="Y611:Y614"/>
    <mergeCell ref="P591:P598"/>
    <mergeCell ref="P600:P607"/>
    <mergeCell ref="P609:P616"/>
    <mergeCell ref="T609:T616"/>
    <mergeCell ref="G591:G598"/>
    <mergeCell ref="L591:L598"/>
    <mergeCell ref="U609:U616"/>
    <mergeCell ref="V618:V625"/>
    <mergeCell ref="W618:W625"/>
    <mergeCell ref="X618:X625"/>
    <mergeCell ref="O620:O623"/>
    <mergeCell ref="Y620:Y623"/>
    <mergeCell ref="G627:G634"/>
    <mergeCell ref="L627:L634"/>
    <mergeCell ref="V627:V634"/>
    <mergeCell ref="W627:W634"/>
    <mergeCell ref="X627:X634"/>
    <mergeCell ref="O629:O632"/>
    <mergeCell ref="Y629:Y632"/>
    <mergeCell ref="G636:G643"/>
    <mergeCell ref="L636:L643"/>
    <mergeCell ref="V636:V643"/>
    <mergeCell ref="W636:W643"/>
    <mergeCell ref="X636:X643"/>
    <mergeCell ref="O638:O641"/>
    <mergeCell ref="Y638:Y641"/>
    <mergeCell ref="Q636:Q643"/>
    <mergeCell ref="R636:R643"/>
    <mergeCell ref="S636:S643"/>
    <mergeCell ref="H636:H643"/>
    <mergeCell ref="I636:I643"/>
    <mergeCell ref="J636:J643"/>
    <mergeCell ref="K636:K643"/>
    <mergeCell ref="T636:T643"/>
    <mergeCell ref="U636:U643"/>
    <mergeCell ref="S627:S634"/>
    <mergeCell ref="M636:M643"/>
    <mergeCell ref="N627:N634"/>
    <mergeCell ref="P618:P625"/>
    <mergeCell ref="V645:V652"/>
    <mergeCell ref="W645:W652"/>
    <mergeCell ref="X645:X652"/>
    <mergeCell ref="O647:O650"/>
    <mergeCell ref="Y647:Y650"/>
    <mergeCell ref="G654:G661"/>
    <mergeCell ref="L654:L661"/>
    <mergeCell ref="V654:V661"/>
    <mergeCell ref="W654:W661"/>
    <mergeCell ref="X654:X661"/>
    <mergeCell ref="O656:O659"/>
    <mergeCell ref="Y656:Y659"/>
    <mergeCell ref="G663:G670"/>
    <mergeCell ref="L663:L670"/>
    <mergeCell ref="V663:V670"/>
    <mergeCell ref="W663:W670"/>
    <mergeCell ref="X663:X670"/>
    <mergeCell ref="O665:O668"/>
    <mergeCell ref="Y665:Y668"/>
    <mergeCell ref="T645:T652"/>
    <mergeCell ref="U645:U652"/>
    <mergeCell ref="M645:M652"/>
    <mergeCell ref="Q645:Q652"/>
    <mergeCell ref="R645:R652"/>
    <mergeCell ref="S645:S652"/>
    <mergeCell ref="H645:H652"/>
    <mergeCell ref="I645:I652"/>
    <mergeCell ref="J645:J652"/>
    <mergeCell ref="K645:K652"/>
    <mergeCell ref="P645:P652"/>
    <mergeCell ref="V672:V679"/>
    <mergeCell ref="W672:W679"/>
    <mergeCell ref="X672:X679"/>
    <mergeCell ref="O674:O677"/>
    <mergeCell ref="Y674:Y677"/>
    <mergeCell ref="G681:G688"/>
    <mergeCell ref="L681:L688"/>
    <mergeCell ref="V681:V688"/>
    <mergeCell ref="W681:W688"/>
    <mergeCell ref="X681:X688"/>
    <mergeCell ref="O683:O686"/>
    <mergeCell ref="Y683:Y686"/>
    <mergeCell ref="G690:G697"/>
    <mergeCell ref="L690:L697"/>
    <mergeCell ref="V690:V697"/>
    <mergeCell ref="W690:W697"/>
    <mergeCell ref="X690:X697"/>
    <mergeCell ref="O692:O695"/>
    <mergeCell ref="Y692:Y695"/>
    <mergeCell ref="P690:P697"/>
    <mergeCell ref="P681:P688"/>
    <mergeCell ref="M681:M688"/>
    <mergeCell ref="Q681:Q688"/>
    <mergeCell ref="R681:R688"/>
    <mergeCell ref="S681:S688"/>
    <mergeCell ref="H681:H688"/>
    <mergeCell ref="I681:I688"/>
    <mergeCell ref="J681:J688"/>
    <mergeCell ref="K681:K688"/>
    <mergeCell ref="N681:N688"/>
    <mergeCell ref="G699:G706"/>
    <mergeCell ref="L699:L706"/>
    <mergeCell ref="V699:V706"/>
    <mergeCell ref="W699:W706"/>
    <mergeCell ref="X699:X706"/>
    <mergeCell ref="O701:O704"/>
    <mergeCell ref="Y701:Y704"/>
    <mergeCell ref="G708:G715"/>
    <mergeCell ref="L708:L715"/>
    <mergeCell ref="V708:V715"/>
    <mergeCell ref="W708:W715"/>
    <mergeCell ref="X708:X715"/>
    <mergeCell ref="O710:O713"/>
    <mergeCell ref="Y710:Y713"/>
    <mergeCell ref="G717:G724"/>
    <mergeCell ref="L717:L724"/>
    <mergeCell ref="V717:V724"/>
    <mergeCell ref="W717:W724"/>
    <mergeCell ref="X717:X724"/>
    <mergeCell ref="O719:O722"/>
    <mergeCell ref="Y719:Y722"/>
    <mergeCell ref="Q708:Q715"/>
    <mergeCell ref="R708:R715"/>
    <mergeCell ref="S708:S715"/>
    <mergeCell ref="H708:H715"/>
    <mergeCell ref="I708:I715"/>
    <mergeCell ref="J708:J715"/>
    <mergeCell ref="K708:K715"/>
    <mergeCell ref="P708:P715"/>
    <mergeCell ref="K699:K706"/>
    <mergeCell ref="W726:W733"/>
    <mergeCell ref="X726:X733"/>
    <mergeCell ref="O728:O731"/>
    <mergeCell ref="Y728:Y731"/>
    <mergeCell ref="G735:G742"/>
    <mergeCell ref="L735:L742"/>
    <mergeCell ref="V735:V742"/>
    <mergeCell ref="W735:W742"/>
    <mergeCell ref="X735:X742"/>
    <mergeCell ref="O737:O740"/>
    <mergeCell ref="Y737:Y740"/>
    <mergeCell ref="G744:G751"/>
    <mergeCell ref="L744:L751"/>
    <mergeCell ref="V744:V751"/>
    <mergeCell ref="W744:W751"/>
    <mergeCell ref="X744:X751"/>
    <mergeCell ref="O746:O749"/>
    <mergeCell ref="Y746:Y749"/>
    <mergeCell ref="V726:V733"/>
    <mergeCell ref="U744:U751"/>
    <mergeCell ref="Q726:Q733"/>
    <mergeCell ref="R726:R733"/>
    <mergeCell ref="S726:S733"/>
    <mergeCell ref="T726:T733"/>
    <mergeCell ref="U726:U733"/>
    <mergeCell ref="W753:W760"/>
    <mergeCell ref="X753:X760"/>
    <mergeCell ref="O755:O758"/>
    <mergeCell ref="Y755:Y758"/>
    <mergeCell ref="G762:G769"/>
    <mergeCell ref="L762:L769"/>
    <mergeCell ref="V762:V769"/>
    <mergeCell ref="W762:W769"/>
    <mergeCell ref="X762:X769"/>
    <mergeCell ref="O764:O767"/>
    <mergeCell ref="Y764:Y767"/>
    <mergeCell ref="G771:G778"/>
    <mergeCell ref="L771:L778"/>
    <mergeCell ref="V771:V778"/>
    <mergeCell ref="W771:W778"/>
    <mergeCell ref="X771:X778"/>
    <mergeCell ref="O773:O776"/>
    <mergeCell ref="Y773:Y776"/>
    <mergeCell ref="R771:R778"/>
    <mergeCell ref="S771:S778"/>
    <mergeCell ref="S753:S760"/>
    <mergeCell ref="T771:T778"/>
    <mergeCell ref="U753:U760"/>
    <mergeCell ref="P771:P778"/>
    <mergeCell ref="U771:U778"/>
    <mergeCell ref="V753:V760"/>
    <mergeCell ref="R753:R760"/>
    <mergeCell ref="K771:K778"/>
    <mergeCell ref="M771:M778"/>
    <mergeCell ref="N771:N778"/>
    <mergeCell ref="Q771:Q778"/>
    <mergeCell ref="V780:V787"/>
    <mergeCell ref="W780:W787"/>
    <mergeCell ref="X780:X787"/>
    <mergeCell ref="O782:O785"/>
    <mergeCell ref="Y782:Y785"/>
    <mergeCell ref="G789:G796"/>
    <mergeCell ref="L789:L796"/>
    <mergeCell ref="V789:V796"/>
    <mergeCell ref="W789:W796"/>
    <mergeCell ref="X789:X796"/>
    <mergeCell ref="O791:O794"/>
    <mergeCell ref="Y791:Y794"/>
    <mergeCell ref="G798:G805"/>
    <mergeCell ref="L798:L805"/>
    <mergeCell ref="V798:V805"/>
    <mergeCell ref="W798:W805"/>
    <mergeCell ref="X798:X805"/>
    <mergeCell ref="O800:O803"/>
    <mergeCell ref="Y800:Y803"/>
    <mergeCell ref="P789:P796"/>
    <mergeCell ref="P798:P805"/>
    <mergeCell ref="R798:R805"/>
    <mergeCell ref="S798:S805"/>
    <mergeCell ref="T798:T805"/>
    <mergeCell ref="U798:U805"/>
    <mergeCell ref="U789:U796"/>
    <mergeCell ref="I780:I787"/>
    <mergeCell ref="J780:J787"/>
    <mergeCell ref="K780:K787"/>
    <mergeCell ref="M780:M787"/>
    <mergeCell ref="N780:N787"/>
    <mergeCell ref="Q780:Q787"/>
    <mergeCell ref="V807:V814"/>
    <mergeCell ref="W807:W814"/>
    <mergeCell ref="X807:X814"/>
    <mergeCell ref="O809:O812"/>
    <mergeCell ref="Y809:Y812"/>
    <mergeCell ref="G816:G823"/>
    <mergeCell ref="L816:L823"/>
    <mergeCell ref="V816:V823"/>
    <mergeCell ref="W816:W823"/>
    <mergeCell ref="X816:X823"/>
    <mergeCell ref="O818:O821"/>
    <mergeCell ref="Y818:Y821"/>
    <mergeCell ref="G825:G832"/>
    <mergeCell ref="L825:L832"/>
    <mergeCell ref="V825:V832"/>
    <mergeCell ref="W825:W832"/>
    <mergeCell ref="X825:X832"/>
    <mergeCell ref="O827:O830"/>
    <mergeCell ref="Y827:Y830"/>
    <mergeCell ref="P807:P814"/>
    <mergeCell ref="P816:P823"/>
    <mergeCell ref="P825:P832"/>
    <mergeCell ref="U807:U814"/>
    <mergeCell ref="J825:J832"/>
    <mergeCell ref="K825:K832"/>
    <mergeCell ref="M825:M832"/>
    <mergeCell ref="N825:N832"/>
    <mergeCell ref="Q825:Q832"/>
    <mergeCell ref="R825:R832"/>
    <mergeCell ref="S825:S832"/>
    <mergeCell ref="M816:M823"/>
    <mergeCell ref="N816:N823"/>
    <mergeCell ref="V834:V841"/>
    <mergeCell ref="W834:W841"/>
    <mergeCell ref="X834:X841"/>
    <mergeCell ref="O836:O839"/>
    <mergeCell ref="Y836:Y839"/>
    <mergeCell ref="G843:G850"/>
    <mergeCell ref="L843:L850"/>
    <mergeCell ref="V843:V850"/>
    <mergeCell ref="W843:W850"/>
    <mergeCell ref="X843:X850"/>
    <mergeCell ref="O845:O848"/>
    <mergeCell ref="Y845:Y848"/>
    <mergeCell ref="G852:G859"/>
    <mergeCell ref="L852:L859"/>
    <mergeCell ref="V852:V859"/>
    <mergeCell ref="W852:W859"/>
    <mergeCell ref="X852:X859"/>
    <mergeCell ref="O854:O857"/>
    <mergeCell ref="Y854:Y857"/>
    <mergeCell ref="P834:P841"/>
    <mergeCell ref="P852:P859"/>
    <mergeCell ref="T843:T850"/>
    <mergeCell ref="P843:P850"/>
    <mergeCell ref="G834:G841"/>
    <mergeCell ref="L834:L841"/>
    <mergeCell ref="W861:W868"/>
    <mergeCell ref="X861:X868"/>
    <mergeCell ref="O863:O866"/>
    <mergeCell ref="Y863:Y866"/>
    <mergeCell ref="G870:G877"/>
    <mergeCell ref="L870:L877"/>
    <mergeCell ref="V870:V877"/>
    <mergeCell ref="W870:W877"/>
    <mergeCell ref="X870:X877"/>
    <mergeCell ref="O872:O875"/>
    <mergeCell ref="Y872:Y875"/>
    <mergeCell ref="G879:G886"/>
    <mergeCell ref="L879:L886"/>
    <mergeCell ref="V879:V886"/>
    <mergeCell ref="W879:W886"/>
    <mergeCell ref="X879:X886"/>
    <mergeCell ref="O881:O884"/>
    <mergeCell ref="Y881:Y884"/>
    <mergeCell ref="P861:P868"/>
    <mergeCell ref="P870:P877"/>
    <mergeCell ref="P879:P886"/>
    <mergeCell ref="S870:S877"/>
    <mergeCell ref="T870:T877"/>
    <mergeCell ref="U870:U877"/>
    <mergeCell ref="V861:V868"/>
    <mergeCell ref="N879:N886"/>
    <mergeCell ref="Q879:Q886"/>
    <mergeCell ref="R879:R886"/>
    <mergeCell ref="S879:S886"/>
    <mergeCell ref="T861:T868"/>
    <mergeCell ref="S861:S868"/>
    <mergeCell ref="T879:T886"/>
    <mergeCell ref="G888:G895"/>
    <mergeCell ref="L888:L895"/>
    <mergeCell ref="V888:V895"/>
    <mergeCell ref="W888:W895"/>
    <mergeCell ref="X888:X895"/>
    <mergeCell ref="O890:O893"/>
    <mergeCell ref="Y890:Y893"/>
    <mergeCell ref="G897:G904"/>
    <mergeCell ref="L897:L904"/>
    <mergeCell ref="V897:V904"/>
    <mergeCell ref="W897:W904"/>
    <mergeCell ref="X897:X904"/>
    <mergeCell ref="O899:O902"/>
    <mergeCell ref="Y899:Y902"/>
    <mergeCell ref="G906:G913"/>
    <mergeCell ref="L906:L913"/>
    <mergeCell ref="V906:V913"/>
    <mergeCell ref="W906:W913"/>
    <mergeCell ref="X906:X913"/>
    <mergeCell ref="O908:O911"/>
    <mergeCell ref="Y908:Y911"/>
    <mergeCell ref="P888:P895"/>
    <mergeCell ref="P897:P904"/>
    <mergeCell ref="P906:P913"/>
    <mergeCell ref="T906:T913"/>
  </mergeCells>
  <phoneticPr fontId="15" type="noConversion"/>
  <conditionalFormatting sqref="D6 D15 D24 D33 D42 D51 D60 D69 D78 D87 D96 D105 D114 D123 D132 D141 D150 D159 D168 D177 D186 D195 D204 D213 D222 D231 D240 D249 D258 D267 D276 D285 D294 D303 D312 D321 D330 D339 D348 D357 D366 D375 D384 D393 D402 D411 D420 D429 D438 D447 D456 D465 D474 D483 D492 D501 D510 D519 D528 D537 D546 D555 D564 D573 D582 D591 D600 D609 D618 D627 D636 D645 D654 D663 D672 D681 D690 D699 D708 D717 D726 D735 D744 D753 D762 D771 D780 D789 D798 D807 D816 D825 D834 D843 D852 D861 D870 D879 D888 D897 D906">
    <cfRule type="cellIs" dxfId="22" priority="7706" stopIfTrue="1" operator="equal">
      <formula>"Active"</formula>
    </cfRule>
    <cfRule type="cellIs" dxfId="21" priority="7708" stopIfTrue="1" operator="equal">
      <formula>"Retired"</formula>
    </cfRule>
  </conditionalFormatting>
  <conditionalFormatting sqref="E6 E15 E24 E33 E42 E51 E60 E69 E78 E87 E96 E105 E114 E123 E132 E141 E150 E159 E168 E177 E186 E195 E204 E213 E222 E231 E240 E249 E258 E267 E276 E285 E294 E303 E312 E321 E330 E339 E348 E357 E366 E375 E384 E393 E402 E411 E420 E429 E438 E447 E456 E465 E474 E483 E492 E501 E510 E519 E528 E537 E546 E555 E564 E573 E582 E591 E600 E609 E618 E627 E636 E645 E654 E663 E672 E681 E690 E699 E708 E717 E726 E735 E744 E753 E762 E771 E780 E789 E798 E807 E816 E825 E834 E843 E852 E861 E870 E879 E888 E897 E906">
    <cfRule type="cellIs" dxfId="20" priority="7704" stopIfTrue="1" operator="equal">
      <formula>"Threat"</formula>
    </cfRule>
    <cfRule type="cellIs" dxfId="19" priority="7705" stopIfTrue="1" operator="equal">
      <formula>"Opportunity"</formula>
    </cfRule>
  </conditionalFormatting>
  <conditionalFormatting sqref="O8:O11 Y8:Y11 O17:O20 Y17:Y20 O26:O29 Y26:Y29 O35:O38 Y35:Y38 O44:O47 Y44:Y47 O53:O56 Y53:Y56 O62:O65 Y62:Y65 O71:O74 Y71:Y74 O80:O83 Y80:Y83 O89:O92 Y89:Y92 O98:O101 Y98:Y101 O107:O110 Y107:Y110 O116:O119 Y116:Y119 O125:O128 Y125:Y128 O134:O137 Y134:Y137 O143:O146 Y143:Y146 O152:O155 Y152:Y155 O161:O164 Y161:Y164 O170:O173 Y170:Y173 O179:O182 Y179:Y182 O188:O191 Y188:Y191 O197:O200 Y197:Y200 O206:O209 Y206:Y209 O215:O218 Y215:Y218 O224:O227 Y224:Y227 O233:O236 Y233:Y236 O242:O245 Y242:Y245 O251:O254 Y251:Y254 O260:O263 Y260:Y263 O269:O272 Y269:Y272 O278:O281 Y278:Y281 O287:O290 Y287:Y290 O296:O299 Y296:Y299 O305:O308 Y305:Y308 O314:O317 Y314:Y317 O323:O326 Y323:Y326 O332:O335 Y332:Y335 O341:O344 Y341:Y344 O350:O353 Y350:Y353 O359:O362 Y359:Y362 O368:O371 Y368:Y371 O377:O380 Y377:Y380 O386:O389 Y386:Y389 O395:O398 Y395:Y398 O404:O407 Y404:Y407 O413:O416 Y413:Y416 O422:O425 Y422:Y425 O431:O434 Y431:Y434 O440:O443 Y440:Y443 O449:O452 Y449:Y452 O458:O461 Y458:Y461 O467:O470 Y467:Y470 O476:O479 Y476:Y479 O485:O488 Y485:Y488 O494:O497 Y494:Y497 O503:O506 Y503:Y506 O512:O515 Y512:Y515 O521:O524 Y521:Y524 O530:O533 Y530:Y533 O539:O542 Y539:Y542 O548:O551 Y548:Y551 O557:O560 Y557:Y560 O566:O569 Y566:Y569 O575:O578 Y575:Y578 O584:O587 Y584:Y587 O593:O596 Y593:Y596 O602:O605 Y602:Y605 O611:O614 Y611:Y614 O620:O623 Y620:Y623 O629:O632 Y629:Y632 O638:O641 Y638:Y641 O647:O650 Y647:Y650 O656:O659 Y656:Y659 O665:O668 Y665:Y668 O674:O677 Y674:Y677 O683:O686 Y683:Y686 O692:O695 Y692:Y695 O701:O704 Y701:Y704 O710:O713 Y710:Y713 O719:O722 Y719:Y722 O728:O731 Y728:Y731 O737:O740 Y737:Y740 O746:O749 Y746:Y749 O755:O758 Y755:Y758 O764:O767 Y764:Y767 O773:O776 Y773:Y776 O782:O785 Y782:Y785 O791:O794 Y791:Y794 O800:O803 Y800:Y803 O809:O812 Y809:Y812 O818:O821 Y818:Y821 O827:O830 Y827:Y830 O836:O839 Y836:Y839 O845:O848 Y845:Y848 O854:O857 Y854:Y857 O863:O866 Y863:Y866 O872:O875 Y872:Y875 O881:O884 Y881:Y884 O890:O893 Y890:Y893 O899:O902 Y899:Y902 O908:O911 Y908:Y911">
    <cfRule type="cellIs" dxfId="18" priority="6243" stopIfTrue="1" operator="equal">
      <formula>"EXTREME HIGH"</formula>
    </cfRule>
    <cfRule type="cellIs" dxfId="17" priority="6244" stopIfTrue="1" operator="equal">
      <formula>"HIGH RISK"</formula>
    </cfRule>
    <cfRule type="cellIs" dxfId="16" priority="6245" stopIfTrue="1" operator="equal">
      <formula>"MEDIUM RISK"</formula>
    </cfRule>
    <cfRule type="cellIs" dxfId="15" priority="6246" stopIfTrue="1" operator="equal">
      <formula>"LOW RISK"</formula>
    </cfRule>
  </conditionalFormatting>
  <printOptions horizontalCentered="1" verticalCentered="1"/>
  <pageMargins left="0.70866141732283505" right="0.70866141732283505" top="0.74803149606299202" bottom="0.74803149606299202" header="0.31496062992126" footer="0.31496062992126"/>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0000"/>
    <pageSetUpPr fitToPage="1"/>
  </sheetPr>
  <dimension ref="B1:BK213"/>
  <sheetViews>
    <sheetView showGridLines="0" zoomScale="75" zoomScaleNormal="75" zoomScalePageLayoutView="75" workbookViewId="0">
      <pane ySplit="7" topLeftCell="A11" activePane="bottomLeft" state="frozen"/>
      <selection pane="bottomLeft" activeCell="E3" sqref="E3:G3"/>
    </sheetView>
  </sheetViews>
  <sheetFormatPr defaultColWidth="9.81640625" defaultRowHeight="27" customHeight="1"/>
  <cols>
    <col min="1" max="1" width="3.81640625" style="23" customWidth="1"/>
    <col min="2" max="2" width="8.453125" style="23" customWidth="1"/>
    <col min="3" max="3" width="14.1796875" style="23" customWidth="1"/>
    <col min="4" max="4" width="28.453125" style="23" customWidth="1"/>
    <col min="5" max="5" width="5.1796875" style="95" customWidth="1"/>
    <col min="6" max="6" width="3.26953125" style="95" customWidth="1"/>
    <col min="7" max="7" width="114.7265625" style="95" customWidth="1"/>
    <col min="8" max="8" width="27.1796875" style="95" customWidth="1"/>
    <col min="9" max="11" width="22.81640625" style="95" customWidth="1"/>
    <col min="12" max="59" width="2.453125" style="23" bestFit="1" customWidth="1"/>
    <col min="60" max="61" width="9.453125" style="23" customWidth="1"/>
    <col min="62" max="16384" width="9.81640625" style="23"/>
  </cols>
  <sheetData>
    <row r="1" spans="2:61" s="63" customFormat="1" ht="27" customHeight="1" thickBot="1">
      <c r="B1" s="62" t="s">
        <v>196</v>
      </c>
      <c r="C1" s="89"/>
      <c r="D1" s="90"/>
      <c r="E1" s="91"/>
      <c r="F1" s="92"/>
      <c r="G1" s="93"/>
      <c r="I1" s="92"/>
      <c r="J1" s="92"/>
      <c r="K1" s="92"/>
      <c r="L1" s="92"/>
      <c r="M1" s="92"/>
      <c r="N1" s="92"/>
      <c r="O1" s="92"/>
      <c r="P1" s="92"/>
      <c r="Q1" s="92"/>
      <c r="R1" s="92"/>
      <c r="S1" s="92"/>
      <c r="T1" s="92"/>
      <c r="U1" s="92"/>
      <c r="V1" s="92"/>
      <c r="W1" s="92"/>
      <c r="X1" s="92"/>
      <c r="Y1" s="92"/>
      <c r="Z1" s="92"/>
    </row>
    <row r="2" spans="2:61" s="63" customFormat="1" ht="27" customHeight="1" thickBot="1">
      <c r="B2" s="602" t="s">
        <v>383</v>
      </c>
      <c r="C2" s="603"/>
      <c r="D2" s="604"/>
      <c r="E2" s="605" t="s">
        <v>441</v>
      </c>
      <c r="F2" s="606"/>
      <c r="G2" s="606"/>
      <c r="H2" s="64" t="s">
        <v>67</v>
      </c>
      <c r="I2" s="625">
        <v>2017</v>
      </c>
      <c r="J2" s="626"/>
      <c r="K2" s="78"/>
      <c r="L2" s="78"/>
      <c r="M2" s="78"/>
      <c r="Q2" s="386"/>
      <c r="R2" s="387"/>
      <c r="S2" s="387"/>
      <c r="T2" s="387"/>
      <c r="U2" s="387"/>
      <c r="V2" s="387"/>
      <c r="W2" s="387"/>
      <c r="X2" s="387"/>
      <c r="Y2" s="387"/>
      <c r="Z2" s="387"/>
      <c r="AA2" s="387"/>
      <c r="AB2" s="387"/>
      <c r="AC2" s="387"/>
      <c r="AD2" s="387"/>
      <c r="AE2" s="387"/>
      <c r="AF2" s="387"/>
      <c r="AG2" s="387"/>
      <c r="AH2" s="387"/>
      <c r="AI2" s="388"/>
    </row>
    <row r="3" spans="2:61" s="63" customFormat="1" ht="27" customHeight="1" thickBot="1">
      <c r="B3" s="602" t="s">
        <v>68</v>
      </c>
      <c r="C3" s="603"/>
      <c r="D3" s="604"/>
      <c r="E3" s="605"/>
      <c r="F3" s="606"/>
      <c r="G3" s="606"/>
      <c r="H3" s="64" t="s">
        <v>131</v>
      </c>
      <c r="I3" s="625" t="s">
        <v>426</v>
      </c>
      <c r="J3" s="626"/>
      <c r="K3" s="78"/>
      <c r="L3" s="78"/>
      <c r="M3" s="78"/>
      <c r="Q3" s="389"/>
      <c r="R3" s="390"/>
      <c r="S3" s="390"/>
      <c r="T3" s="390"/>
      <c r="U3" s="390"/>
      <c r="V3" s="390"/>
      <c r="W3" s="390"/>
      <c r="X3" s="390"/>
      <c r="Y3" s="390"/>
      <c r="Z3" s="390"/>
      <c r="AA3" s="390"/>
      <c r="AB3" s="390"/>
      <c r="AC3" s="390"/>
      <c r="AD3" s="390"/>
      <c r="AE3" s="390"/>
      <c r="AF3" s="390"/>
      <c r="AG3" s="390"/>
      <c r="AH3" s="390"/>
      <c r="AI3" s="391"/>
    </row>
    <row r="4" spans="2:61" ht="10.5" customHeight="1" thickBot="1">
      <c r="D4" s="94"/>
      <c r="L4" s="94"/>
      <c r="M4" s="96"/>
      <c r="N4" s="96"/>
      <c r="O4" s="96"/>
      <c r="P4" s="96"/>
      <c r="Q4" s="96"/>
      <c r="R4" s="96"/>
      <c r="S4" s="96"/>
      <c r="T4" s="96"/>
      <c r="U4" s="96"/>
      <c r="V4" s="96"/>
      <c r="W4" s="96"/>
      <c r="X4" s="96"/>
      <c r="Y4" s="96"/>
      <c r="Z4" s="96"/>
      <c r="AA4" s="96"/>
      <c r="AB4" s="96"/>
      <c r="AC4" s="96"/>
      <c r="AD4" s="96"/>
      <c r="AE4" s="96"/>
      <c r="AF4" s="96"/>
      <c r="AG4" s="96"/>
      <c r="AH4" s="96"/>
      <c r="AI4" s="96"/>
    </row>
    <row r="5" spans="2:61" s="97" customFormat="1" ht="21.75" customHeight="1" thickBot="1">
      <c r="B5" s="611" t="s">
        <v>69</v>
      </c>
      <c r="C5" s="613" t="s">
        <v>71</v>
      </c>
      <c r="D5" s="615" t="s">
        <v>70</v>
      </c>
      <c r="E5" s="617" t="s">
        <v>197</v>
      </c>
      <c r="F5" s="618"/>
      <c r="G5" s="618"/>
      <c r="H5" s="607" t="s">
        <v>198</v>
      </c>
      <c r="I5" s="608"/>
      <c r="J5" s="623" t="s">
        <v>145</v>
      </c>
      <c r="K5" s="624"/>
      <c r="L5" s="609" t="s">
        <v>72</v>
      </c>
      <c r="M5" s="610"/>
      <c r="N5" s="56">
        <v>0</v>
      </c>
      <c r="O5" s="57">
        <v>1</v>
      </c>
      <c r="P5" s="609" t="s">
        <v>72</v>
      </c>
      <c r="Q5" s="610"/>
      <c r="R5" s="56">
        <v>0</v>
      </c>
      <c r="S5" s="57">
        <v>2</v>
      </c>
      <c r="T5" s="589" t="s">
        <v>72</v>
      </c>
      <c r="U5" s="590"/>
      <c r="V5" s="56">
        <v>0</v>
      </c>
      <c r="W5" s="57">
        <v>3</v>
      </c>
      <c r="X5" s="589" t="s">
        <v>72</v>
      </c>
      <c r="Y5" s="590"/>
      <c r="Z5" s="56">
        <v>0</v>
      </c>
      <c r="AA5" s="57">
        <v>4</v>
      </c>
      <c r="AB5" s="589" t="s">
        <v>72</v>
      </c>
      <c r="AC5" s="590"/>
      <c r="AD5" s="56">
        <v>0</v>
      </c>
      <c r="AE5" s="57">
        <v>5</v>
      </c>
      <c r="AF5" s="589" t="s">
        <v>72</v>
      </c>
      <c r="AG5" s="590"/>
      <c r="AH5" s="56">
        <v>0</v>
      </c>
      <c r="AI5" s="57">
        <v>6</v>
      </c>
      <c r="AJ5" s="589" t="s">
        <v>72</v>
      </c>
      <c r="AK5" s="590"/>
      <c r="AL5" s="56">
        <v>0</v>
      </c>
      <c r="AM5" s="57">
        <v>7</v>
      </c>
      <c r="AN5" s="589" t="s">
        <v>72</v>
      </c>
      <c r="AO5" s="590"/>
      <c r="AP5" s="56">
        <v>0</v>
      </c>
      <c r="AQ5" s="57">
        <v>8</v>
      </c>
      <c r="AR5" s="589" t="s">
        <v>72</v>
      </c>
      <c r="AS5" s="590"/>
      <c r="AT5" s="56">
        <v>0</v>
      </c>
      <c r="AU5" s="57">
        <v>9</v>
      </c>
      <c r="AV5" s="589" t="s">
        <v>72</v>
      </c>
      <c r="AW5" s="590"/>
      <c r="AX5" s="56">
        <v>1</v>
      </c>
      <c r="AY5" s="57">
        <v>0</v>
      </c>
      <c r="AZ5" s="589" t="s">
        <v>72</v>
      </c>
      <c r="BA5" s="590"/>
      <c r="BB5" s="56">
        <v>1</v>
      </c>
      <c r="BC5" s="57">
        <v>1</v>
      </c>
      <c r="BD5" s="589" t="s">
        <v>72</v>
      </c>
      <c r="BE5" s="590"/>
      <c r="BF5" s="56">
        <v>1</v>
      </c>
      <c r="BG5" s="57">
        <v>2</v>
      </c>
      <c r="BH5" s="627" t="s">
        <v>73</v>
      </c>
      <c r="BI5" s="628"/>
    </row>
    <row r="6" spans="2:61" s="97" customFormat="1" ht="21.75" customHeight="1" thickBot="1">
      <c r="B6" s="612"/>
      <c r="C6" s="614"/>
      <c r="D6" s="616"/>
      <c r="E6" s="619"/>
      <c r="F6" s="620"/>
      <c r="G6" s="620"/>
      <c r="H6" s="173" t="s">
        <v>132</v>
      </c>
      <c r="I6" s="175" t="s">
        <v>133</v>
      </c>
      <c r="J6" s="600" t="s">
        <v>146</v>
      </c>
      <c r="K6" s="621" t="s">
        <v>147</v>
      </c>
      <c r="L6" s="597" t="s">
        <v>149</v>
      </c>
      <c r="M6" s="598"/>
      <c r="N6" s="598"/>
      <c r="O6" s="599"/>
      <c r="P6" s="591" t="s">
        <v>150</v>
      </c>
      <c r="Q6" s="592"/>
      <c r="R6" s="592"/>
      <c r="S6" s="593"/>
      <c r="T6" s="583" t="s">
        <v>151</v>
      </c>
      <c r="U6" s="584"/>
      <c r="V6" s="584"/>
      <c r="W6" s="585"/>
      <c r="X6" s="586" t="s">
        <v>152</v>
      </c>
      <c r="Y6" s="587"/>
      <c r="Z6" s="587"/>
      <c r="AA6" s="588"/>
      <c r="AB6" s="594" t="s">
        <v>153</v>
      </c>
      <c r="AC6" s="595"/>
      <c r="AD6" s="595"/>
      <c r="AE6" s="596"/>
      <c r="AF6" s="597" t="s">
        <v>154</v>
      </c>
      <c r="AG6" s="598"/>
      <c r="AH6" s="598"/>
      <c r="AI6" s="599"/>
      <c r="AJ6" s="591" t="s">
        <v>155</v>
      </c>
      <c r="AK6" s="592"/>
      <c r="AL6" s="592"/>
      <c r="AM6" s="593"/>
      <c r="AN6" s="583" t="s">
        <v>156</v>
      </c>
      <c r="AO6" s="584"/>
      <c r="AP6" s="584"/>
      <c r="AQ6" s="585"/>
      <c r="AR6" s="586" t="s">
        <v>157</v>
      </c>
      <c r="AS6" s="587"/>
      <c r="AT6" s="587"/>
      <c r="AU6" s="588"/>
      <c r="AV6" s="591" t="s">
        <v>159</v>
      </c>
      <c r="AW6" s="592"/>
      <c r="AX6" s="592"/>
      <c r="AY6" s="593"/>
      <c r="AZ6" s="583" t="s">
        <v>160</v>
      </c>
      <c r="BA6" s="584"/>
      <c r="BB6" s="584"/>
      <c r="BC6" s="585"/>
      <c r="BD6" s="586" t="s">
        <v>161</v>
      </c>
      <c r="BE6" s="587"/>
      <c r="BF6" s="587"/>
      <c r="BG6" s="588"/>
      <c r="BH6" s="629"/>
      <c r="BI6" s="630"/>
    </row>
    <row r="7" spans="2:61" ht="17.25" customHeight="1" thickBot="1">
      <c r="B7" s="612"/>
      <c r="C7" s="614"/>
      <c r="D7" s="616"/>
      <c r="E7" s="619"/>
      <c r="F7" s="620"/>
      <c r="G7" s="620"/>
      <c r="H7" s="174" t="s">
        <v>134</v>
      </c>
      <c r="I7" s="176" t="s">
        <v>134</v>
      </c>
      <c r="J7" s="601"/>
      <c r="K7" s="622"/>
      <c r="L7" s="58">
        <v>1</v>
      </c>
      <c r="M7" s="59">
        <v>2</v>
      </c>
      <c r="N7" s="60">
        <v>3</v>
      </c>
      <c r="O7" s="61">
        <v>4</v>
      </c>
      <c r="P7" s="58">
        <v>1</v>
      </c>
      <c r="Q7" s="59">
        <v>2</v>
      </c>
      <c r="R7" s="60">
        <v>3</v>
      </c>
      <c r="S7" s="61">
        <v>4</v>
      </c>
      <c r="T7" s="58">
        <v>1</v>
      </c>
      <c r="U7" s="59">
        <v>2</v>
      </c>
      <c r="V7" s="60">
        <v>3</v>
      </c>
      <c r="W7" s="61">
        <v>4</v>
      </c>
      <c r="X7" s="58">
        <v>1</v>
      </c>
      <c r="Y7" s="59">
        <v>2</v>
      </c>
      <c r="Z7" s="60">
        <v>3</v>
      </c>
      <c r="AA7" s="61">
        <v>4</v>
      </c>
      <c r="AB7" s="58">
        <v>1</v>
      </c>
      <c r="AC7" s="59">
        <v>2</v>
      </c>
      <c r="AD7" s="60">
        <v>3</v>
      </c>
      <c r="AE7" s="61">
        <v>4</v>
      </c>
      <c r="AF7" s="58">
        <v>1</v>
      </c>
      <c r="AG7" s="59">
        <v>2</v>
      </c>
      <c r="AH7" s="60">
        <v>3</v>
      </c>
      <c r="AI7" s="61">
        <v>4</v>
      </c>
      <c r="AJ7" s="58">
        <v>1</v>
      </c>
      <c r="AK7" s="59">
        <v>2</v>
      </c>
      <c r="AL7" s="60">
        <v>3</v>
      </c>
      <c r="AM7" s="61">
        <v>4</v>
      </c>
      <c r="AN7" s="58">
        <v>1</v>
      </c>
      <c r="AO7" s="59">
        <v>2</v>
      </c>
      <c r="AP7" s="60">
        <v>3</v>
      </c>
      <c r="AQ7" s="61">
        <v>4</v>
      </c>
      <c r="AR7" s="58">
        <v>1</v>
      </c>
      <c r="AS7" s="59">
        <v>2</v>
      </c>
      <c r="AT7" s="60">
        <v>3</v>
      </c>
      <c r="AU7" s="61">
        <v>4</v>
      </c>
      <c r="AV7" s="148">
        <v>1</v>
      </c>
      <c r="AW7" s="149">
        <v>2</v>
      </c>
      <c r="AX7" s="60">
        <v>3</v>
      </c>
      <c r="AY7" s="61">
        <v>4</v>
      </c>
      <c r="AZ7" s="58">
        <v>1</v>
      </c>
      <c r="BA7" s="59">
        <v>2</v>
      </c>
      <c r="BB7" s="60">
        <v>3</v>
      </c>
      <c r="BC7" s="61">
        <v>4</v>
      </c>
      <c r="BD7" s="58">
        <v>1</v>
      </c>
      <c r="BE7" s="59">
        <v>2</v>
      </c>
      <c r="BF7" s="60">
        <v>3</v>
      </c>
      <c r="BG7" s="61">
        <v>4</v>
      </c>
      <c r="BH7" s="629"/>
      <c r="BI7" s="630"/>
    </row>
    <row r="8" spans="2:61" s="103" customFormat="1" ht="96.75" customHeight="1" thickBot="1">
      <c r="B8" s="634">
        <v>1</v>
      </c>
      <c r="C8" s="636" t="s">
        <v>428</v>
      </c>
      <c r="D8" s="571" t="s">
        <v>389</v>
      </c>
      <c r="E8" s="638"/>
      <c r="F8" s="569" t="s">
        <v>427</v>
      </c>
      <c r="G8" s="570"/>
      <c r="H8" s="392" t="s">
        <v>421</v>
      </c>
      <c r="I8" s="235" t="s">
        <v>416</v>
      </c>
      <c r="J8" s="236"/>
      <c r="K8" s="236"/>
      <c r="L8" s="145"/>
      <c r="M8" s="129"/>
      <c r="N8" s="131"/>
      <c r="O8" s="132"/>
      <c r="P8" s="130"/>
      <c r="Q8" s="133"/>
      <c r="R8" s="134"/>
      <c r="S8" s="132"/>
      <c r="T8" s="130"/>
      <c r="U8" s="133"/>
      <c r="V8" s="134"/>
      <c r="W8" s="132"/>
      <c r="X8" s="130"/>
      <c r="Y8" s="133"/>
      <c r="Z8" s="134"/>
      <c r="AA8" s="132"/>
      <c r="AB8" s="130"/>
      <c r="AC8" s="133"/>
      <c r="AD8" s="134"/>
      <c r="AE8" s="132"/>
      <c r="AF8" s="130"/>
      <c r="AG8" s="133"/>
      <c r="AH8" s="134"/>
      <c r="AI8" s="132"/>
      <c r="AJ8" s="130"/>
      <c r="AK8" s="133"/>
      <c r="AL8" s="134"/>
      <c r="AM8" s="132"/>
      <c r="AN8" s="130"/>
      <c r="AO8" s="133"/>
      <c r="AP8" s="134"/>
      <c r="AQ8" s="132"/>
      <c r="AR8" s="130"/>
      <c r="AS8" s="133"/>
      <c r="AT8" s="134"/>
      <c r="AU8" s="147"/>
      <c r="AV8" s="130"/>
      <c r="AW8" s="133"/>
      <c r="AX8" s="134"/>
      <c r="AY8" s="147"/>
      <c r="AZ8" s="101"/>
      <c r="BA8" s="98"/>
      <c r="BB8" s="99"/>
      <c r="BC8" s="100"/>
      <c r="BD8" s="101"/>
      <c r="BE8" s="98"/>
      <c r="BF8" s="99"/>
      <c r="BG8" s="102"/>
      <c r="BH8" s="575" t="s">
        <v>442</v>
      </c>
      <c r="BI8" s="576"/>
    </row>
    <row r="9" spans="2:61" s="103" customFormat="1" ht="16" thickBot="1">
      <c r="B9" s="635"/>
      <c r="C9" s="637"/>
      <c r="D9" s="637"/>
      <c r="E9" s="637"/>
      <c r="F9" s="569" t="s">
        <v>394</v>
      </c>
      <c r="G9" s="570"/>
      <c r="H9" s="234"/>
      <c r="I9" s="235"/>
      <c r="J9" s="236"/>
      <c r="K9" s="236"/>
      <c r="L9" s="145"/>
      <c r="M9" s="133"/>
      <c r="N9" s="131"/>
      <c r="O9" s="132"/>
      <c r="P9" s="130"/>
      <c r="Q9" s="133"/>
      <c r="R9" s="134"/>
      <c r="S9" s="132"/>
      <c r="T9" s="130"/>
      <c r="U9" s="133"/>
      <c r="V9" s="134"/>
      <c r="W9" s="132"/>
      <c r="X9" s="130"/>
      <c r="Y9" s="133"/>
      <c r="Z9" s="134"/>
      <c r="AA9" s="132"/>
      <c r="AB9" s="130"/>
      <c r="AC9" s="133"/>
      <c r="AD9" s="134"/>
      <c r="AE9" s="132"/>
      <c r="AF9" s="130"/>
      <c r="AG9" s="133"/>
      <c r="AH9" s="134"/>
      <c r="AI9" s="132"/>
      <c r="AJ9" s="130"/>
      <c r="AK9" s="133"/>
      <c r="AL9" s="134"/>
      <c r="AM9" s="132"/>
      <c r="AN9" s="130"/>
      <c r="AO9" s="133"/>
      <c r="AP9" s="134"/>
      <c r="AQ9" s="132"/>
      <c r="AR9" s="130"/>
      <c r="AS9" s="133"/>
      <c r="AT9" s="134"/>
      <c r="AU9" s="147"/>
      <c r="AV9" s="130"/>
      <c r="AW9" s="133"/>
      <c r="AX9" s="134"/>
      <c r="AY9" s="147"/>
      <c r="AZ9" s="101"/>
      <c r="BA9" s="98"/>
      <c r="BB9" s="99"/>
      <c r="BC9" s="100"/>
      <c r="BD9" s="101"/>
      <c r="BE9" s="98"/>
      <c r="BF9" s="99"/>
      <c r="BG9" s="102"/>
      <c r="BH9" s="639"/>
      <c r="BI9" s="640"/>
    </row>
    <row r="10" spans="2:61" s="103" customFormat="1" ht="65.25" customHeight="1" thickBot="1">
      <c r="B10" s="574"/>
      <c r="C10" s="572"/>
      <c r="D10" s="572"/>
      <c r="E10" s="572"/>
      <c r="F10" s="569" t="s">
        <v>395</v>
      </c>
      <c r="G10" s="570"/>
      <c r="H10" s="234"/>
      <c r="I10" s="235"/>
      <c r="J10" s="236"/>
      <c r="K10" s="236"/>
      <c r="L10" s="146"/>
      <c r="M10" s="133"/>
      <c r="N10" s="134"/>
      <c r="O10" s="132"/>
      <c r="P10" s="130"/>
      <c r="Q10" s="133"/>
      <c r="R10" s="134"/>
      <c r="S10" s="132"/>
      <c r="T10" s="130"/>
      <c r="U10" s="133"/>
      <c r="V10" s="134"/>
      <c r="W10" s="132"/>
      <c r="X10" s="130"/>
      <c r="Y10" s="133"/>
      <c r="Z10" s="134"/>
      <c r="AA10" s="132"/>
      <c r="AB10" s="130"/>
      <c r="AC10" s="133"/>
      <c r="AD10" s="134"/>
      <c r="AE10" s="132"/>
      <c r="AF10" s="130"/>
      <c r="AG10" s="133"/>
      <c r="AH10" s="134"/>
      <c r="AI10" s="132"/>
      <c r="AJ10" s="130"/>
      <c r="AK10" s="133"/>
      <c r="AL10" s="134"/>
      <c r="AM10" s="132"/>
      <c r="AN10" s="130"/>
      <c r="AO10" s="133"/>
      <c r="AP10" s="134"/>
      <c r="AQ10" s="132"/>
      <c r="AR10" s="130"/>
      <c r="AS10" s="133"/>
      <c r="AT10" s="134"/>
      <c r="AU10" s="147"/>
      <c r="AV10" s="130"/>
      <c r="AW10" s="133"/>
      <c r="AX10" s="134"/>
      <c r="AY10" s="147"/>
      <c r="AZ10" s="101"/>
      <c r="BA10" s="98"/>
      <c r="BB10" s="99"/>
      <c r="BC10" s="100"/>
      <c r="BD10" s="101"/>
      <c r="BE10" s="98"/>
      <c r="BF10" s="99"/>
      <c r="BG10" s="102"/>
      <c r="BH10" s="577"/>
      <c r="BI10" s="578"/>
    </row>
    <row r="11" spans="2:61" s="103" customFormat="1" ht="65.25" customHeight="1" thickBot="1">
      <c r="B11" s="634">
        <v>2</v>
      </c>
      <c r="C11" s="636" t="s">
        <v>429</v>
      </c>
      <c r="D11" s="571" t="s">
        <v>385</v>
      </c>
      <c r="E11" s="638"/>
      <c r="F11" s="569" t="s">
        <v>396</v>
      </c>
      <c r="G11" s="570"/>
      <c r="H11" s="234"/>
      <c r="I11" s="235"/>
      <c r="J11" s="236"/>
      <c r="K11" s="236"/>
      <c r="L11" s="104"/>
      <c r="M11" s="98"/>
      <c r="N11" s="99"/>
      <c r="O11" s="100"/>
      <c r="P11" s="101"/>
      <c r="Q11" s="98"/>
      <c r="R11" s="99"/>
      <c r="S11" s="100"/>
      <c r="T11" s="101"/>
      <c r="U11" s="98"/>
      <c r="V11" s="99"/>
      <c r="W11" s="100"/>
      <c r="X11" s="101"/>
      <c r="Y11" s="98"/>
      <c r="Z11" s="99"/>
      <c r="AA11" s="100"/>
      <c r="AB11" s="101"/>
      <c r="AC11" s="98"/>
      <c r="AD11" s="99"/>
      <c r="AE11" s="100"/>
      <c r="AF11" s="101"/>
      <c r="AG11" s="98"/>
      <c r="AH11" s="99"/>
      <c r="AI11" s="100"/>
      <c r="AJ11" s="101"/>
      <c r="AK11" s="98"/>
      <c r="AL11" s="99"/>
      <c r="AM11" s="100"/>
      <c r="AN11" s="101"/>
      <c r="AO11" s="98"/>
      <c r="AP11" s="99"/>
      <c r="AQ11" s="100"/>
      <c r="AR11" s="101"/>
      <c r="AS11" s="98"/>
      <c r="AT11" s="99"/>
      <c r="AU11" s="102"/>
      <c r="AV11" s="101"/>
      <c r="AW11" s="98"/>
      <c r="AX11" s="99"/>
      <c r="AY11" s="102"/>
      <c r="AZ11" s="101"/>
      <c r="BA11" s="98"/>
      <c r="BB11" s="99"/>
      <c r="BC11" s="100"/>
      <c r="BD11" s="101"/>
      <c r="BE11" s="98"/>
      <c r="BF11" s="99"/>
      <c r="BG11" s="102"/>
      <c r="BH11" s="575" t="s">
        <v>442</v>
      </c>
      <c r="BI11" s="576"/>
    </row>
    <row r="12" spans="2:61" s="103" customFormat="1" ht="65.25" customHeight="1" thickBot="1">
      <c r="B12" s="635"/>
      <c r="C12" s="637"/>
      <c r="D12" s="637"/>
      <c r="E12" s="637"/>
      <c r="F12" s="569" t="s">
        <v>397</v>
      </c>
      <c r="G12" s="570"/>
      <c r="H12" s="392" t="s">
        <v>422</v>
      </c>
      <c r="I12" s="235" t="s">
        <v>414</v>
      </c>
      <c r="J12" s="236"/>
      <c r="K12" s="236"/>
      <c r="L12" s="145"/>
      <c r="M12" s="129"/>
      <c r="N12" s="131"/>
      <c r="O12" s="132"/>
      <c r="P12" s="101"/>
      <c r="Q12" s="98"/>
      <c r="R12" s="99"/>
      <c r="S12" s="100"/>
      <c r="T12" s="101"/>
      <c r="U12" s="98"/>
      <c r="V12" s="99"/>
      <c r="W12" s="100"/>
      <c r="X12" s="101"/>
      <c r="Y12" s="98"/>
      <c r="Z12" s="99"/>
      <c r="AA12" s="100"/>
      <c r="AB12" s="101"/>
      <c r="AC12" s="98"/>
      <c r="AD12" s="99"/>
      <c r="AE12" s="100"/>
      <c r="AF12" s="101"/>
      <c r="AG12" s="98"/>
      <c r="AH12" s="99"/>
      <c r="AI12" s="100"/>
      <c r="AJ12" s="101"/>
      <c r="AK12" s="98"/>
      <c r="AL12" s="99"/>
      <c r="AM12" s="100"/>
      <c r="AN12" s="101"/>
      <c r="AO12" s="98"/>
      <c r="AP12" s="99"/>
      <c r="AQ12" s="100"/>
      <c r="AR12" s="101"/>
      <c r="AS12" s="98"/>
      <c r="AT12" s="99"/>
      <c r="AU12" s="102"/>
      <c r="AV12" s="101"/>
      <c r="AW12" s="98"/>
      <c r="AX12" s="99"/>
      <c r="AY12" s="102"/>
      <c r="AZ12" s="101"/>
      <c r="BA12" s="98"/>
      <c r="BB12" s="99"/>
      <c r="BC12" s="100"/>
      <c r="BD12" s="101"/>
      <c r="BE12" s="98"/>
      <c r="BF12" s="99"/>
      <c r="BG12" s="102"/>
      <c r="BH12" s="639"/>
      <c r="BI12" s="640"/>
    </row>
    <row r="13" spans="2:61" s="103" customFormat="1" ht="45" customHeight="1" thickBot="1">
      <c r="B13" s="574"/>
      <c r="C13" s="572"/>
      <c r="D13" s="572"/>
      <c r="E13" s="572"/>
      <c r="F13" s="569" t="s">
        <v>398</v>
      </c>
      <c r="G13" s="570"/>
      <c r="H13" s="234"/>
      <c r="I13" s="235"/>
      <c r="J13" s="236"/>
      <c r="K13" s="236"/>
      <c r="L13" s="145"/>
      <c r="M13" s="133"/>
      <c r="N13" s="131"/>
      <c r="O13" s="132"/>
      <c r="P13" s="101"/>
      <c r="Q13" s="98"/>
      <c r="R13" s="99"/>
      <c r="S13" s="100"/>
      <c r="T13" s="101"/>
      <c r="U13" s="98"/>
      <c r="V13" s="99"/>
      <c r="W13" s="100"/>
      <c r="X13" s="101"/>
      <c r="Y13" s="98"/>
      <c r="Z13" s="99"/>
      <c r="AA13" s="100"/>
      <c r="AB13" s="101"/>
      <c r="AC13" s="98"/>
      <c r="AD13" s="99"/>
      <c r="AE13" s="100"/>
      <c r="AF13" s="101"/>
      <c r="AG13" s="98"/>
      <c r="AH13" s="99"/>
      <c r="AI13" s="100"/>
      <c r="AJ13" s="101"/>
      <c r="AK13" s="98"/>
      <c r="AL13" s="99"/>
      <c r="AM13" s="100"/>
      <c r="AN13" s="101"/>
      <c r="AO13" s="98"/>
      <c r="AP13" s="99"/>
      <c r="AQ13" s="100"/>
      <c r="AR13" s="101"/>
      <c r="AS13" s="98"/>
      <c r="AT13" s="99"/>
      <c r="AU13" s="102"/>
      <c r="AV13" s="101"/>
      <c r="AW13" s="98"/>
      <c r="AX13" s="99"/>
      <c r="AY13" s="102"/>
      <c r="AZ13" s="101"/>
      <c r="BA13" s="98"/>
      <c r="BB13" s="99"/>
      <c r="BC13" s="100"/>
      <c r="BD13" s="101"/>
      <c r="BE13" s="98"/>
      <c r="BF13" s="99"/>
      <c r="BG13" s="102"/>
      <c r="BH13" s="577"/>
      <c r="BI13" s="578"/>
    </row>
    <row r="14" spans="2:61" s="103" customFormat="1" ht="45" customHeight="1" thickBot="1">
      <c r="B14" s="634">
        <v>3</v>
      </c>
      <c r="C14" s="636" t="s">
        <v>430</v>
      </c>
      <c r="D14" s="571" t="s">
        <v>386</v>
      </c>
      <c r="E14" s="638"/>
      <c r="F14" s="569" t="s">
        <v>399</v>
      </c>
      <c r="G14" s="570"/>
      <c r="H14" s="234"/>
      <c r="I14" s="235"/>
      <c r="J14" s="236"/>
      <c r="K14" s="236"/>
      <c r="L14" s="146"/>
      <c r="M14" s="133"/>
      <c r="N14" s="134"/>
      <c r="O14" s="132"/>
      <c r="P14" s="101"/>
      <c r="Q14" s="98"/>
      <c r="R14" s="99"/>
      <c r="S14" s="100"/>
      <c r="T14" s="101"/>
      <c r="U14" s="98"/>
      <c r="V14" s="99"/>
      <c r="W14" s="100"/>
      <c r="X14" s="101"/>
      <c r="Y14" s="98"/>
      <c r="Z14" s="99"/>
      <c r="AA14" s="100"/>
      <c r="AB14" s="101"/>
      <c r="AC14" s="98"/>
      <c r="AD14" s="99"/>
      <c r="AE14" s="100"/>
      <c r="AF14" s="101"/>
      <c r="AG14" s="98"/>
      <c r="AH14" s="99"/>
      <c r="AI14" s="100"/>
      <c r="AJ14" s="101"/>
      <c r="AK14" s="98"/>
      <c r="AL14" s="99"/>
      <c r="AM14" s="100"/>
      <c r="AN14" s="101"/>
      <c r="AO14" s="98"/>
      <c r="AP14" s="99"/>
      <c r="AQ14" s="100"/>
      <c r="AR14" s="101"/>
      <c r="AS14" s="98"/>
      <c r="AT14" s="99"/>
      <c r="AU14" s="102"/>
      <c r="AV14" s="101"/>
      <c r="AW14" s="98"/>
      <c r="AX14" s="99"/>
      <c r="AY14" s="102"/>
      <c r="AZ14" s="101"/>
      <c r="BA14" s="98"/>
      <c r="BB14" s="99"/>
      <c r="BC14" s="100"/>
      <c r="BD14" s="101"/>
      <c r="BE14" s="98"/>
      <c r="BF14" s="99"/>
      <c r="BG14" s="102"/>
      <c r="BH14" s="641" t="s">
        <v>442</v>
      </c>
      <c r="BI14" s="576"/>
    </row>
    <row r="15" spans="2:61" s="103" customFormat="1" ht="45" customHeight="1" thickBot="1">
      <c r="B15" s="635"/>
      <c r="C15" s="637"/>
      <c r="D15" s="637"/>
      <c r="E15" s="637"/>
      <c r="F15" s="569" t="s">
        <v>406</v>
      </c>
      <c r="G15" s="570"/>
      <c r="H15" s="234"/>
      <c r="I15" s="235"/>
      <c r="J15" s="236"/>
      <c r="K15" s="236"/>
      <c r="L15" s="146"/>
      <c r="M15" s="133"/>
      <c r="N15" s="134"/>
      <c r="O15" s="132"/>
      <c r="P15" s="101"/>
      <c r="Q15" s="98"/>
      <c r="R15" s="99"/>
      <c r="S15" s="100"/>
      <c r="T15" s="101"/>
      <c r="U15" s="98"/>
      <c r="V15" s="99"/>
      <c r="W15" s="100"/>
      <c r="X15" s="101"/>
      <c r="Y15" s="98"/>
      <c r="Z15" s="99"/>
      <c r="AA15" s="100"/>
      <c r="AB15" s="101"/>
      <c r="AC15" s="98"/>
      <c r="AD15" s="99"/>
      <c r="AE15" s="100"/>
      <c r="AF15" s="101"/>
      <c r="AG15" s="98"/>
      <c r="AH15" s="99"/>
      <c r="AI15" s="100"/>
      <c r="AJ15" s="101"/>
      <c r="AK15" s="98"/>
      <c r="AL15" s="99"/>
      <c r="AM15" s="100"/>
      <c r="AN15" s="101"/>
      <c r="AO15" s="98"/>
      <c r="AP15" s="99"/>
      <c r="AQ15" s="100"/>
      <c r="AR15" s="101"/>
      <c r="AS15" s="98"/>
      <c r="AT15" s="99"/>
      <c r="AU15" s="102"/>
      <c r="AV15" s="101"/>
      <c r="AW15" s="98"/>
      <c r="AX15" s="99"/>
      <c r="AY15" s="102"/>
      <c r="AZ15" s="101"/>
      <c r="BA15" s="98"/>
      <c r="BB15" s="99"/>
      <c r="BC15" s="100"/>
      <c r="BD15" s="101"/>
      <c r="BE15" s="98"/>
      <c r="BF15" s="99"/>
      <c r="BG15" s="102"/>
      <c r="BH15" s="639"/>
      <c r="BI15" s="640"/>
    </row>
    <row r="16" spans="2:61" s="103" customFormat="1" ht="45" customHeight="1" thickBot="1">
      <c r="B16" s="635"/>
      <c r="C16" s="637"/>
      <c r="D16" s="637"/>
      <c r="E16" s="637"/>
      <c r="F16" s="569" t="s">
        <v>407</v>
      </c>
      <c r="G16" s="570"/>
      <c r="H16" s="234"/>
      <c r="I16" s="235"/>
      <c r="J16" s="236"/>
      <c r="K16" s="236"/>
      <c r="L16" s="104"/>
      <c r="M16" s="98"/>
      <c r="N16" s="99"/>
      <c r="O16" s="100"/>
      <c r="P16" s="135"/>
      <c r="Q16" s="133"/>
      <c r="R16" s="134"/>
      <c r="S16" s="132"/>
      <c r="T16" s="101"/>
      <c r="U16" s="98"/>
      <c r="V16" s="99"/>
      <c r="W16" s="100"/>
      <c r="X16" s="101"/>
      <c r="Y16" s="98"/>
      <c r="Z16" s="99"/>
      <c r="AA16" s="100"/>
      <c r="AB16" s="101"/>
      <c r="AC16" s="98"/>
      <c r="AD16" s="99"/>
      <c r="AE16" s="100"/>
      <c r="AF16" s="101"/>
      <c r="AG16" s="98"/>
      <c r="AH16" s="99"/>
      <c r="AI16" s="100"/>
      <c r="AJ16" s="101"/>
      <c r="AK16" s="98"/>
      <c r="AL16" s="99"/>
      <c r="AM16" s="100"/>
      <c r="AN16" s="101"/>
      <c r="AO16" s="98"/>
      <c r="AP16" s="99"/>
      <c r="AQ16" s="100"/>
      <c r="AR16" s="101"/>
      <c r="AS16" s="98"/>
      <c r="AT16" s="99"/>
      <c r="AU16" s="102"/>
      <c r="AV16" s="101"/>
      <c r="AW16" s="98"/>
      <c r="AX16" s="99"/>
      <c r="AY16" s="102"/>
      <c r="AZ16" s="101"/>
      <c r="BA16" s="98"/>
      <c r="BB16" s="99"/>
      <c r="BC16" s="100"/>
      <c r="BD16" s="101"/>
      <c r="BE16" s="98"/>
      <c r="BF16" s="99"/>
      <c r="BG16" s="102"/>
      <c r="BH16" s="639"/>
      <c r="BI16" s="640"/>
    </row>
    <row r="17" spans="2:61" s="103" customFormat="1" ht="47" thickBot="1">
      <c r="B17" s="574"/>
      <c r="C17" s="572"/>
      <c r="D17" s="572"/>
      <c r="E17" s="572"/>
      <c r="F17" s="569" t="s">
        <v>408</v>
      </c>
      <c r="G17" s="570"/>
      <c r="H17" s="392" t="s">
        <v>423</v>
      </c>
      <c r="I17" s="235" t="s">
        <v>417</v>
      </c>
      <c r="J17" s="236"/>
      <c r="K17" s="236"/>
      <c r="L17" s="104"/>
      <c r="M17" s="98"/>
      <c r="N17" s="99"/>
      <c r="O17" s="100"/>
      <c r="P17" s="130"/>
      <c r="Q17" s="129"/>
      <c r="R17" s="134"/>
      <c r="S17" s="132"/>
      <c r="T17" s="101"/>
      <c r="U17" s="98"/>
      <c r="V17" s="99"/>
      <c r="W17" s="100"/>
      <c r="X17" s="101"/>
      <c r="Y17" s="98"/>
      <c r="Z17" s="99"/>
      <c r="AA17" s="100"/>
      <c r="AB17" s="101"/>
      <c r="AC17" s="98"/>
      <c r="AD17" s="99"/>
      <c r="AE17" s="100"/>
      <c r="AF17" s="101"/>
      <c r="AG17" s="98"/>
      <c r="AH17" s="99"/>
      <c r="AI17" s="100"/>
      <c r="AJ17" s="101"/>
      <c r="AK17" s="98"/>
      <c r="AL17" s="99"/>
      <c r="AM17" s="100"/>
      <c r="AN17" s="101"/>
      <c r="AO17" s="98"/>
      <c r="AP17" s="99"/>
      <c r="AQ17" s="100"/>
      <c r="AR17" s="101"/>
      <c r="AS17" s="98"/>
      <c r="AT17" s="99"/>
      <c r="AU17" s="102"/>
      <c r="AV17" s="101"/>
      <c r="AW17" s="98"/>
      <c r="AX17" s="99"/>
      <c r="AY17" s="102"/>
      <c r="AZ17" s="101"/>
      <c r="BA17" s="98"/>
      <c r="BB17" s="99"/>
      <c r="BC17" s="100"/>
      <c r="BD17" s="101"/>
      <c r="BE17" s="98"/>
      <c r="BF17" s="99"/>
      <c r="BG17" s="102"/>
      <c r="BH17" s="577"/>
      <c r="BI17" s="578"/>
    </row>
    <row r="18" spans="2:61" s="103" customFormat="1" ht="45" customHeight="1" thickBot="1">
      <c r="B18" s="634">
        <v>4</v>
      </c>
      <c r="C18" s="636" t="s">
        <v>431</v>
      </c>
      <c r="D18" s="571" t="s">
        <v>390</v>
      </c>
      <c r="E18" s="573"/>
      <c r="F18" s="569" t="s">
        <v>400</v>
      </c>
      <c r="G18" s="570"/>
      <c r="H18" s="234"/>
      <c r="I18" s="235"/>
      <c r="J18" s="236"/>
      <c r="K18" s="236"/>
      <c r="L18" s="104"/>
      <c r="M18" s="98"/>
      <c r="N18" s="99"/>
      <c r="O18" s="100"/>
      <c r="P18" s="130"/>
      <c r="Q18" s="133"/>
      <c r="R18" s="131"/>
      <c r="S18" s="132"/>
      <c r="T18" s="101"/>
      <c r="U18" s="98"/>
      <c r="V18" s="99"/>
      <c r="W18" s="100"/>
      <c r="X18" s="101"/>
      <c r="Y18" s="98"/>
      <c r="Z18" s="99"/>
      <c r="AA18" s="100"/>
      <c r="AB18" s="101"/>
      <c r="AC18" s="98"/>
      <c r="AD18" s="99"/>
      <c r="AE18" s="100"/>
      <c r="AF18" s="101"/>
      <c r="AG18" s="98"/>
      <c r="AH18" s="99"/>
      <c r="AI18" s="100"/>
      <c r="AJ18" s="101"/>
      <c r="AK18" s="98"/>
      <c r="AL18" s="99"/>
      <c r="AM18" s="100"/>
      <c r="AN18" s="101"/>
      <c r="AO18" s="98"/>
      <c r="AP18" s="99"/>
      <c r="AQ18" s="100"/>
      <c r="AR18" s="101"/>
      <c r="AS18" s="98"/>
      <c r="AT18" s="99"/>
      <c r="AU18" s="102"/>
      <c r="AV18" s="101"/>
      <c r="AW18" s="98"/>
      <c r="AX18" s="99"/>
      <c r="AY18" s="102"/>
      <c r="AZ18" s="101"/>
      <c r="BA18" s="98"/>
      <c r="BB18" s="99"/>
      <c r="BC18" s="100"/>
      <c r="BD18" s="101"/>
      <c r="BE18" s="98"/>
      <c r="BF18" s="99"/>
      <c r="BG18" s="102"/>
      <c r="BH18" s="575" t="s">
        <v>442</v>
      </c>
      <c r="BI18" s="576"/>
    </row>
    <row r="19" spans="2:61" s="103" customFormat="1" ht="59.25" customHeight="1" thickBot="1">
      <c r="B19" s="574"/>
      <c r="C19" s="572"/>
      <c r="D19" s="572"/>
      <c r="E19" s="574"/>
      <c r="F19" s="569" t="s">
        <v>401</v>
      </c>
      <c r="G19" s="570"/>
      <c r="H19" s="234"/>
      <c r="I19" s="235"/>
      <c r="J19" s="236"/>
      <c r="K19" s="236"/>
      <c r="L19" s="104"/>
      <c r="M19" s="98"/>
      <c r="N19" s="99"/>
      <c r="O19" s="100"/>
      <c r="P19" s="101"/>
      <c r="Q19" s="98"/>
      <c r="R19" s="99"/>
      <c r="S19" s="100"/>
      <c r="T19" s="101"/>
      <c r="U19" s="98"/>
      <c r="V19" s="99"/>
      <c r="W19" s="100"/>
      <c r="X19" s="101"/>
      <c r="Y19" s="98"/>
      <c r="Z19" s="99"/>
      <c r="AA19" s="100"/>
      <c r="AB19" s="101"/>
      <c r="AC19" s="98"/>
      <c r="AD19" s="99"/>
      <c r="AE19" s="100"/>
      <c r="AF19" s="101"/>
      <c r="AG19" s="98"/>
      <c r="AH19" s="99"/>
      <c r="AI19" s="100"/>
      <c r="AJ19" s="101"/>
      <c r="AK19" s="98"/>
      <c r="AL19" s="99"/>
      <c r="AM19" s="100"/>
      <c r="AN19" s="101"/>
      <c r="AO19" s="98"/>
      <c r="AP19" s="99"/>
      <c r="AQ19" s="100"/>
      <c r="AR19" s="101"/>
      <c r="AS19" s="98"/>
      <c r="AT19" s="99"/>
      <c r="AU19" s="102"/>
      <c r="AV19" s="101"/>
      <c r="AW19" s="98"/>
      <c r="AX19" s="99"/>
      <c r="AY19" s="102"/>
      <c r="AZ19" s="101"/>
      <c r="BA19" s="98"/>
      <c r="BB19" s="99"/>
      <c r="BC19" s="100"/>
      <c r="BD19" s="101"/>
      <c r="BE19" s="98"/>
      <c r="BF19" s="99"/>
      <c r="BG19" s="102"/>
      <c r="BH19" s="577"/>
      <c r="BI19" s="578"/>
    </row>
    <row r="20" spans="2:61" s="103" customFormat="1" ht="66" customHeight="1" thickBot="1">
      <c r="B20" s="634">
        <v>5</v>
      </c>
      <c r="C20" s="636" t="s">
        <v>432</v>
      </c>
      <c r="D20" s="571" t="s">
        <v>392</v>
      </c>
      <c r="E20" s="573"/>
      <c r="F20" s="569" t="s">
        <v>409</v>
      </c>
      <c r="G20" s="570"/>
      <c r="H20" s="234"/>
      <c r="I20" s="235"/>
      <c r="J20" s="236"/>
      <c r="K20" s="236"/>
      <c r="L20" s="104"/>
      <c r="M20" s="98"/>
      <c r="N20" s="99"/>
      <c r="O20" s="100"/>
      <c r="P20" s="101"/>
      <c r="Q20" s="98"/>
      <c r="R20" s="99"/>
      <c r="S20" s="100"/>
      <c r="T20" s="101"/>
      <c r="U20" s="98"/>
      <c r="V20" s="99"/>
      <c r="W20" s="100"/>
      <c r="X20" s="101"/>
      <c r="Y20" s="98"/>
      <c r="Z20" s="99"/>
      <c r="AA20" s="100"/>
      <c r="AB20" s="101"/>
      <c r="AC20" s="98"/>
      <c r="AD20" s="99"/>
      <c r="AE20" s="100"/>
      <c r="AF20" s="101"/>
      <c r="AG20" s="98"/>
      <c r="AH20" s="99"/>
      <c r="AI20" s="100"/>
      <c r="AJ20" s="101"/>
      <c r="AK20" s="98"/>
      <c r="AL20" s="99"/>
      <c r="AM20" s="100"/>
      <c r="AN20" s="101"/>
      <c r="AO20" s="98"/>
      <c r="AP20" s="99"/>
      <c r="AQ20" s="100"/>
      <c r="AR20" s="101"/>
      <c r="AS20" s="98"/>
      <c r="AT20" s="99"/>
      <c r="AU20" s="102"/>
      <c r="AV20" s="101"/>
      <c r="AW20" s="98"/>
      <c r="AX20" s="99"/>
      <c r="AY20" s="102"/>
      <c r="AZ20" s="101"/>
      <c r="BA20" s="98"/>
      <c r="BB20" s="99"/>
      <c r="BC20" s="100"/>
      <c r="BD20" s="101"/>
      <c r="BE20" s="98"/>
      <c r="BF20" s="99"/>
      <c r="BG20" s="102"/>
      <c r="BH20" s="575" t="s">
        <v>442</v>
      </c>
      <c r="BI20" s="576"/>
    </row>
    <row r="21" spans="2:61" s="103" customFormat="1" ht="59.25" customHeight="1" thickBot="1">
      <c r="B21" s="574"/>
      <c r="C21" s="572"/>
      <c r="D21" s="572"/>
      <c r="E21" s="574"/>
      <c r="F21" s="569" t="s">
        <v>410</v>
      </c>
      <c r="G21" s="570"/>
      <c r="H21" s="392" t="s">
        <v>418</v>
      </c>
      <c r="I21" s="235" t="s">
        <v>419</v>
      </c>
      <c r="J21" s="236"/>
      <c r="K21" s="236"/>
      <c r="L21" s="104"/>
      <c r="M21" s="98"/>
      <c r="N21" s="99"/>
      <c r="O21" s="100"/>
      <c r="P21" s="101"/>
      <c r="Q21" s="98"/>
      <c r="R21" s="99"/>
      <c r="S21" s="100"/>
      <c r="T21" s="101"/>
      <c r="U21" s="98"/>
      <c r="V21" s="99"/>
      <c r="W21" s="100"/>
      <c r="X21" s="101"/>
      <c r="Y21" s="98"/>
      <c r="Z21" s="99"/>
      <c r="AA21" s="100"/>
      <c r="AB21" s="101"/>
      <c r="AC21" s="98"/>
      <c r="AD21" s="99"/>
      <c r="AE21" s="100"/>
      <c r="AF21" s="101"/>
      <c r="AG21" s="98"/>
      <c r="AH21" s="99"/>
      <c r="AI21" s="100"/>
      <c r="AJ21" s="101"/>
      <c r="AK21" s="98"/>
      <c r="AL21" s="99"/>
      <c r="AM21" s="100"/>
      <c r="AN21" s="101"/>
      <c r="AO21" s="98"/>
      <c r="AP21" s="99"/>
      <c r="AQ21" s="100"/>
      <c r="AR21" s="101"/>
      <c r="AS21" s="98"/>
      <c r="AT21" s="99"/>
      <c r="AU21" s="102"/>
      <c r="AV21" s="101"/>
      <c r="AW21" s="98"/>
      <c r="AX21" s="99"/>
      <c r="AY21" s="102"/>
      <c r="AZ21" s="101"/>
      <c r="BA21" s="98"/>
      <c r="BB21" s="99"/>
      <c r="BC21" s="100"/>
      <c r="BD21" s="101"/>
      <c r="BE21" s="98"/>
      <c r="BF21" s="99"/>
      <c r="BG21" s="102"/>
      <c r="BH21" s="577"/>
      <c r="BI21" s="578"/>
    </row>
    <row r="22" spans="2:61" s="103" customFormat="1" ht="44.25" customHeight="1" thickBot="1">
      <c r="B22" s="237">
        <v>6</v>
      </c>
      <c r="C22" s="232" t="s">
        <v>433</v>
      </c>
      <c r="D22" s="233" t="s">
        <v>393</v>
      </c>
      <c r="E22" s="238"/>
      <c r="F22" s="569" t="s">
        <v>413</v>
      </c>
      <c r="G22" s="570"/>
      <c r="H22" s="234"/>
      <c r="I22" s="235"/>
      <c r="J22" s="236"/>
      <c r="K22" s="236"/>
      <c r="L22" s="104"/>
      <c r="M22" s="98"/>
      <c r="N22" s="99"/>
      <c r="O22" s="100"/>
      <c r="P22" s="101"/>
      <c r="Q22" s="98"/>
      <c r="R22" s="99"/>
      <c r="S22" s="100"/>
      <c r="T22" s="101"/>
      <c r="U22" s="98"/>
      <c r="V22" s="99"/>
      <c r="W22" s="100"/>
      <c r="X22" s="101"/>
      <c r="Y22" s="98"/>
      <c r="Z22" s="99"/>
      <c r="AA22" s="100"/>
      <c r="AB22" s="101"/>
      <c r="AC22" s="98"/>
      <c r="AD22" s="99"/>
      <c r="AE22" s="100"/>
      <c r="AF22" s="101"/>
      <c r="AG22" s="98"/>
      <c r="AH22" s="99"/>
      <c r="AI22" s="100"/>
      <c r="AJ22" s="101"/>
      <c r="AK22" s="98"/>
      <c r="AL22" s="99"/>
      <c r="AM22" s="100"/>
      <c r="AN22" s="101"/>
      <c r="AO22" s="98"/>
      <c r="AP22" s="99"/>
      <c r="AQ22" s="100"/>
      <c r="AR22" s="101"/>
      <c r="AS22" s="98"/>
      <c r="AT22" s="99"/>
      <c r="AU22" s="102"/>
      <c r="AV22" s="101"/>
      <c r="AW22" s="98"/>
      <c r="AX22" s="99"/>
      <c r="AY22" s="102"/>
      <c r="AZ22" s="101"/>
      <c r="BA22" s="98"/>
      <c r="BB22" s="99"/>
      <c r="BC22" s="100"/>
      <c r="BD22" s="101"/>
      <c r="BE22" s="98"/>
      <c r="BF22" s="99"/>
      <c r="BG22" s="102"/>
      <c r="BH22" s="579" t="s">
        <v>442</v>
      </c>
      <c r="BI22" s="580"/>
    </row>
    <row r="23" spans="2:61" s="103" customFormat="1" ht="35.25" customHeight="1" thickBot="1">
      <c r="B23" s="634">
        <v>7</v>
      </c>
      <c r="C23" s="636" t="s">
        <v>434</v>
      </c>
      <c r="D23" s="571" t="s">
        <v>391</v>
      </c>
      <c r="E23" s="573"/>
      <c r="F23" s="569" t="s">
        <v>411</v>
      </c>
      <c r="G23" s="570"/>
      <c r="H23" s="392" t="s">
        <v>420</v>
      </c>
      <c r="I23" s="235" t="s">
        <v>415</v>
      </c>
      <c r="J23" s="236"/>
      <c r="K23" s="236"/>
      <c r="L23" s="104"/>
      <c r="M23" s="98"/>
      <c r="N23" s="99"/>
      <c r="O23" s="100"/>
      <c r="P23" s="101"/>
      <c r="Q23" s="98"/>
      <c r="R23" s="99"/>
      <c r="S23" s="100"/>
      <c r="T23" s="101"/>
      <c r="U23" s="98"/>
      <c r="V23" s="99"/>
      <c r="W23" s="100"/>
      <c r="X23" s="101"/>
      <c r="Y23" s="98"/>
      <c r="Z23" s="99"/>
      <c r="AA23" s="100"/>
      <c r="AB23" s="101"/>
      <c r="AC23" s="98"/>
      <c r="AD23" s="99"/>
      <c r="AE23" s="100"/>
      <c r="AF23" s="101"/>
      <c r="AG23" s="98"/>
      <c r="AH23" s="99"/>
      <c r="AI23" s="100"/>
      <c r="AJ23" s="101"/>
      <c r="AK23" s="98"/>
      <c r="AL23" s="99"/>
      <c r="AM23" s="100"/>
      <c r="AN23" s="101"/>
      <c r="AO23" s="98"/>
      <c r="AP23" s="99"/>
      <c r="AQ23" s="100"/>
      <c r="AR23" s="101"/>
      <c r="AS23" s="98"/>
      <c r="AT23" s="99"/>
      <c r="AU23" s="102"/>
      <c r="AV23" s="101"/>
      <c r="AW23" s="98"/>
      <c r="AX23" s="99"/>
      <c r="AY23" s="102"/>
      <c r="AZ23" s="101"/>
      <c r="BA23" s="98"/>
      <c r="BB23" s="99"/>
      <c r="BC23" s="100"/>
      <c r="BD23" s="101"/>
      <c r="BE23" s="98"/>
      <c r="BF23" s="99"/>
      <c r="BG23" s="102"/>
      <c r="BH23" s="575" t="s">
        <v>442</v>
      </c>
      <c r="BI23" s="576"/>
    </row>
    <row r="24" spans="2:61" s="103" customFormat="1" ht="35.25" customHeight="1" thickBot="1">
      <c r="B24" s="574"/>
      <c r="C24" s="572"/>
      <c r="D24" s="572"/>
      <c r="E24" s="574"/>
      <c r="F24" s="569" t="s">
        <v>412</v>
      </c>
      <c r="G24" s="570"/>
      <c r="H24" s="234"/>
      <c r="I24" s="235"/>
      <c r="J24" s="236"/>
      <c r="K24" s="236"/>
      <c r="L24" s="104"/>
      <c r="M24" s="98"/>
      <c r="N24" s="99"/>
      <c r="O24" s="100"/>
      <c r="P24" s="101"/>
      <c r="Q24" s="98"/>
      <c r="R24" s="99"/>
      <c r="S24" s="100"/>
      <c r="T24" s="101"/>
      <c r="U24" s="98"/>
      <c r="V24" s="99"/>
      <c r="W24" s="100"/>
      <c r="X24" s="101"/>
      <c r="Y24" s="98"/>
      <c r="Z24" s="99"/>
      <c r="AA24" s="100"/>
      <c r="AB24" s="101"/>
      <c r="AC24" s="98"/>
      <c r="AD24" s="99"/>
      <c r="AE24" s="100"/>
      <c r="AF24" s="101"/>
      <c r="AG24" s="98"/>
      <c r="AH24" s="99"/>
      <c r="AI24" s="100"/>
      <c r="AJ24" s="101"/>
      <c r="AK24" s="98"/>
      <c r="AL24" s="99"/>
      <c r="AM24" s="100"/>
      <c r="AN24" s="101"/>
      <c r="AO24" s="98"/>
      <c r="AP24" s="99"/>
      <c r="AQ24" s="100"/>
      <c r="AR24" s="101"/>
      <c r="AS24" s="98"/>
      <c r="AT24" s="99"/>
      <c r="AU24" s="102"/>
      <c r="AV24" s="101"/>
      <c r="AW24" s="98"/>
      <c r="AX24" s="99"/>
      <c r="AY24" s="102"/>
      <c r="AZ24" s="101"/>
      <c r="BA24" s="98"/>
      <c r="BB24" s="99"/>
      <c r="BC24" s="100"/>
      <c r="BD24" s="101"/>
      <c r="BE24" s="98"/>
      <c r="BF24" s="99"/>
      <c r="BG24" s="102"/>
      <c r="BH24" s="577"/>
      <c r="BI24" s="578"/>
    </row>
    <row r="25" spans="2:61" s="103" customFormat="1" ht="16.5" customHeight="1" thickBot="1">
      <c r="B25" s="237"/>
      <c r="C25" s="232"/>
      <c r="D25" s="233"/>
      <c r="E25" s="238"/>
      <c r="F25" s="569"/>
      <c r="G25" s="570"/>
      <c r="H25" s="234"/>
      <c r="I25" s="235"/>
      <c r="J25" s="236"/>
      <c r="K25" s="236"/>
      <c r="L25" s="104"/>
      <c r="M25" s="98"/>
      <c r="N25" s="99"/>
      <c r="O25" s="100"/>
      <c r="P25" s="101"/>
      <c r="Q25" s="131"/>
      <c r="R25" s="99"/>
      <c r="S25" s="100"/>
      <c r="T25" s="101"/>
      <c r="U25" s="98"/>
      <c r="V25" s="99"/>
      <c r="W25" s="100"/>
      <c r="X25" s="101"/>
      <c r="Y25" s="98"/>
      <c r="Z25" s="99"/>
      <c r="AA25" s="100"/>
      <c r="AB25" s="101"/>
      <c r="AC25" s="98"/>
      <c r="AD25" s="99"/>
      <c r="AE25" s="100"/>
      <c r="AF25" s="101"/>
      <c r="AG25" s="98"/>
      <c r="AH25" s="99"/>
      <c r="AI25" s="100"/>
      <c r="AJ25" s="101"/>
      <c r="AK25" s="98"/>
      <c r="AL25" s="99"/>
      <c r="AM25" s="100"/>
      <c r="AN25" s="101"/>
      <c r="AO25" s="98"/>
      <c r="AP25" s="99"/>
      <c r="AQ25" s="100"/>
      <c r="AR25" s="101"/>
      <c r="AS25" s="98"/>
      <c r="AT25" s="99"/>
      <c r="AU25" s="102"/>
      <c r="AV25" s="101"/>
      <c r="AW25" s="98"/>
      <c r="AX25" s="99"/>
      <c r="AY25" s="102"/>
      <c r="AZ25" s="101"/>
      <c r="BA25" s="98"/>
      <c r="BB25" s="99"/>
      <c r="BC25" s="100"/>
      <c r="BD25" s="101"/>
      <c r="BE25" s="98"/>
      <c r="BF25" s="99"/>
      <c r="BG25" s="102"/>
      <c r="BH25" s="567"/>
      <c r="BI25" s="568"/>
    </row>
    <row r="26" spans="2:61" s="103" customFormat="1" ht="16" thickBot="1">
      <c r="B26" s="237"/>
      <c r="C26" s="232"/>
      <c r="D26" s="233"/>
      <c r="E26" s="238"/>
      <c r="F26" s="569"/>
      <c r="G26" s="570"/>
      <c r="H26" s="234"/>
      <c r="I26" s="235"/>
      <c r="J26" s="236"/>
      <c r="K26" s="236"/>
      <c r="L26" s="104"/>
      <c r="M26" s="98"/>
      <c r="N26" s="99"/>
      <c r="O26" s="100"/>
      <c r="P26" s="101"/>
      <c r="Q26" s="98"/>
      <c r="R26" s="131"/>
      <c r="S26" s="100"/>
      <c r="T26" s="101"/>
      <c r="U26" s="98"/>
      <c r="V26" s="99"/>
      <c r="W26" s="100"/>
      <c r="X26" s="101"/>
      <c r="Y26" s="98"/>
      <c r="Z26" s="99"/>
      <c r="AA26" s="100"/>
      <c r="AB26" s="101"/>
      <c r="AC26" s="98"/>
      <c r="AD26" s="99"/>
      <c r="AE26" s="100"/>
      <c r="AF26" s="101"/>
      <c r="AG26" s="98"/>
      <c r="AH26" s="99"/>
      <c r="AI26" s="100"/>
      <c r="AJ26" s="101"/>
      <c r="AK26" s="98"/>
      <c r="AL26" s="99"/>
      <c r="AM26" s="100"/>
      <c r="AN26" s="101"/>
      <c r="AO26" s="98"/>
      <c r="AP26" s="99"/>
      <c r="AQ26" s="100"/>
      <c r="AR26" s="101"/>
      <c r="AS26" s="98"/>
      <c r="AT26" s="99"/>
      <c r="AU26" s="102"/>
      <c r="AV26" s="101"/>
      <c r="AW26" s="98"/>
      <c r="AX26" s="99"/>
      <c r="AY26" s="102"/>
      <c r="AZ26" s="101"/>
      <c r="BA26" s="98"/>
      <c r="BB26" s="99"/>
      <c r="BC26" s="100"/>
      <c r="BD26" s="101"/>
      <c r="BE26" s="98"/>
      <c r="BF26" s="99"/>
      <c r="BG26" s="102"/>
      <c r="BH26" s="567"/>
      <c r="BI26" s="568"/>
    </row>
    <row r="27" spans="2:61" s="103" customFormat="1" ht="16.5" customHeight="1" thickBot="1">
      <c r="B27" s="237"/>
      <c r="C27" s="232"/>
      <c r="D27" s="233"/>
      <c r="E27" s="238"/>
      <c r="F27" s="569"/>
      <c r="G27" s="570"/>
      <c r="H27" s="234"/>
      <c r="I27" s="235"/>
      <c r="J27" s="236"/>
      <c r="K27" s="236"/>
      <c r="L27" s="104"/>
      <c r="M27" s="98"/>
      <c r="N27" s="99"/>
      <c r="O27" s="100"/>
      <c r="P27" s="101"/>
      <c r="Q27" s="98"/>
      <c r="R27" s="99"/>
      <c r="S27" s="100"/>
      <c r="T27" s="101"/>
      <c r="U27" s="98"/>
      <c r="V27" s="99"/>
      <c r="W27" s="100"/>
      <c r="X27" s="101"/>
      <c r="Y27" s="98"/>
      <c r="Z27" s="99"/>
      <c r="AA27" s="100"/>
      <c r="AB27" s="101"/>
      <c r="AC27" s="98"/>
      <c r="AD27" s="99"/>
      <c r="AE27" s="100"/>
      <c r="AF27" s="101"/>
      <c r="AG27" s="98"/>
      <c r="AH27" s="99"/>
      <c r="AI27" s="100"/>
      <c r="AJ27" s="101"/>
      <c r="AK27" s="98"/>
      <c r="AL27" s="99"/>
      <c r="AM27" s="100"/>
      <c r="AN27" s="101"/>
      <c r="AO27" s="98"/>
      <c r="AP27" s="99"/>
      <c r="AQ27" s="100"/>
      <c r="AR27" s="101"/>
      <c r="AS27" s="98"/>
      <c r="AT27" s="99"/>
      <c r="AU27" s="102"/>
      <c r="AV27" s="101"/>
      <c r="AW27" s="98"/>
      <c r="AX27" s="99"/>
      <c r="AY27" s="102"/>
      <c r="AZ27" s="101"/>
      <c r="BA27" s="98"/>
      <c r="BB27" s="99"/>
      <c r="BC27" s="100"/>
      <c r="BD27" s="101"/>
      <c r="BE27" s="98"/>
      <c r="BF27" s="99"/>
      <c r="BG27" s="102"/>
      <c r="BH27" s="567"/>
      <c r="BI27" s="568"/>
    </row>
    <row r="28" spans="2:61" s="103" customFormat="1" ht="16" thickBot="1">
      <c r="B28" s="237"/>
      <c r="C28" s="232"/>
      <c r="D28" s="233"/>
      <c r="E28" s="238"/>
      <c r="F28" s="569"/>
      <c r="G28" s="570"/>
      <c r="H28" s="234"/>
      <c r="I28" s="235"/>
      <c r="J28" s="236"/>
      <c r="K28" s="236"/>
      <c r="L28" s="104"/>
      <c r="M28" s="98"/>
      <c r="N28" s="99"/>
      <c r="O28" s="100"/>
      <c r="P28" s="101"/>
      <c r="Q28" s="98"/>
      <c r="R28" s="99"/>
      <c r="S28" s="100"/>
      <c r="T28" s="101"/>
      <c r="U28" s="98"/>
      <c r="V28" s="99"/>
      <c r="W28" s="100"/>
      <c r="X28" s="101"/>
      <c r="Y28" s="98"/>
      <c r="Z28" s="99"/>
      <c r="AA28" s="100"/>
      <c r="AB28" s="101"/>
      <c r="AC28" s="98"/>
      <c r="AD28" s="99"/>
      <c r="AE28" s="100"/>
      <c r="AF28" s="101"/>
      <c r="AG28" s="98"/>
      <c r="AH28" s="99"/>
      <c r="AI28" s="100"/>
      <c r="AJ28" s="101"/>
      <c r="AK28" s="98"/>
      <c r="AL28" s="99"/>
      <c r="AM28" s="100"/>
      <c r="AN28" s="101"/>
      <c r="AO28" s="98"/>
      <c r="AP28" s="99"/>
      <c r="AQ28" s="100"/>
      <c r="AR28" s="101"/>
      <c r="AS28" s="98"/>
      <c r="AT28" s="99"/>
      <c r="AU28" s="102"/>
      <c r="AV28" s="101"/>
      <c r="AW28" s="98"/>
      <c r="AX28" s="99"/>
      <c r="AY28" s="102"/>
      <c r="AZ28" s="101"/>
      <c r="BA28" s="98"/>
      <c r="BB28" s="99"/>
      <c r="BC28" s="100"/>
      <c r="BD28" s="101"/>
      <c r="BE28" s="98"/>
      <c r="BF28" s="99"/>
      <c r="BG28" s="102"/>
      <c r="BH28" s="567"/>
      <c r="BI28" s="568"/>
    </row>
    <row r="29" spans="2:61" s="103" customFormat="1" ht="16.5" customHeight="1" thickBot="1">
      <c r="B29" s="237"/>
      <c r="C29" s="232"/>
      <c r="D29" s="233"/>
      <c r="E29" s="238"/>
      <c r="F29" s="569"/>
      <c r="G29" s="570"/>
      <c r="H29" s="234"/>
      <c r="I29" s="235"/>
      <c r="J29" s="236"/>
      <c r="K29" s="236"/>
      <c r="L29" s="104"/>
      <c r="M29" s="98"/>
      <c r="N29" s="99"/>
      <c r="O29" s="100"/>
      <c r="P29" s="101"/>
      <c r="Q29" s="98"/>
      <c r="R29" s="99"/>
      <c r="S29" s="100"/>
      <c r="T29" s="101"/>
      <c r="U29" s="98"/>
      <c r="V29" s="99"/>
      <c r="W29" s="100"/>
      <c r="X29" s="101"/>
      <c r="Y29" s="98"/>
      <c r="Z29" s="99"/>
      <c r="AA29" s="100"/>
      <c r="AB29" s="101"/>
      <c r="AC29" s="98"/>
      <c r="AD29" s="99"/>
      <c r="AE29" s="100"/>
      <c r="AF29" s="101"/>
      <c r="AG29" s="98"/>
      <c r="AH29" s="99"/>
      <c r="AI29" s="100"/>
      <c r="AJ29" s="101"/>
      <c r="AK29" s="98"/>
      <c r="AL29" s="99"/>
      <c r="AM29" s="100"/>
      <c r="AN29" s="101"/>
      <c r="AO29" s="98"/>
      <c r="AP29" s="99"/>
      <c r="AQ29" s="100"/>
      <c r="AR29" s="101"/>
      <c r="AS29" s="98"/>
      <c r="AT29" s="99"/>
      <c r="AU29" s="102"/>
      <c r="AV29" s="101"/>
      <c r="AW29" s="98"/>
      <c r="AX29" s="99"/>
      <c r="AY29" s="102"/>
      <c r="AZ29" s="101"/>
      <c r="BA29" s="98"/>
      <c r="BB29" s="99"/>
      <c r="BC29" s="100"/>
      <c r="BD29" s="101"/>
      <c r="BE29" s="98"/>
      <c r="BF29" s="99"/>
      <c r="BG29" s="102"/>
      <c r="BH29" s="567"/>
      <c r="BI29" s="568"/>
    </row>
    <row r="30" spans="2:61" s="103" customFormat="1" ht="16" thickBot="1">
      <c r="B30" s="237"/>
      <c r="C30" s="232"/>
      <c r="D30" s="233"/>
      <c r="E30" s="238"/>
      <c r="F30" s="569"/>
      <c r="G30" s="570"/>
      <c r="H30" s="234"/>
      <c r="I30" s="235"/>
      <c r="J30" s="236"/>
      <c r="K30" s="236"/>
      <c r="L30" s="104"/>
      <c r="M30" s="98"/>
      <c r="N30" s="99"/>
      <c r="O30" s="100"/>
      <c r="P30" s="101"/>
      <c r="Q30" s="98"/>
      <c r="R30" s="99"/>
      <c r="S30" s="100"/>
      <c r="T30" s="101"/>
      <c r="U30" s="98"/>
      <c r="V30" s="99"/>
      <c r="W30" s="100"/>
      <c r="X30" s="101"/>
      <c r="Y30" s="98"/>
      <c r="Z30" s="99"/>
      <c r="AA30" s="100"/>
      <c r="AB30" s="101"/>
      <c r="AC30" s="98"/>
      <c r="AD30" s="99"/>
      <c r="AE30" s="100"/>
      <c r="AF30" s="101"/>
      <c r="AG30" s="98"/>
      <c r="AH30" s="99"/>
      <c r="AI30" s="100"/>
      <c r="AJ30" s="101"/>
      <c r="AK30" s="98"/>
      <c r="AL30" s="99"/>
      <c r="AM30" s="100"/>
      <c r="AN30" s="101"/>
      <c r="AO30" s="98"/>
      <c r="AP30" s="99"/>
      <c r="AQ30" s="100"/>
      <c r="AR30" s="101"/>
      <c r="AS30" s="98"/>
      <c r="AT30" s="99"/>
      <c r="AU30" s="102"/>
      <c r="AV30" s="101"/>
      <c r="AW30" s="98"/>
      <c r="AX30" s="99"/>
      <c r="AY30" s="102"/>
      <c r="AZ30" s="101"/>
      <c r="BA30" s="98"/>
      <c r="BB30" s="99"/>
      <c r="BC30" s="100"/>
      <c r="BD30" s="101"/>
      <c r="BE30" s="98"/>
      <c r="BF30" s="99"/>
      <c r="BG30" s="102"/>
      <c r="BH30" s="567"/>
      <c r="BI30" s="568"/>
    </row>
    <row r="31" spans="2:61" s="103" customFormat="1" ht="16" thickBot="1">
      <c r="B31" s="237"/>
      <c r="C31" s="232"/>
      <c r="D31" s="233"/>
      <c r="E31" s="238"/>
      <c r="F31" s="569"/>
      <c r="G31" s="570"/>
      <c r="H31" s="234"/>
      <c r="I31" s="235"/>
      <c r="J31" s="236"/>
      <c r="K31" s="236"/>
      <c r="L31" s="104"/>
      <c r="M31" s="98"/>
      <c r="N31" s="99"/>
      <c r="O31" s="100"/>
      <c r="P31" s="101"/>
      <c r="Q31" s="98"/>
      <c r="R31" s="99"/>
      <c r="S31" s="100"/>
      <c r="T31" s="101"/>
      <c r="U31" s="98"/>
      <c r="V31" s="99"/>
      <c r="W31" s="100"/>
      <c r="X31" s="101"/>
      <c r="Y31" s="98"/>
      <c r="Z31" s="99"/>
      <c r="AA31" s="100"/>
      <c r="AB31" s="101"/>
      <c r="AC31" s="98"/>
      <c r="AD31" s="99"/>
      <c r="AE31" s="100"/>
      <c r="AF31" s="101"/>
      <c r="AG31" s="98"/>
      <c r="AH31" s="99"/>
      <c r="AI31" s="100"/>
      <c r="AJ31" s="101"/>
      <c r="AK31" s="98"/>
      <c r="AL31" s="99"/>
      <c r="AM31" s="100"/>
      <c r="AN31" s="101"/>
      <c r="AO31" s="98"/>
      <c r="AP31" s="99"/>
      <c r="AQ31" s="100"/>
      <c r="AR31" s="101"/>
      <c r="AS31" s="98"/>
      <c r="AT31" s="99"/>
      <c r="AU31" s="102"/>
      <c r="AV31" s="101"/>
      <c r="AW31" s="98"/>
      <c r="AX31" s="99"/>
      <c r="AY31" s="102"/>
      <c r="AZ31" s="101"/>
      <c r="BA31" s="98"/>
      <c r="BB31" s="99"/>
      <c r="BC31" s="100"/>
      <c r="BD31" s="101"/>
      <c r="BE31" s="98"/>
      <c r="BF31" s="99"/>
      <c r="BG31" s="102"/>
      <c r="BH31" s="567"/>
      <c r="BI31" s="568"/>
    </row>
    <row r="32" spans="2:61" s="103" customFormat="1" ht="16" thickBot="1">
      <c r="B32" s="237"/>
      <c r="C32" s="232"/>
      <c r="D32" s="233"/>
      <c r="E32" s="238"/>
      <c r="F32" s="569"/>
      <c r="G32" s="570"/>
      <c r="H32" s="234"/>
      <c r="I32" s="235"/>
      <c r="J32" s="236"/>
      <c r="K32" s="236"/>
      <c r="L32" s="104"/>
      <c r="M32" s="98"/>
      <c r="N32" s="99"/>
      <c r="O32" s="100"/>
      <c r="P32" s="101"/>
      <c r="Q32" s="98"/>
      <c r="R32" s="99"/>
      <c r="S32" s="100"/>
      <c r="T32" s="101"/>
      <c r="U32" s="98"/>
      <c r="V32" s="99"/>
      <c r="W32" s="100"/>
      <c r="X32" s="101"/>
      <c r="Y32" s="98"/>
      <c r="Z32" s="99"/>
      <c r="AA32" s="100"/>
      <c r="AB32" s="101"/>
      <c r="AC32" s="98"/>
      <c r="AD32" s="99"/>
      <c r="AE32" s="100"/>
      <c r="AF32" s="101"/>
      <c r="AG32" s="98"/>
      <c r="AH32" s="99"/>
      <c r="AI32" s="100"/>
      <c r="AJ32" s="101"/>
      <c r="AK32" s="98"/>
      <c r="AL32" s="99"/>
      <c r="AM32" s="100"/>
      <c r="AN32" s="101"/>
      <c r="AO32" s="98"/>
      <c r="AP32" s="99"/>
      <c r="AQ32" s="100"/>
      <c r="AR32" s="101"/>
      <c r="AS32" s="98"/>
      <c r="AT32" s="99"/>
      <c r="AU32" s="102"/>
      <c r="AV32" s="101"/>
      <c r="AW32" s="98"/>
      <c r="AX32" s="99"/>
      <c r="AY32" s="102"/>
      <c r="AZ32" s="101"/>
      <c r="BA32" s="98"/>
      <c r="BB32" s="99"/>
      <c r="BC32" s="100"/>
      <c r="BD32" s="101"/>
      <c r="BE32" s="98"/>
      <c r="BF32" s="99"/>
      <c r="BG32" s="102"/>
      <c r="BH32" s="567"/>
      <c r="BI32" s="568"/>
    </row>
    <row r="33" spans="2:61" s="103" customFormat="1" ht="16" thickBot="1">
      <c r="B33" s="237"/>
      <c r="C33" s="232"/>
      <c r="D33" s="233"/>
      <c r="E33" s="238"/>
      <c r="F33" s="569"/>
      <c r="G33" s="570"/>
      <c r="H33" s="234"/>
      <c r="I33" s="235"/>
      <c r="J33" s="236"/>
      <c r="K33" s="236"/>
      <c r="L33" s="104"/>
      <c r="M33" s="98"/>
      <c r="N33" s="99"/>
      <c r="O33" s="100"/>
      <c r="P33" s="101"/>
      <c r="Q33" s="98"/>
      <c r="R33" s="99"/>
      <c r="S33" s="100"/>
      <c r="T33" s="101"/>
      <c r="U33" s="98"/>
      <c r="V33" s="99"/>
      <c r="W33" s="100"/>
      <c r="X33" s="101"/>
      <c r="Y33" s="98"/>
      <c r="Z33" s="99"/>
      <c r="AA33" s="100"/>
      <c r="AB33" s="101"/>
      <c r="AC33" s="98"/>
      <c r="AD33" s="99"/>
      <c r="AE33" s="100"/>
      <c r="AF33" s="101"/>
      <c r="AG33" s="98"/>
      <c r="AH33" s="99"/>
      <c r="AI33" s="100"/>
      <c r="AJ33" s="101"/>
      <c r="AK33" s="98"/>
      <c r="AL33" s="99"/>
      <c r="AM33" s="100"/>
      <c r="AN33" s="101"/>
      <c r="AO33" s="98"/>
      <c r="AP33" s="99"/>
      <c r="AQ33" s="100"/>
      <c r="AR33" s="101"/>
      <c r="AS33" s="98"/>
      <c r="AT33" s="99"/>
      <c r="AU33" s="102"/>
      <c r="AV33" s="101"/>
      <c r="AW33" s="98"/>
      <c r="AX33" s="99"/>
      <c r="AY33" s="102"/>
      <c r="AZ33" s="101"/>
      <c r="BA33" s="98"/>
      <c r="BB33" s="99"/>
      <c r="BC33" s="100"/>
      <c r="BD33" s="101"/>
      <c r="BE33" s="98"/>
      <c r="BF33" s="99"/>
      <c r="BG33" s="102"/>
      <c r="BH33" s="567"/>
      <c r="BI33" s="568"/>
    </row>
    <row r="34" spans="2:61" s="103" customFormat="1" ht="16" thickBot="1">
      <c r="B34" s="237"/>
      <c r="C34" s="232"/>
      <c r="D34" s="233"/>
      <c r="E34" s="238"/>
      <c r="F34" s="569"/>
      <c r="G34" s="570"/>
      <c r="H34" s="234"/>
      <c r="I34" s="235"/>
      <c r="J34" s="236"/>
      <c r="K34" s="236"/>
      <c r="L34" s="104"/>
      <c r="M34" s="98"/>
      <c r="N34" s="99"/>
      <c r="O34" s="100"/>
      <c r="P34" s="101"/>
      <c r="Q34" s="98"/>
      <c r="R34" s="99"/>
      <c r="S34" s="100"/>
      <c r="T34" s="101"/>
      <c r="U34" s="98"/>
      <c r="V34" s="99"/>
      <c r="W34" s="100"/>
      <c r="X34" s="101"/>
      <c r="Y34" s="98"/>
      <c r="Z34" s="99"/>
      <c r="AA34" s="100"/>
      <c r="AB34" s="101"/>
      <c r="AC34" s="98"/>
      <c r="AD34" s="99"/>
      <c r="AE34" s="100"/>
      <c r="AF34" s="101"/>
      <c r="AG34" s="98"/>
      <c r="AH34" s="99"/>
      <c r="AI34" s="100"/>
      <c r="AJ34" s="101"/>
      <c r="AK34" s="98"/>
      <c r="AL34" s="99"/>
      <c r="AM34" s="100"/>
      <c r="AN34" s="101"/>
      <c r="AO34" s="98"/>
      <c r="AP34" s="99"/>
      <c r="AQ34" s="100"/>
      <c r="AR34" s="101"/>
      <c r="AS34" s="98"/>
      <c r="AT34" s="99"/>
      <c r="AU34" s="102"/>
      <c r="AV34" s="101"/>
      <c r="AW34" s="98"/>
      <c r="AX34" s="99"/>
      <c r="AY34" s="102"/>
      <c r="AZ34" s="101"/>
      <c r="BA34" s="98"/>
      <c r="BB34" s="99"/>
      <c r="BC34" s="100"/>
      <c r="BD34" s="101"/>
      <c r="BE34" s="98"/>
      <c r="BF34" s="99"/>
      <c r="BG34" s="102"/>
      <c r="BH34" s="567"/>
      <c r="BI34" s="568"/>
    </row>
    <row r="35" spans="2:61" s="103" customFormat="1" ht="16" thickBot="1">
      <c r="B35" s="237"/>
      <c r="C35" s="232"/>
      <c r="D35" s="233"/>
      <c r="E35" s="238"/>
      <c r="F35" s="569"/>
      <c r="G35" s="570"/>
      <c r="H35" s="234"/>
      <c r="I35" s="235"/>
      <c r="J35" s="236"/>
      <c r="K35" s="236"/>
      <c r="L35" s="104"/>
      <c r="M35" s="98"/>
      <c r="N35" s="99"/>
      <c r="O35" s="100"/>
      <c r="P35" s="101"/>
      <c r="Q35" s="98"/>
      <c r="R35" s="99"/>
      <c r="S35" s="100"/>
      <c r="T35" s="101"/>
      <c r="U35" s="98"/>
      <c r="V35" s="99"/>
      <c r="W35" s="100"/>
      <c r="X35" s="101"/>
      <c r="Y35" s="98"/>
      <c r="Z35" s="99"/>
      <c r="AA35" s="100"/>
      <c r="AB35" s="101"/>
      <c r="AC35" s="98"/>
      <c r="AD35" s="99"/>
      <c r="AE35" s="100"/>
      <c r="AF35" s="101"/>
      <c r="AG35" s="98"/>
      <c r="AH35" s="99"/>
      <c r="AI35" s="100"/>
      <c r="AJ35" s="101"/>
      <c r="AK35" s="98"/>
      <c r="AL35" s="99"/>
      <c r="AM35" s="100"/>
      <c r="AN35" s="101"/>
      <c r="AO35" s="98"/>
      <c r="AP35" s="99"/>
      <c r="AQ35" s="100"/>
      <c r="AR35" s="101"/>
      <c r="AS35" s="98"/>
      <c r="AT35" s="99"/>
      <c r="AU35" s="102"/>
      <c r="AV35" s="101"/>
      <c r="AW35" s="98"/>
      <c r="AX35" s="99"/>
      <c r="AY35" s="102"/>
      <c r="AZ35" s="101"/>
      <c r="BA35" s="98"/>
      <c r="BB35" s="99"/>
      <c r="BC35" s="100"/>
      <c r="BD35" s="101"/>
      <c r="BE35" s="98"/>
      <c r="BF35" s="99"/>
      <c r="BG35" s="102"/>
      <c r="BH35" s="567"/>
      <c r="BI35" s="568"/>
    </row>
    <row r="36" spans="2:61" s="103" customFormat="1" ht="16" thickBot="1">
      <c r="B36" s="237"/>
      <c r="C36" s="232"/>
      <c r="D36" s="233"/>
      <c r="E36" s="238"/>
      <c r="F36" s="569"/>
      <c r="G36" s="570"/>
      <c r="H36" s="234"/>
      <c r="I36" s="235"/>
      <c r="J36" s="236"/>
      <c r="K36" s="236"/>
      <c r="L36" s="104"/>
      <c r="M36" s="98"/>
      <c r="N36" s="99"/>
      <c r="O36" s="100"/>
      <c r="P36" s="101"/>
      <c r="Q36" s="98"/>
      <c r="R36" s="99"/>
      <c r="S36" s="100"/>
      <c r="T36" s="101"/>
      <c r="U36" s="98"/>
      <c r="V36" s="99"/>
      <c r="W36" s="100"/>
      <c r="X36" s="101"/>
      <c r="Y36" s="98"/>
      <c r="Z36" s="99"/>
      <c r="AA36" s="100"/>
      <c r="AB36" s="101"/>
      <c r="AC36" s="98"/>
      <c r="AD36" s="99"/>
      <c r="AE36" s="100"/>
      <c r="AF36" s="101"/>
      <c r="AG36" s="98"/>
      <c r="AH36" s="99"/>
      <c r="AI36" s="100"/>
      <c r="AJ36" s="101"/>
      <c r="AK36" s="98"/>
      <c r="AL36" s="99"/>
      <c r="AM36" s="100"/>
      <c r="AN36" s="101"/>
      <c r="AO36" s="98"/>
      <c r="AP36" s="99"/>
      <c r="AQ36" s="100"/>
      <c r="AR36" s="101"/>
      <c r="AS36" s="98"/>
      <c r="AT36" s="99"/>
      <c r="AU36" s="102"/>
      <c r="AV36" s="101"/>
      <c r="AW36" s="98"/>
      <c r="AX36" s="99"/>
      <c r="AY36" s="102"/>
      <c r="AZ36" s="101"/>
      <c r="BA36" s="98"/>
      <c r="BB36" s="99"/>
      <c r="BC36" s="100"/>
      <c r="BD36" s="101"/>
      <c r="BE36" s="98"/>
      <c r="BF36" s="99"/>
      <c r="BG36" s="102"/>
      <c r="BH36" s="567"/>
      <c r="BI36" s="568"/>
    </row>
    <row r="37" spans="2:61" s="103" customFormat="1" ht="16" thickBot="1">
      <c r="B37" s="237"/>
      <c r="C37" s="232"/>
      <c r="D37" s="233"/>
      <c r="E37" s="238"/>
      <c r="F37" s="569"/>
      <c r="G37" s="570"/>
      <c r="H37" s="234"/>
      <c r="I37" s="235"/>
      <c r="J37" s="236"/>
      <c r="K37" s="236"/>
      <c r="L37" s="104"/>
      <c r="M37" s="98"/>
      <c r="N37" s="99"/>
      <c r="O37" s="100"/>
      <c r="P37" s="101"/>
      <c r="Q37" s="98"/>
      <c r="R37" s="99"/>
      <c r="S37" s="100"/>
      <c r="T37" s="101"/>
      <c r="U37" s="98"/>
      <c r="V37" s="99"/>
      <c r="W37" s="100"/>
      <c r="X37" s="101"/>
      <c r="Y37" s="98"/>
      <c r="Z37" s="99"/>
      <c r="AA37" s="100"/>
      <c r="AB37" s="101"/>
      <c r="AC37" s="98"/>
      <c r="AD37" s="99"/>
      <c r="AE37" s="100"/>
      <c r="AF37" s="101"/>
      <c r="AG37" s="98"/>
      <c r="AH37" s="99"/>
      <c r="AI37" s="100"/>
      <c r="AJ37" s="101"/>
      <c r="AK37" s="98"/>
      <c r="AL37" s="99"/>
      <c r="AM37" s="100"/>
      <c r="AN37" s="101"/>
      <c r="AO37" s="98"/>
      <c r="AP37" s="99"/>
      <c r="AQ37" s="100"/>
      <c r="AR37" s="101"/>
      <c r="AS37" s="98"/>
      <c r="AT37" s="99"/>
      <c r="AU37" s="102"/>
      <c r="AV37" s="101"/>
      <c r="AW37" s="98"/>
      <c r="AX37" s="99"/>
      <c r="AY37" s="102"/>
      <c r="AZ37" s="101"/>
      <c r="BA37" s="98"/>
      <c r="BB37" s="99"/>
      <c r="BC37" s="100"/>
      <c r="BD37" s="101"/>
      <c r="BE37" s="98"/>
      <c r="BF37" s="99"/>
      <c r="BG37" s="102"/>
      <c r="BH37" s="567"/>
      <c r="BI37" s="568"/>
    </row>
    <row r="38" spans="2:61" s="103" customFormat="1" ht="16" thickBot="1">
      <c r="B38" s="237"/>
      <c r="C38" s="232"/>
      <c r="D38" s="233"/>
      <c r="E38" s="238"/>
      <c r="F38" s="569"/>
      <c r="G38" s="570"/>
      <c r="H38" s="234"/>
      <c r="I38" s="235"/>
      <c r="J38" s="236"/>
      <c r="K38" s="236"/>
      <c r="L38" s="104"/>
      <c r="M38" s="98"/>
      <c r="N38" s="99"/>
      <c r="O38" s="100"/>
      <c r="P38" s="101"/>
      <c r="Q38" s="98"/>
      <c r="R38" s="99"/>
      <c r="S38" s="100"/>
      <c r="T38" s="101"/>
      <c r="U38" s="98"/>
      <c r="V38" s="99"/>
      <c r="W38" s="100"/>
      <c r="X38" s="101"/>
      <c r="Y38" s="98"/>
      <c r="Z38" s="99"/>
      <c r="AA38" s="100"/>
      <c r="AB38" s="101"/>
      <c r="AC38" s="98"/>
      <c r="AD38" s="99"/>
      <c r="AE38" s="100"/>
      <c r="AF38" s="101"/>
      <c r="AG38" s="98"/>
      <c r="AH38" s="99"/>
      <c r="AI38" s="100"/>
      <c r="AJ38" s="101"/>
      <c r="AK38" s="98"/>
      <c r="AL38" s="99"/>
      <c r="AM38" s="100"/>
      <c r="AN38" s="101"/>
      <c r="AO38" s="98"/>
      <c r="AP38" s="99"/>
      <c r="AQ38" s="100"/>
      <c r="AR38" s="101"/>
      <c r="AS38" s="98"/>
      <c r="AT38" s="99"/>
      <c r="AU38" s="102"/>
      <c r="AV38" s="101"/>
      <c r="AW38" s="98"/>
      <c r="AX38" s="99"/>
      <c r="AY38" s="102"/>
      <c r="AZ38" s="101"/>
      <c r="BA38" s="98"/>
      <c r="BB38" s="99"/>
      <c r="BC38" s="100"/>
      <c r="BD38" s="101"/>
      <c r="BE38" s="98"/>
      <c r="BF38" s="99"/>
      <c r="BG38" s="102"/>
      <c r="BH38" s="567"/>
      <c r="BI38" s="568"/>
    </row>
    <row r="39" spans="2:61" s="103" customFormat="1" ht="16" thickBot="1">
      <c r="B39" s="237"/>
      <c r="C39" s="232"/>
      <c r="D39" s="233"/>
      <c r="E39" s="238"/>
      <c r="F39" s="569"/>
      <c r="G39" s="570"/>
      <c r="H39" s="234"/>
      <c r="I39" s="235"/>
      <c r="J39" s="236"/>
      <c r="K39" s="236"/>
      <c r="L39" s="104"/>
      <c r="M39" s="98"/>
      <c r="N39" s="99"/>
      <c r="O39" s="100"/>
      <c r="P39" s="101"/>
      <c r="Q39" s="98"/>
      <c r="R39" s="99"/>
      <c r="S39" s="100"/>
      <c r="T39" s="101"/>
      <c r="U39" s="98"/>
      <c r="V39" s="99"/>
      <c r="W39" s="100"/>
      <c r="X39" s="101"/>
      <c r="Y39" s="98"/>
      <c r="Z39" s="99"/>
      <c r="AA39" s="100"/>
      <c r="AB39" s="101"/>
      <c r="AC39" s="98"/>
      <c r="AD39" s="99"/>
      <c r="AE39" s="100"/>
      <c r="AF39" s="101"/>
      <c r="AG39" s="98"/>
      <c r="AH39" s="99"/>
      <c r="AI39" s="100"/>
      <c r="AJ39" s="101"/>
      <c r="AK39" s="98"/>
      <c r="AL39" s="99"/>
      <c r="AM39" s="100"/>
      <c r="AN39" s="101"/>
      <c r="AO39" s="98"/>
      <c r="AP39" s="99"/>
      <c r="AQ39" s="100"/>
      <c r="AR39" s="101"/>
      <c r="AS39" s="98"/>
      <c r="AT39" s="99"/>
      <c r="AU39" s="102"/>
      <c r="AV39" s="101"/>
      <c r="AW39" s="98"/>
      <c r="AX39" s="99"/>
      <c r="AY39" s="102"/>
      <c r="AZ39" s="101"/>
      <c r="BA39" s="98"/>
      <c r="BB39" s="99"/>
      <c r="BC39" s="100"/>
      <c r="BD39" s="101"/>
      <c r="BE39" s="98"/>
      <c r="BF39" s="99"/>
      <c r="BG39" s="102"/>
      <c r="BH39" s="567"/>
      <c r="BI39" s="568"/>
    </row>
    <row r="40" spans="2:61" s="103" customFormat="1" ht="16" thickBot="1">
      <c r="B40" s="237"/>
      <c r="C40" s="232"/>
      <c r="D40" s="233"/>
      <c r="E40" s="238"/>
      <c r="F40" s="569"/>
      <c r="G40" s="570"/>
      <c r="H40" s="234"/>
      <c r="I40" s="235"/>
      <c r="J40" s="236"/>
      <c r="K40" s="236"/>
      <c r="L40" s="104"/>
      <c r="M40" s="98"/>
      <c r="N40" s="99"/>
      <c r="O40" s="100"/>
      <c r="P40" s="101"/>
      <c r="Q40" s="98"/>
      <c r="R40" s="99"/>
      <c r="S40" s="100"/>
      <c r="T40" s="101"/>
      <c r="U40" s="98"/>
      <c r="V40" s="99"/>
      <c r="W40" s="100"/>
      <c r="X40" s="101"/>
      <c r="Y40" s="98"/>
      <c r="Z40" s="99"/>
      <c r="AA40" s="100"/>
      <c r="AB40" s="101"/>
      <c r="AC40" s="98"/>
      <c r="AD40" s="99"/>
      <c r="AE40" s="100"/>
      <c r="AF40" s="101"/>
      <c r="AG40" s="98"/>
      <c r="AH40" s="99"/>
      <c r="AI40" s="100"/>
      <c r="AJ40" s="101"/>
      <c r="AK40" s="98"/>
      <c r="AL40" s="99"/>
      <c r="AM40" s="100"/>
      <c r="AN40" s="101"/>
      <c r="AO40" s="98"/>
      <c r="AP40" s="99"/>
      <c r="AQ40" s="100"/>
      <c r="AR40" s="101"/>
      <c r="AS40" s="98"/>
      <c r="AT40" s="99"/>
      <c r="AU40" s="102"/>
      <c r="AV40" s="101"/>
      <c r="AW40" s="98"/>
      <c r="AX40" s="99"/>
      <c r="AY40" s="102"/>
      <c r="AZ40" s="101"/>
      <c r="BA40" s="98"/>
      <c r="BB40" s="99"/>
      <c r="BC40" s="100"/>
      <c r="BD40" s="101"/>
      <c r="BE40" s="98"/>
      <c r="BF40" s="99"/>
      <c r="BG40" s="102"/>
      <c r="BH40" s="567"/>
      <c r="BI40" s="568"/>
    </row>
    <row r="41" spans="2:61" s="103" customFormat="1" ht="16" thickBot="1">
      <c r="B41" s="237"/>
      <c r="C41" s="232"/>
      <c r="D41" s="233"/>
      <c r="E41" s="238"/>
      <c r="F41" s="569"/>
      <c r="G41" s="570"/>
      <c r="H41" s="234"/>
      <c r="I41" s="235"/>
      <c r="J41" s="236"/>
      <c r="K41" s="236"/>
      <c r="L41" s="104"/>
      <c r="M41" s="98"/>
      <c r="N41" s="99"/>
      <c r="O41" s="100"/>
      <c r="P41" s="101"/>
      <c r="Q41" s="98"/>
      <c r="R41" s="99"/>
      <c r="S41" s="100"/>
      <c r="T41" s="101"/>
      <c r="U41" s="98"/>
      <c r="V41" s="99"/>
      <c r="W41" s="100"/>
      <c r="X41" s="101"/>
      <c r="Y41" s="98"/>
      <c r="Z41" s="99"/>
      <c r="AA41" s="100"/>
      <c r="AB41" s="101"/>
      <c r="AC41" s="98"/>
      <c r="AD41" s="99"/>
      <c r="AE41" s="100"/>
      <c r="AF41" s="101"/>
      <c r="AG41" s="98"/>
      <c r="AH41" s="99"/>
      <c r="AI41" s="100"/>
      <c r="AJ41" s="101"/>
      <c r="AK41" s="98"/>
      <c r="AL41" s="99"/>
      <c r="AM41" s="100"/>
      <c r="AN41" s="101"/>
      <c r="AO41" s="98"/>
      <c r="AP41" s="99"/>
      <c r="AQ41" s="100"/>
      <c r="AR41" s="101"/>
      <c r="AS41" s="98"/>
      <c r="AT41" s="99"/>
      <c r="AU41" s="102"/>
      <c r="AV41" s="101"/>
      <c r="AW41" s="98"/>
      <c r="AX41" s="99"/>
      <c r="AY41" s="102"/>
      <c r="AZ41" s="101"/>
      <c r="BA41" s="98"/>
      <c r="BB41" s="99"/>
      <c r="BC41" s="100"/>
      <c r="BD41" s="101"/>
      <c r="BE41" s="98"/>
      <c r="BF41" s="99"/>
      <c r="BG41" s="102"/>
      <c r="BH41" s="567"/>
      <c r="BI41" s="568"/>
    </row>
    <row r="42" spans="2:61" s="103" customFormat="1" ht="16" thickBot="1">
      <c r="B42" s="237"/>
      <c r="C42" s="232"/>
      <c r="D42" s="233"/>
      <c r="E42" s="238"/>
      <c r="F42" s="569"/>
      <c r="G42" s="570"/>
      <c r="H42" s="234"/>
      <c r="I42" s="235"/>
      <c r="J42" s="236"/>
      <c r="K42" s="236"/>
      <c r="L42" s="104"/>
      <c r="M42" s="98"/>
      <c r="N42" s="99"/>
      <c r="O42" s="100"/>
      <c r="P42" s="101"/>
      <c r="Q42" s="98"/>
      <c r="R42" s="99"/>
      <c r="S42" s="100"/>
      <c r="T42" s="101"/>
      <c r="U42" s="98"/>
      <c r="V42" s="99"/>
      <c r="W42" s="100"/>
      <c r="X42" s="101"/>
      <c r="Y42" s="98"/>
      <c r="Z42" s="99"/>
      <c r="AA42" s="100"/>
      <c r="AB42" s="101"/>
      <c r="AC42" s="98"/>
      <c r="AD42" s="99"/>
      <c r="AE42" s="100"/>
      <c r="AF42" s="101"/>
      <c r="AG42" s="98"/>
      <c r="AH42" s="99"/>
      <c r="AI42" s="100"/>
      <c r="AJ42" s="101"/>
      <c r="AK42" s="98"/>
      <c r="AL42" s="99"/>
      <c r="AM42" s="100"/>
      <c r="AN42" s="101"/>
      <c r="AO42" s="98"/>
      <c r="AP42" s="99"/>
      <c r="AQ42" s="100"/>
      <c r="AR42" s="101"/>
      <c r="AS42" s="98"/>
      <c r="AT42" s="99"/>
      <c r="AU42" s="102"/>
      <c r="AV42" s="101"/>
      <c r="AW42" s="98"/>
      <c r="AX42" s="99"/>
      <c r="AY42" s="102"/>
      <c r="AZ42" s="101"/>
      <c r="BA42" s="98"/>
      <c r="BB42" s="99"/>
      <c r="BC42" s="100"/>
      <c r="BD42" s="101"/>
      <c r="BE42" s="98"/>
      <c r="BF42" s="99"/>
      <c r="BG42" s="102"/>
      <c r="BH42" s="567"/>
      <c r="BI42" s="568"/>
    </row>
    <row r="43" spans="2:61" s="103" customFormat="1" ht="16" thickBot="1">
      <c r="B43" s="237"/>
      <c r="C43" s="232"/>
      <c r="D43" s="233"/>
      <c r="E43" s="238"/>
      <c r="F43" s="569"/>
      <c r="G43" s="570"/>
      <c r="H43" s="234"/>
      <c r="I43" s="235"/>
      <c r="J43" s="236"/>
      <c r="K43" s="236"/>
      <c r="L43" s="104"/>
      <c r="M43" s="98"/>
      <c r="N43" s="99"/>
      <c r="O43" s="100"/>
      <c r="P43" s="101"/>
      <c r="Q43" s="98"/>
      <c r="R43" s="99"/>
      <c r="S43" s="100"/>
      <c r="T43" s="101"/>
      <c r="U43" s="98"/>
      <c r="V43" s="99"/>
      <c r="W43" s="100"/>
      <c r="X43" s="101"/>
      <c r="Y43" s="98"/>
      <c r="Z43" s="99"/>
      <c r="AA43" s="100"/>
      <c r="AB43" s="101"/>
      <c r="AC43" s="98"/>
      <c r="AD43" s="99"/>
      <c r="AE43" s="100"/>
      <c r="AF43" s="101"/>
      <c r="AG43" s="98"/>
      <c r="AH43" s="99"/>
      <c r="AI43" s="100"/>
      <c r="AJ43" s="101"/>
      <c r="AK43" s="98"/>
      <c r="AL43" s="99"/>
      <c r="AM43" s="100"/>
      <c r="AN43" s="101"/>
      <c r="AO43" s="98"/>
      <c r="AP43" s="99"/>
      <c r="AQ43" s="100"/>
      <c r="AR43" s="101"/>
      <c r="AS43" s="98"/>
      <c r="AT43" s="99"/>
      <c r="AU43" s="102"/>
      <c r="AV43" s="101"/>
      <c r="AW43" s="98"/>
      <c r="AX43" s="99"/>
      <c r="AY43" s="102"/>
      <c r="AZ43" s="101"/>
      <c r="BA43" s="98"/>
      <c r="BB43" s="99"/>
      <c r="BC43" s="100"/>
      <c r="BD43" s="101"/>
      <c r="BE43" s="98"/>
      <c r="BF43" s="99"/>
      <c r="BG43" s="102"/>
      <c r="BH43" s="567"/>
      <c r="BI43" s="568"/>
    </row>
    <row r="44" spans="2:61" s="103" customFormat="1" ht="16" thickBot="1">
      <c r="B44" s="237"/>
      <c r="C44" s="232"/>
      <c r="D44" s="233"/>
      <c r="E44" s="238"/>
      <c r="F44" s="569"/>
      <c r="G44" s="570"/>
      <c r="H44" s="234"/>
      <c r="I44" s="235"/>
      <c r="J44" s="236"/>
      <c r="K44" s="236"/>
      <c r="L44" s="104"/>
      <c r="M44" s="98"/>
      <c r="N44" s="99"/>
      <c r="O44" s="100"/>
      <c r="P44" s="101"/>
      <c r="Q44" s="98"/>
      <c r="R44" s="99"/>
      <c r="S44" s="100"/>
      <c r="T44" s="101"/>
      <c r="U44" s="98"/>
      <c r="V44" s="99"/>
      <c r="W44" s="100"/>
      <c r="X44" s="101"/>
      <c r="Y44" s="98"/>
      <c r="Z44" s="99"/>
      <c r="AA44" s="100"/>
      <c r="AB44" s="101"/>
      <c r="AC44" s="98"/>
      <c r="AD44" s="99"/>
      <c r="AE44" s="100"/>
      <c r="AF44" s="101"/>
      <c r="AG44" s="98"/>
      <c r="AH44" s="99"/>
      <c r="AI44" s="100"/>
      <c r="AJ44" s="101"/>
      <c r="AK44" s="98"/>
      <c r="AL44" s="99"/>
      <c r="AM44" s="100"/>
      <c r="AN44" s="101"/>
      <c r="AO44" s="98"/>
      <c r="AP44" s="99"/>
      <c r="AQ44" s="100"/>
      <c r="AR44" s="101"/>
      <c r="AS44" s="98"/>
      <c r="AT44" s="99"/>
      <c r="AU44" s="102"/>
      <c r="AV44" s="101"/>
      <c r="AW44" s="98"/>
      <c r="AX44" s="99"/>
      <c r="AY44" s="102"/>
      <c r="AZ44" s="101"/>
      <c r="BA44" s="98"/>
      <c r="BB44" s="99"/>
      <c r="BC44" s="100"/>
      <c r="BD44" s="101"/>
      <c r="BE44" s="98"/>
      <c r="BF44" s="99"/>
      <c r="BG44" s="102"/>
      <c r="BH44" s="567"/>
      <c r="BI44" s="568"/>
    </row>
    <row r="45" spans="2:61" s="103" customFormat="1" ht="16" thickBot="1">
      <c r="B45" s="237"/>
      <c r="C45" s="232"/>
      <c r="D45" s="233"/>
      <c r="E45" s="238"/>
      <c r="F45" s="581"/>
      <c r="G45" s="582"/>
      <c r="H45" s="234"/>
      <c r="I45" s="236"/>
      <c r="J45" s="236"/>
      <c r="K45" s="236"/>
      <c r="L45" s="104"/>
      <c r="M45" s="98"/>
      <c r="N45" s="99"/>
      <c r="O45" s="100"/>
      <c r="P45" s="101"/>
      <c r="Q45" s="98"/>
      <c r="R45" s="99"/>
      <c r="S45" s="100"/>
      <c r="T45" s="101"/>
      <c r="U45" s="98"/>
      <c r="V45" s="99"/>
      <c r="W45" s="100"/>
      <c r="X45" s="101"/>
      <c r="Y45" s="98"/>
      <c r="Z45" s="99"/>
      <c r="AA45" s="100"/>
      <c r="AB45" s="101"/>
      <c r="AC45" s="98"/>
      <c r="AD45" s="99"/>
      <c r="AE45" s="100"/>
      <c r="AF45" s="101"/>
      <c r="AG45" s="98"/>
      <c r="AH45" s="99"/>
      <c r="AI45" s="100"/>
      <c r="AJ45" s="101"/>
      <c r="AK45" s="98"/>
      <c r="AL45" s="99"/>
      <c r="AM45" s="100"/>
      <c r="AN45" s="101"/>
      <c r="AO45" s="98"/>
      <c r="AP45" s="99"/>
      <c r="AQ45" s="100"/>
      <c r="AR45" s="101"/>
      <c r="AS45" s="98"/>
      <c r="AT45" s="99"/>
      <c r="AU45" s="102"/>
      <c r="AV45" s="101"/>
      <c r="AW45" s="98"/>
      <c r="AX45" s="99"/>
      <c r="AY45" s="102"/>
      <c r="AZ45" s="101"/>
      <c r="BA45" s="98"/>
      <c r="BB45" s="99"/>
      <c r="BC45" s="100"/>
      <c r="BD45" s="101"/>
      <c r="BE45" s="98"/>
      <c r="BF45" s="99"/>
      <c r="BG45" s="102"/>
      <c r="BH45" s="567"/>
      <c r="BI45" s="568"/>
    </row>
    <row r="46" spans="2:61" s="103" customFormat="1" ht="16" thickBot="1">
      <c r="B46" s="237"/>
      <c r="C46" s="232"/>
      <c r="D46" s="233"/>
      <c r="E46" s="238"/>
      <c r="F46" s="581"/>
      <c r="G46" s="582"/>
      <c r="H46" s="234"/>
      <c r="I46" s="236"/>
      <c r="J46" s="236"/>
      <c r="K46" s="236"/>
      <c r="L46" s="104"/>
      <c r="M46" s="98"/>
      <c r="N46" s="99"/>
      <c r="O46" s="100"/>
      <c r="P46" s="101"/>
      <c r="Q46" s="98"/>
      <c r="R46" s="99"/>
      <c r="S46" s="100"/>
      <c r="T46" s="101"/>
      <c r="U46" s="98"/>
      <c r="V46" s="99"/>
      <c r="W46" s="100"/>
      <c r="X46" s="101"/>
      <c r="Y46" s="98"/>
      <c r="Z46" s="99"/>
      <c r="AA46" s="100"/>
      <c r="AB46" s="101"/>
      <c r="AC46" s="98"/>
      <c r="AD46" s="99"/>
      <c r="AE46" s="100"/>
      <c r="AF46" s="101"/>
      <c r="AG46" s="98"/>
      <c r="AH46" s="99"/>
      <c r="AI46" s="100"/>
      <c r="AJ46" s="101"/>
      <c r="AK46" s="98"/>
      <c r="AL46" s="99"/>
      <c r="AM46" s="100"/>
      <c r="AN46" s="101"/>
      <c r="AO46" s="98"/>
      <c r="AP46" s="99"/>
      <c r="AQ46" s="100"/>
      <c r="AR46" s="101"/>
      <c r="AS46" s="98"/>
      <c r="AT46" s="99"/>
      <c r="AU46" s="102"/>
      <c r="AV46" s="101"/>
      <c r="AW46" s="98"/>
      <c r="AX46" s="99"/>
      <c r="AY46" s="102"/>
      <c r="AZ46" s="101"/>
      <c r="BA46" s="98"/>
      <c r="BB46" s="99"/>
      <c r="BC46" s="100"/>
      <c r="BD46" s="101"/>
      <c r="BE46" s="98"/>
      <c r="BF46" s="99"/>
      <c r="BG46" s="102"/>
      <c r="BH46" s="567"/>
      <c r="BI46" s="568"/>
    </row>
    <row r="47" spans="2:61" s="103" customFormat="1" ht="16" thickBot="1">
      <c r="B47" s="237"/>
      <c r="C47" s="232"/>
      <c r="D47" s="233"/>
      <c r="E47" s="238"/>
      <c r="F47" s="581"/>
      <c r="G47" s="582"/>
      <c r="H47" s="234"/>
      <c r="I47" s="236"/>
      <c r="J47" s="236"/>
      <c r="K47" s="236"/>
      <c r="L47" s="104"/>
      <c r="M47" s="98"/>
      <c r="N47" s="99"/>
      <c r="O47" s="100"/>
      <c r="P47" s="101"/>
      <c r="Q47" s="98"/>
      <c r="R47" s="99"/>
      <c r="S47" s="100"/>
      <c r="T47" s="101"/>
      <c r="U47" s="98"/>
      <c r="V47" s="99"/>
      <c r="W47" s="100"/>
      <c r="X47" s="101"/>
      <c r="Y47" s="98"/>
      <c r="Z47" s="99"/>
      <c r="AA47" s="100"/>
      <c r="AB47" s="101"/>
      <c r="AC47" s="98"/>
      <c r="AD47" s="99"/>
      <c r="AE47" s="100"/>
      <c r="AF47" s="101"/>
      <c r="AG47" s="98"/>
      <c r="AH47" s="99"/>
      <c r="AI47" s="100"/>
      <c r="AJ47" s="101"/>
      <c r="AK47" s="98"/>
      <c r="AL47" s="99"/>
      <c r="AM47" s="100"/>
      <c r="AN47" s="101"/>
      <c r="AO47" s="98"/>
      <c r="AP47" s="99"/>
      <c r="AQ47" s="100"/>
      <c r="AR47" s="101"/>
      <c r="AS47" s="98"/>
      <c r="AT47" s="99"/>
      <c r="AU47" s="102"/>
      <c r="AV47" s="101"/>
      <c r="AW47" s="98"/>
      <c r="AX47" s="99"/>
      <c r="AY47" s="102"/>
      <c r="AZ47" s="101"/>
      <c r="BA47" s="98"/>
      <c r="BB47" s="99"/>
      <c r="BC47" s="100"/>
      <c r="BD47" s="101"/>
      <c r="BE47" s="98"/>
      <c r="BF47" s="99"/>
      <c r="BG47" s="102"/>
      <c r="BH47" s="567"/>
      <c r="BI47" s="568"/>
    </row>
    <row r="48" spans="2:61" s="103" customFormat="1" ht="16" thickBot="1">
      <c r="B48" s="237"/>
      <c r="C48" s="232"/>
      <c r="D48" s="233"/>
      <c r="E48" s="238"/>
      <c r="F48" s="581"/>
      <c r="G48" s="582"/>
      <c r="H48" s="234"/>
      <c r="I48" s="236"/>
      <c r="J48" s="236"/>
      <c r="K48" s="236"/>
      <c r="L48" s="104"/>
      <c r="M48" s="98"/>
      <c r="N48" s="99"/>
      <c r="O48" s="100"/>
      <c r="P48" s="101"/>
      <c r="Q48" s="98"/>
      <c r="R48" s="99"/>
      <c r="S48" s="100"/>
      <c r="T48" s="101"/>
      <c r="U48" s="98"/>
      <c r="V48" s="99"/>
      <c r="W48" s="100"/>
      <c r="X48" s="101"/>
      <c r="Y48" s="98"/>
      <c r="Z48" s="99"/>
      <c r="AA48" s="100"/>
      <c r="AB48" s="101"/>
      <c r="AC48" s="98"/>
      <c r="AD48" s="99"/>
      <c r="AE48" s="100"/>
      <c r="AF48" s="101"/>
      <c r="AG48" s="98"/>
      <c r="AH48" s="99"/>
      <c r="AI48" s="100"/>
      <c r="AJ48" s="101"/>
      <c r="AK48" s="98"/>
      <c r="AL48" s="99"/>
      <c r="AM48" s="100"/>
      <c r="AN48" s="101"/>
      <c r="AO48" s="98"/>
      <c r="AP48" s="99"/>
      <c r="AQ48" s="100"/>
      <c r="AR48" s="101"/>
      <c r="AS48" s="98"/>
      <c r="AT48" s="99"/>
      <c r="AU48" s="102"/>
      <c r="AV48" s="101"/>
      <c r="AW48" s="98"/>
      <c r="AX48" s="99"/>
      <c r="AY48" s="102"/>
      <c r="AZ48" s="101"/>
      <c r="BA48" s="98"/>
      <c r="BB48" s="99"/>
      <c r="BC48" s="100"/>
      <c r="BD48" s="101"/>
      <c r="BE48" s="98"/>
      <c r="BF48" s="99"/>
      <c r="BG48" s="102"/>
      <c r="BH48" s="567"/>
      <c r="BI48" s="568"/>
    </row>
    <row r="49" spans="2:61" s="103" customFormat="1" ht="16" thickBot="1">
      <c r="B49" s="237"/>
      <c r="C49" s="232"/>
      <c r="D49" s="233"/>
      <c r="E49" s="238"/>
      <c r="F49" s="581"/>
      <c r="G49" s="582"/>
      <c r="H49" s="234"/>
      <c r="I49" s="236"/>
      <c r="J49" s="236"/>
      <c r="K49" s="236"/>
      <c r="L49" s="104"/>
      <c r="M49" s="98"/>
      <c r="N49" s="99"/>
      <c r="O49" s="100"/>
      <c r="P49" s="101"/>
      <c r="Q49" s="98"/>
      <c r="R49" s="99"/>
      <c r="S49" s="100"/>
      <c r="T49" s="101"/>
      <c r="U49" s="98"/>
      <c r="V49" s="99"/>
      <c r="W49" s="100"/>
      <c r="X49" s="101"/>
      <c r="Y49" s="98"/>
      <c r="Z49" s="99"/>
      <c r="AA49" s="100"/>
      <c r="AB49" s="101"/>
      <c r="AC49" s="98"/>
      <c r="AD49" s="99"/>
      <c r="AE49" s="100"/>
      <c r="AF49" s="101"/>
      <c r="AG49" s="98"/>
      <c r="AH49" s="99"/>
      <c r="AI49" s="100"/>
      <c r="AJ49" s="101"/>
      <c r="AK49" s="98"/>
      <c r="AL49" s="99"/>
      <c r="AM49" s="100"/>
      <c r="AN49" s="101"/>
      <c r="AO49" s="98"/>
      <c r="AP49" s="99"/>
      <c r="AQ49" s="100"/>
      <c r="AR49" s="101"/>
      <c r="AS49" s="98"/>
      <c r="AT49" s="99"/>
      <c r="AU49" s="102"/>
      <c r="AV49" s="101"/>
      <c r="AW49" s="98"/>
      <c r="AX49" s="99"/>
      <c r="AY49" s="102"/>
      <c r="AZ49" s="101"/>
      <c r="BA49" s="98"/>
      <c r="BB49" s="99"/>
      <c r="BC49" s="100"/>
      <c r="BD49" s="101"/>
      <c r="BE49" s="98"/>
      <c r="BF49" s="99"/>
      <c r="BG49" s="102"/>
      <c r="BH49" s="567"/>
      <c r="BI49" s="568"/>
    </row>
    <row r="50" spans="2:61" s="103" customFormat="1" ht="16" thickBot="1">
      <c r="B50" s="237"/>
      <c r="C50" s="232"/>
      <c r="D50" s="233"/>
      <c r="E50" s="238"/>
      <c r="F50" s="581"/>
      <c r="G50" s="582"/>
      <c r="H50" s="234"/>
      <c r="I50" s="236"/>
      <c r="J50" s="236"/>
      <c r="K50" s="236"/>
      <c r="L50" s="104"/>
      <c r="M50" s="98"/>
      <c r="N50" s="99"/>
      <c r="O50" s="100"/>
      <c r="P50" s="101"/>
      <c r="Q50" s="98"/>
      <c r="R50" s="99"/>
      <c r="S50" s="100"/>
      <c r="T50" s="101"/>
      <c r="U50" s="98"/>
      <c r="V50" s="99"/>
      <c r="W50" s="100"/>
      <c r="X50" s="101"/>
      <c r="Y50" s="98"/>
      <c r="Z50" s="99"/>
      <c r="AA50" s="100"/>
      <c r="AB50" s="101"/>
      <c r="AC50" s="98"/>
      <c r="AD50" s="99"/>
      <c r="AE50" s="100"/>
      <c r="AF50" s="101"/>
      <c r="AG50" s="98"/>
      <c r="AH50" s="99"/>
      <c r="AI50" s="100"/>
      <c r="AJ50" s="101"/>
      <c r="AK50" s="98"/>
      <c r="AL50" s="99"/>
      <c r="AM50" s="100"/>
      <c r="AN50" s="101"/>
      <c r="AO50" s="98"/>
      <c r="AP50" s="99"/>
      <c r="AQ50" s="100"/>
      <c r="AR50" s="101"/>
      <c r="AS50" s="98"/>
      <c r="AT50" s="99"/>
      <c r="AU50" s="102"/>
      <c r="AV50" s="101"/>
      <c r="AW50" s="98"/>
      <c r="AX50" s="99"/>
      <c r="AY50" s="102"/>
      <c r="AZ50" s="101"/>
      <c r="BA50" s="98"/>
      <c r="BB50" s="99"/>
      <c r="BC50" s="100"/>
      <c r="BD50" s="101"/>
      <c r="BE50" s="98"/>
      <c r="BF50" s="99"/>
      <c r="BG50" s="102"/>
      <c r="BH50" s="567"/>
      <c r="BI50" s="568"/>
    </row>
    <row r="51" spans="2:61" s="103" customFormat="1" ht="16" thickBot="1">
      <c r="B51" s="237"/>
      <c r="C51" s="232"/>
      <c r="D51" s="233"/>
      <c r="E51" s="238"/>
      <c r="F51" s="581"/>
      <c r="G51" s="582"/>
      <c r="H51" s="234"/>
      <c r="I51" s="236"/>
      <c r="J51" s="236"/>
      <c r="K51" s="236"/>
      <c r="L51" s="104"/>
      <c r="M51" s="98"/>
      <c r="N51" s="99"/>
      <c r="O51" s="100"/>
      <c r="P51" s="101"/>
      <c r="Q51" s="98"/>
      <c r="R51" s="99"/>
      <c r="S51" s="100"/>
      <c r="T51" s="101"/>
      <c r="U51" s="98"/>
      <c r="V51" s="99"/>
      <c r="W51" s="100"/>
      <c r="X51" s="101"/>
      <c r="Y51" s="98"/>
      <c r="Z51" s="99"/>
      <c r="AA51" s="100"/>
      <c r="AB51" s="101"/>
      <c r="AC51" s="98"/>
      <c r="AD51" s="99"/>
      <c r="AE51" s="100"/>
      <c r="AF51" s="101"/>
      <c r="AG51" s="98"/>
      <c r="AH51" s="99"/>
      <c r="AI51" s="100"/>
      <c r="AJ51" s="101"/>
      <c r="AK51" s="98"/>
      <c r="AL51" s="99"/>
      <c r="AM51" s="100"/>
      <c r="AN51" s="101"/>
      <c r="AO51" s="98"/>
      <c r="AP51" s="99"/>
      <c r="AQ51" s="100"/>
      <c r="AR51" s="101"/>
      <c r="AS51" s="98"/>
      <c r="AT51" s="99"/>
      <c r="AU51" s="102"/>
      <c r="AV51" s="101"/>
      <c r="AW51" s="98"/>
      <c r="AX51" s="99"/>
      <c r="AY51" s="102"/>
      <c r="AZ51" s="101"/>
      <c r="BA51" s="98"/>
      <c r="BB51" s="99"/>
      <c r="BC51" s="100"/>
      <c r="BD51" s="101"/>
      <c r="BE51" s="98"/>
      <c r="BF51" s="99"/>
      <c r="BG51" s="102"/>
      <c r="BH51" s="567"/>
      <c r="BI51" s="568"/>
    </row>
    <row r="52" spans="2:61" s="103" customFormat="1" ht="16" thickBot="1">
      <c r="B52" s="237"/>
      <c r="C52" s="232"/>
      <c r="D52" s="233"/>
      <c r="E52" s="238"/>
      <c r="F52" s="581"/>
      <c r="G52" s="582"/>
      <c r="H52" s="234"/>
      <c r="I52" s="236"/>
      <c r="J52" s="236"/>
      <c r="K52" s="236"/>
      <c r="L52" s="104"/>
      <c r="M52" s="98"/>
      <c r="N52" s="99"/>
      <c r="O52" s="100"/>
      <c r="P52" s="101"/>
      <c r="Q52" s="98"/>
      <c r="R52" s="99"/>
      <c r="S52" s="100"/>
      <c r="T52" s="101"/>
      <c r="U52" s="98"/>
      <c r="V52" s="99"/>
      <c r="W52" s="100"/>
      <c r="X52" s="101"/>
      <c r="Y52" s="98"/>
      <c r="Z52" s="99"/>
      <c r="AA52" s="100"/>
      <c r="AB52" s="101"/>
      <c r="AC52" s="98"/>
      <c r="AD52" s="99"/>
      <c r="AE52" s="100"/>
      <c r="AF52" s="101"/>
      <c r="AG52" s="98"/>
      <c r="AH52" s="99"/>
      <c r="AI52" s="100"/>
      <c r="AJ52" s="101"/>
      <c r="AK52" s="98"/>
      <c r="AL52" s="99"/>
      <c r="AM52" s="100"/>
      <c r="AN52" s="101"/>
      <c r="AO52" s="98"/>
      <c r="AP52" s="99"/>
      <c r="AQ52" s="100"/>
      <c r="AR52" s="101"/>
      <c r="AS52" s="98"/>
      <c r="AT52" s="99"/>
      <c r="AU52" s="102"/>
      <c r="AV52" s="101"/>
      <c r="AW52" s="98"/>
      <c r="AX52" s="99"/>
      <c r="AY52" s="102"/>
      <c r="AZ52" s="101"/>
      <c r="BA52" s="98"/>
      <c r="BB52" s="99"/>
      <c r="BC52" s="100"/>
      <c r="BD52" s="101"/>
      <c r="BE52" s="98"/>
      <c r="BF52" s="99"/>
      <c r="BG52" s="102"/>
      <c r="BH52" s="567"/>
      <c r="BI52" s="568"/>
    </row>
    <row r="53" spans="2:61" s="103" customFormat="1" ht="16" thickBot="1">
      <c r="B53" s="237"/>
      <c r="C53" s="232"/>
      <c r="D53" s="233"/>
      <c r="E53" s="238"/>
      <c r="F53" s="581"/>
      <c r="G53" s="582"/>
      <c r="H53" s="234"/>
      <c r="I53" s="236"/>
      <c r="J53" s="236"/>
      <c r="K53" s="236"/>
      <c r="L53" s="104"/>
      <c r="M53" s="98"/>
      <c r="N53" s="99"/>
      <c r="O53" s="100"/>
      <c r="P53" s="101"/>
      <c r="Q53" s="98"/>
      <c r="R53" s="99"/>
      <c r="S53" s="100"/>
      <c r="T53" s="101"/>
      <c r="U53" s="98"/>
      <c r="V53" s="99"/>
      <c r="W53" s="100"/>
      <c r="X53" s="101"/>
      <c r="Y53" s="98"/>
      <c r="Z53" s="99"/>
      <c r="AA53" s="100"/>
      <c r="AB53" s="101"/>
      <c r="AC53" s="98"/>
      <c r="AD53" s="99"/>
      <c r="AE53" s="100"/>
      <c r="AF53" s="101"/>
      <c r="AG53" s="98"/>
      <c r="AH53" s="99"/>
      <c r="AI53" s="100"/>
      <c r="AJ53" s="101"/>
      <c r="AK53" s="98"/>
      <c r="AL53" s="99"/>
      <c r="AM53" s="100"/>
      <c r="AN53" s="101"/>
      <c r="AO53" s="98"/>
      <c r="AP53" s="99"/>
      <c r="AQ53" s="100"/>
      <c r="AR53" s="101"/>
      <c r="AS53" s="98"/>
      <c r="AT53" s="99"/>
      <c r="AU53" s="102"/>
      <c r="AV53" s="101"/>
      <c r="AW53" s="98"/>
      <c r="AX53" s="99"/>
      <c r="AY53" s="102"/>
      <c r="AZ53" s="101"/>
      <c r="BA53" s="98"/>
      <c r="BB53" s="99"/>
      <c r="BC53" s="100"/>
      <c r="BD53" s="101"/>
      <c r="BE53" s="98"/>
      <c r="BF53" s="99"/>
      <c r="BG53" s="102"/>
      <c r="BH53" s="567"/>
      <c r="BI53" s="568"/>
    </row>
    <row r="54" spans="2:61" s="103" customFormat="1" ht="16" thickBot="1">
      <c r="B54" s="237"/>
      <c r="C54" s="232"/>
      <c r="D54" s="233"/>
      <c r="E54" s="238"/>
      <c r="F54" s="581"/>
      <c r="G54" s="582"/>
      <c r="H54" s="234"/>
      <c r="I54" s="236"/>
      <c r="J54" s="236"/>
      <c r="K54" s="236"/>
      <c r="L54" s="104"/>
      <c r="M54" s="98"/>
      <c r="N54" s="99"/>
      <c r="O54" s="100"/>
      <c r="P54" s="101"/>
      <c r="Q54" s="98"/>
      <c r="R54" s="99"/>
      <c r="S54" s="100"/>
      <c r="T54" s="101"/>
      <c r="U54" s="98"/>
      <c r="V54" s="99"/>
      <c r="W54" s="100"/>
      <c r="X54" s="101"/>
      <c r="Y54" s="98"/>
      <c r="Z54" s="99"/>
      <c r="AA54" s="100"/>
      <c r="AB54" s="101"/>
      <c r="AC54" s="98"/>
      <c r="AD54" s="99"/>
      <c r="AE54" s="100"/>
      <c r="AF54" s="101"/>
      <c r="AG54" s="98"/>
      <c r="AH54" s="99"/>
      <c r="AI54" s="100"/>
      <c r="AJ54" s="101"/>
      <c r="AK54" s="98"/>
      <c r="AL54" s="99"/>
      <c r="AM54" s="100"/>
      <c r="AN54" s="101"/>
      <c r="AO54" s="98"/>
      <c r="AP54" s="99"/>
      <c r="AQ54" s="100"/>
      <c r="AR54" s="101"/>
      <c r="AS54" s="98"/>
      <c r="AT54" s="99"/>
      <c r="AU54" s="102"/>
      <c r="AV54" s="101"/>
      <c r="AW54" s="98"/>
      <c r="AX54" s="99"/>
      <c r="AY54" s="102"/>
      <c r="AZ54" s="101"/>
      <c r="BA54" s="98"/>
      <c r="BB54" s="99"/>
      <c r="BC54" s="100"/>
      <c r="BD54" s="101"/>
      <c r="BE54" s="98"/>
      <c r="BF54" s="99"/>
      <c r="BG54" s="102"/>
      <c r="BH54" s="567"/>
      <c r="BI54" s="568"/>
    </row>
    <row r="55" spans="2:61" s="103" customFormat="1" ht="16" thickBot="1">
      <c r="B55" s="237"/>
      <c r="C55" s="232"/>
      <c r="D55" s="233"/>
      <c r="E55" s="238"/>
      <c r="F55" s="581"/>
      <c r="G55" s="582"/>
      <c r="H55" s="234"/>
      <c r="I55" s="236"/>
      <c r="J55" s="236"/>
      <c r="K55" s="236"/>
      <c r="L55" s="104"/>
      <c r="M55" s="98"/>
      <c r="N55" s="99"/>
      <c r="O55" s="100"/>
      <c r="P55" s="101"/>
      <c r="Q55" s="98"/>
      <c r="R55" s="99"/>
      <c r="S55" s="100"/>
      <c r="T55" s="101"/>
      <c r="U55" s="98"/>
      <c r="V55" s="99"/>
      <c r="W55" s="100"/>
      <c r="X55" s="101"/>
      <c r="Y55" s="98"/>
      <c r="Z55" s="99"/>
      <c r="AA55" s="100"/>
      <c r="AB55" s="101"/>
      <c r="AC55" s="98"/>
      <c r="AD55" s="99"/>
      <c r="AE55" s="100"/>
      <c r="AF55" s="101"/>
      <c r="AG55" s="98"/>
      <c r="AH55" s="99"/>
      <c r="AI55" s="100"/>
      <c r="AJ55" s="101"/>
      <c r="AK55" s="98"/>
      <c r="AL55" s="99"/>
      <c r="AM55" s="100"/>
      <c r="AN55" s="101"/>
      <c r="AO55" s="98"/>
      <c r="AP55" s="99"/>
      <c r="AQ55" s="100"/>
      <c r="AR55" s="101"/>
      <c r="AS55" s="98"/>
      <c r="AT55" s="99"/>
      <c r="AU55" s="102"/>
      <c r="AV55" s="101"/>
      <c r="AW55" s="98"/>
      <c r="AX55" s="99"/>
      <c r="AY55" s="102"/>
      <c r="AZ55" s="101"/>
      <c r="BA55" s="98"/>
      <c r="BB55" s="99"/>
      <c r="BC55" s="100"/>
      <c r="BD55" s="101"/>
      <c r="BE55" s="98"/>
      <c r="BF55" s="99"/>
      <c r="BG55" s="102"/>
      <c r="BH55" s="567"/>
      <c r="BI55" s="568"/>
    </row>
    <row r="56" spans="2:61" s="103" customFormat="1" ht="16" thickBot="1">
      <c r="B56" s="237"/>
      <c r="C56" s="232"/>
      <c r="D56" s="233"/>
      <c r="E56" s="238"/>
      <c r="F56" s="581"/>
      <c r="G56" s="582"/>
      <c r="H56" s="234"/>
      <c r="I56" s="236"/>
      <c r="J56" s="236"/>
      <c r="K56" s="236"/>
      <c r="L56" s="104"/>
      <c r="M56" s="98"/>
      <c r="N56" s="99"/>
      <c r="O56" s="100"/>
      <c r="P56" s="101"/>
      <c r="Q56" s="98"/>
      <c r="R56" s="99"/>
      <c r="S56" s="100"/>
      <c r="T56" s="101"/>
      <c r="U56" s="98"/>
      <c r="V56" s="99"/>
      <c r="W56" s="100"/>
      <c r="X56" s="101"/>
      <c r="Y56" s="98"/>
      <c r="Z56" s="99"/>
      <c r="AA56" s="100"/>
      <c r="AB56" s="101"/>
      <c r="AC56" s="98"/>
      <c r="AD56" s="99"/>
      <c r="AE56" s="100"/>
      <c r="AF56" s="101"/>
      <c r="AG56" s="98"/>
      <c r="AH56" s="99"/>
      <c r="AI56" s="100"/>
      <c r="AJ56" s="101"/>
      <c r="AK56" s="98"/>
      <c r="AL56" s="99"/>
      <c r="AM56" s="100"/>
      <c r="AN56" s="101"/>
      <c r="AO56" s="98"/>
      <c r="AP56" s="99"/>
      <c r="AQ56" s="100"/>
      <c r="AR56" s="101"/>
      <c r="AS56" s="98"/>
      <c r="AT56" s="99"/>
      <c r="AU56" s="102"/>
      <c r="AV56" s="101"/>
      <c r="AW56" s="98"/>
      <c r="AX56" s="99"/>
      <c r="AY56" s="102"/>
      <c r="AZ56" s="101"/>
      <c r="BA56" s="98"/>
      <c r="BB56" s="99"/>
      <c r="BC56" s="100"/>
      <c r="BD56" s="101"/>
      <c r="BE56" s="98"/>
      <c r="BF56" s="99"/>
      <c r="BG56" s="102"/>
      <c r="BH56" s="567"/>
      <c r="BI56" s="568"/>
    </row>
    <row r="57" spans="2:61" s="103" customFormat="1" ht="16" thickBot="1">
      <c r="B57" s="237"/>
      <c r="C57" s="232"/>
      <c r="D57" s="233"/>
      <c r="E57" s="238"/>
      <c r="F57" s="581"/>
      <c r="G57" s="582"/>
      <c r="H57" s="234"/>
      <c r="I57" s="236"/>
      <c r="J57" s="236"/>
      <c r="K57" s="236"/>
      <c r="L57" s="104"/>
      <c r="M57" s="98"/>
      <c r="N57" s="99"/>
      <c r="O57" s="100"/>
      <c r="P57" s="101"/>
      <c r="Q57" s="98"/>
      <c r="R57" s="99"/>
      <c r="S57" s="100"/>
      <c r="T57" s="101"/>
      <c r="U57" s="98"/>
      <c r="V57" s="99"/>
      <c r="W57" s="100"/>
      <c r="X57" s="101"/>
      <c r="Y57" s="98"/>
      <c r="Z57" s="99"/>
      <c r="AA57" s="100"/>
      <c r="AB57" s="101"/>
      <c r="AC57" s="98"/>
      <c r="AD57" s="99"/>
      <c r="AE57" s="100"/>
      <c r="AF57" s="101"/>
      <c r="AG57" s="98"/>
      <c r="AH57" s="99"/>
      <c r="AI57" s="100"/>
      <c r="AJ57" s="101"/>
      <c r="AK57" s="98"/>
      <c r="AL57" s="99"/>
      <c r="AM57" s="100"/>
      <c r="AN57" s="101"/>
      <c r="AO57" s="98"/>
      <c r="AP57" s="99"/>
      <c r="AQ57" s="100"/>
      <c r="AR57" s="101"/>
      <c r="AS57" s="98"/>
      <c r="AT57" s="99"/>
      <c r="AU57" s="102"/>
      <c r="AV57" s="101"/>
      <c r="AW57" s="98"/>
      <c r="AX57" s="99"/>
      <c r="AY57" s="102"/>
      <c r="AZ57" s="101"/>
      <c r="BA57" s="98"/>
      <c r="BB57" s="99"/>
      <c r="BC57" s="100"/>
      <c r="BD57" s="101"/>
      <c r="BE57" s="98"/>
      <c r="BF57" s="99"/>
      <c r="BG57" s="102"/>
      <c r="BH57" s="567"/>
      <c r="BI57" s="568"/>
    </row>
    <row r="58" spans="2:61" s="103" customFormat="1" ht="16" thickBot="1">
      <c r="B58" s="237"/>
      <c r="C58" s="232"/>
      <c r="D58" s="233"/>
      <c r="E58" s="238"/>
      <c r="F58" s="581"/>
      <c r="G58" s="582"/>
      <c r="H58" s="234"/>
      <c r="I58" s="236"/>
      <c r="J58" s="236"/>
      <c r="K58" s="236"/>
      <c r="L58" s="104"/>
      <c r="M58" s="98"/>
      <c r="N58" s="99"/>
      <c r="O58" s="100"/>
      <c r="P58" s="101"/>
      <c r="Q58" s="98"/>
      <c r="R58" s="99"/>
      <c r="S58" s="100"/>
      <c r="T58" s="101"/>
      <c r="U58" s="98"/>
      <c r="V58" s="99"/>
      <c r="W58" s="100"/>
      <c r="X58" s="101"/>
      <c r="Y58" s="98"/>
      <c r="Z58" s="99"/>
      <c r="AA58" s="100"/>
      <c r="AB58" s="101"/>
      <c r="AC58" s="98"/>
      <c r="AD58" s="99"/>
      <c r="AE58" s="100"/>
      <c r="AF58" s="101"/>
      <c r="AG58" s="98"/>
      <c r="AH58" s="99"/>
      <c r="AI58" s="100"/>
      <c r="AJ58" s="101"/>
      <c r="AK58" s="98"/>
      <c r="AL58" s="99"/>
      <c r="AM58" s="100"/>
      <c r="AN58" s="101"/>
      <c r="AO58" s="98"/>
      <c r="AP58" s="99"/>
      <c r="AQ58" s="100"/>
      <c r="AR58" s="101"/>
      <c r="AS58" s="98"/>
      <c r="AT58" s="99"/>
      <c r="AU58" s="102"/>
      <c r="AV58" s="101"/>
      <c r="AW58" s="98"/>
      <c r="AX58" s="99"/>
      <c r="AY58" s="102"/>
      <c r="AZ58" s="101"/>
      <c r="BA58" s="98"/>
      <c r="BB58" s="99"/>
      <c r="BC58" s="100"/>
      <c r="BD58" s="101"/>
      <c r="BE58" s="98"/>
      <c r="BF58" s="99"/>
      <c r="BG58" s="102"/>
      <c r="BH58" s="567"/>
      <c r="BI58" s="568"/>
    </row>
    <row r="59" spans="2:61" s="103" customFormat="1" ht="16" thickBot="1">
      <c r="B59" s="237"/>
      <c r="C59" s="232"/>
      <c r="D59" s="233"/>
      <c r="E59" s="238"/>
      <c r="F59" s="581"/>
      <c r="G59" s="582"/>
      <c r="H59" s="234"/>
      <c r="I59" s="236"/>
      <c r="J59" s="236"/>
      <c r="K59" s="236"/>
      <c r="L59" s="104"/>
      <c r="M59" s="98"/>
      <c r="N59" s="99"/>
      <c r="O59" s="100"/>
      <c r="P59" s="101"/>
      <c r="Q59" s="98"/>
      <c r="R59" s="99"/>
      <c r="S59" s="100"/>
      <c r="T59" s="101"/>
      <c r="U59" s="98"/>
      <c r="V59" s="99"/>
      <c r="W59" s="100"/>
      <c r="X59" s="101"/>
      <c r="Y59" s="98"/>
      <c r="Z59" s="99"/>
      <c r="AA59" s="100"/>
      <c r="AB59" s="101"/>
      <c r="AC59" s="98"/>
      <c r="AD59" s="99"/>
      <c r="AE59" s="100"/>
      <c r="AF59" s="101"/>
      <c r="AG59" s="98"/>
      <c r="AH59" s="99"/>
      <c r="AI59" s="100"/>
      <c r="AJ59" s="101"/>
      <c r="AK59" s="98"/>
      <c r="AL59" s="99"/>
      <c r="AM59" s="100"/>
      <c r="AN59" s="101"/>
      <c r="AO59" s="98"/>
      <c r="AP59" s="99"/>
      <c r="AQ59" s="100"/>
      <c r="AR59" s="101"/>
      <c r="AS59" s="98"/>
      <c r="AT59" s="99"/>
      <c r="AU59" s="102"/>
      <c r="AV59" s="101"/>
      <c r="AW59" s="98"/>
      <c r="AX59" s="99"/>
      <c r="AY59" s="102"/>
      <c r="AZ59" s="101"/>
      <c r="BA59" s="98"/>
      <c r="BB59" s="99"/>
      <c r="BC59" s="100"/>
      <c r="BD59" s="101"/>
      <c r="BE59" s="98"/>
      <c r="BF59" s="99"/>
      <c r="BG59" s="102"/>
      <c r="BH59" s="567"/>
      <c r="BI59" s="568"/>
    </row>
    <row r="60" spans="2:61" s="103" customFormat="1" ht="16" thickBot="1">
      <c r="B60" s="237"/>
      <c r="C60" s="232"/>
      <c r="D60" s="233"/>
      <c r="E60" s="238"/>
      <c r="F60" s="581"/>
      <c r="G60" s="582"/>
      <c r="H60" s="234"/>
      <c r="I60" s="236"/>
      <c r="J60" s="236"/>
      <c r="K60" s="236"/>
      <c r="L60" s="104"/>
      <c r="M60" s="98"/>
      <c r="N60" s="99"/>
      <c r="O60" s="100"/>
      <c r="P60" s="101"/>
      <c r="Q60" s="98"/>
      <c r="R60" s="99"/>
      <c r="S60" s="100"/>
      <c r="T60" s="101"/>
      <c r="U60" s="98"/>
      <c r="V60" s="99"/>
      <c r="W60" s="100"/>
      <c r="X60" s="101"/>
      <c r="Y60" s="98"/>
      <c r="Z60" s="99"/>
      <c r="AA60" s="100"/>
      <c r="AB60" s="101"/>
      <c r="AC60" s="98"/>
      <c r="AD60" s="99"/>
      <c r="AE60" s="100"/>
      <c r="AF60" s="101"/>
      <c r="AG60" s="98"/>
      <c r="AH60" s="99"/>
      <c r="AI60" s="100"/>
      <c r="AJ60" s="101"/>
      <c r="AK60" s="98"/>
      <c r="AL60" s="99"/>
      <c r="AM60" s="100"/>
      <c r="AN60" s="101"/>
      <c r="AO60" s="98"/>
      <c r="AP60" s="99"/>
      <c r="AQ60" s="100"/>
      <c r="AR60" s="101"/>
      <c r="AS60" s="98"/>
      <c r="AT60" s="99"/>
      <c r="AU60" s="102"/>
      <c r="AV60" s="101"/>
      <c r="AW60" s="98"/>
      <c r="AX60" s="99"/>
      <c r="AY60" s="102"/>
      <c r="AZ60" s="101"/>
      <c r="BA60" s="98"/>
      <c r="BB60" s="99"/>
      <c r="BC60" s="100"/>
      <c r="BD60" s="101"/>
      <c r="BE60" s="98"/>
      <c r="BF60" s="99"/>
      <c r="BG60" s="102"/>
      <c r="BH60" s="567"/>
      <c r="BI60" s="568"/>
    </row>
    <row r="61" spans="2:61" s="103" customFormat="1" ht="16" thickBot="1">
      <c r="B61" s="237"/>
      <c r="C61" s="232"/>
      <c r="D61" s="233"/>
      <c r="E61" s="238"/>
      <c r="F61" s="581"/>
      <c r="G61" s="582"/>
      <c r="H61" s="234"/>
      <c r="I61" s="236"/>
      <c r="J61" s="236"/>
      <c r="K61" s="236"/>
      <c r="L61" s="104"/>
      <c r="M61" s="98"/>
      <c r="N61" s="99"/>
      <c r="O61" s="100"/>
      <c r="P61" s="101"/>
      <c r="Q61" s="98"/>
      <c r="R61" s="99"/>
      <c r="S61" s="100"/>
      <c r="T61" s="101"/>
      <c r="U61" s="98"/>
      <c r="V61" s="99"/>
      <c r="W61" s="100"/>
      <c r="X61" s="101"/>
      <c r="Y61" s="98"/>
      <c r="Z61" s="99"/>
      <c r="AA61" s="100"/>
      <c r="AB61" s="101"/>
      <c r="AC61" s="98"/>
      <c r="AD61" s="99"/>
      <c r="AE61" s="100"/>
      <c r="AF61" s="101"/>
      <c r="AG61" s="98"/>
      <c r="AH61" s="99"/>
      <c r="AI61" s="100"/>
      <c r="AJ61" s="101"/>
      <c r="AK61" s="98"/>
      <c r="AL61" s="99"/>
      <c r="AM61" s="100"/>
      <c r="AN61" s="101"/>
      <c r="AO61" s="98"/>
      <c r="AP61" s="99"/>
      <c r="AQ61" s="100"/>
      <c r="AR61" s="101"/>
      <c r="AS61" s="98"/>
      <c r="AT61" s="99"/>
      <c r="AU61" s="102"/>
      <c r="AV61" s="101"/>
      <c r="AW61" s="98"/>
      <c r="AX61" s="99"/>
      <c r="AY61" s="102"/>
      <c r="AZ61" s="101"/>
      <c r="BA61" s="98"/>
      <c r="BB61" s="99"/>
      <c r="BC61" s="100"/>
      <c r="BD61" s="101"/>
      <c r="BE61" s="98"/>
      <c r="BF61" s="99"/>
      <c r="BG61" s="102"/>
      <c r="BH61" s="567"/>
      <c r="BI61" s="568"/>
    </row>
    <row r="62" spans="2:61" s="103" customFormat="1" ht="16" thickBot="1">
      <c r="B62" s="237"/>
      <c r="C62" s="232"/>
      <c r="D62" s="233"/>
      <c r="E62" s="238"/>
      <c r="F62" s="581"/>
      <c r="G62" s="582"/>
      <c r="H62" s="234"/>
      <c r="I62" s="236"/>
      <c r="J62" s="236"/>
      <c r="K62" s="236"/>
      <c r="L62" s="104"/>
      <c r="M62" s="98"/>
      <c r="N62" s="99"/>
      <c r="O62" s="100"/>
      <c r="P62" s="101"/>
      <c r="Q62" s="98"/>
      <c r="R62" s="99"/>
      <c r="S62" s="100"/>
      <c r="T62" s="101"/>
      <c r="U62" s="98"/>
      <c r="V62" s="99"/>
      <c r="W62" s="100"/>
      <c r="X62" s="101"/>
      <c r="Y62" s="98"/>
      <c r="Z62" s="99"/>
      <c r="AA62" s="100"/>
      <c r="AB62" s="101"/>
      <c r="AC62" s="98"/>
      <c r="AD62" s="99"/>
      <c r="AE62" s="100"/>
      <c r="AF62" s="101"/>
      <c r="AG62" s="98"/>
      <c r="AH62" s="99"/>
      <c r="AI62" s="100"/>
      <c r="AJ62" s="101"/>
      <c r="AK62" s="98"/>
      <c r="AL62" s="99"/>
      <c r="AM62" s="100"/>
      <c r="AN62" s="101"/>
      <c r="AO62" s="98"/>
      <c r="AP62" s="99"/>
      <c r="AQ62" s="100"/>
      <c r="AR62" s="101"/>
      <c r="AS62" s="98"/>
      <c r="AT62" s="99"/>
      <c r="AU62" s="102"/>
      <c r="AV62" s="101"/>
      <c r="AW62" s="98"/>
      <c r="AX62" s="99"/>
      <c r="AY62" s="102"/>
      <c r="AZ62" s="101"/>
      <c r="BA62" s="98"/>
      <c r="BB62" s="99"/>
      <c r="BC62" s="100"/>
      <c r="BD62" s="101"/>
      <c r="BE62" s="98"/>
      <c r="BF62" s="99"/>
      <c r="BG62" s="102"/>
      <c r="BH62" s="567"/>
      <c r="BI62" s="568"/>
    </row>
    <row r="63" spans="2:61" s="103" customFormat="1" ht="16" thickBot="1">
      <c r="B63" s="237"/>
      <c r="C63" s="232"/>
      <c r="D63" s="233"/>
      <c r="E63" s="238"/>
      <c r="F63" s="581"/>
      <c r="G63" s="582"/>
      <c r="H63" s="234"/>
      <c r="I63" s="236"/>
      <c r="J63" s="236"/>
      <c r="K63" s="236"/>
      <c r="L63" s="104"/>
      <c r="M63" s="98"/>
      <c r="N63" s="99"/>
      <c r="O63" s="100"/>
      <c r="P63" s="101"/>
      <c r="Q63" s="98"/>
      <c r="R63" s="99"/>
      <c r="S63" s="100"/>
      <c r="T63" s="101"/>
      <c r="U63" s="98"/>
      <c r="V63" s="99"/>
      <c r="W63" s="100"/>
      <c r="X63" s="101"/>
      <c r="Y63" s="98"/>
      <c r="Z63" s="99"/>
      <c r="AA63" s="100"/>
      <c r="AB63" s="101"/>
      <c r="AC63" s="98"/>
      <c r="AD63" s="99"/>
      <c r="AE63" s="100"/>
      <c r="AF63" s="101"/>
      <c r="AG63" s="98"/>
      <c r="AH63" s="99"/>
      <c r="AI63" s="100"/>
      <c r="AJ63" s="101"/>
      <c r="AK63" s="98"/>
      <c r="AL63" s="99"/>
      <c r="AM63" s="100"/>
      <c r="AN63" s="101"/>
      <c r="AO63" s="98"/>
      <c r="AP63" s="99"/>
      <c r="AQ63" s="100"/>
      <c r="AR63" s="101"/>
      <c r="AS63" s="98"/>
      <c r="AT63" s="99"/>
      <c r="AU63" s="102"/>
      <c r="AV63" s="101"/>
      <c r="AW63" s="98"/>
      <c r="AX63" s="99"/>
      <c r="AY63" s="102"/>
      <c r="AZ63" s="101"/>
      <c r="BA63" s="98"/>
      <c r="BB63" s="99"/>
      <c r="BC63" s="100"/>
      <c r="BD63" s="101"/>
      <c r="BE63" s="98"/>
      <c r="BF63" s="99"/>
      <c r="BG63" s="102"/>
      <c r="BH63" s="567"/>
      <c r="BI63" s="568"/>
    </row>
    <row r="64" spans="2:61" s="103" customFormat="1" ht="16" thickBot="1">
      <c r="B64" s="237"/>
      <c r="C64" s="232"/>
      <c r="D64" s="233"/>
      <c r="E64" s="238"/>
      <c r="F64" s="581"/>
      <c r="G64" s="582"/>
      <c r="H64" s="234"/>
      <c r="I64" s="236"/>
      <c r="J64" s="236"/>
      <c r="K64" s="236"/>
      <c r="L64" s="104"/>
      <c r="M64" s="98"/>
      <c r="N64" s="99"/>
      <c r="O64" s="100"/>
      <c r="P64" s="101"/>
      <c r="Q64" s="98"/>
      <c r="R64" s="99"/>
      <c r="S64" s="100"/>
      <c r="T64" s="101"/>
      <c r="U64" s="98"/>
      <c r="V64" s="99"/>
      <c r="W64" s="100"/>
      <c r="X64" s="101"/>
      <c r="Y64" s="98"/>
      <c r="Z64" s="99"/>
      <c r="AA64" s="100"/>
      <c r="AB64" s="101"/>
      <c r="AC64" s="98"/>
      <c r="AD64" s="99"/>
      <c r="AE64" s="100"/>
      <c r="AF64" s="101"/>
      <c r="AG64" s="98"/>
      <c r="AH64" s="99"/>
      <c r="AI64" s="100"/>
      <c r="AJ64" s="101"/>
      <c r="AK64" s="98"/>
      <c r="AL64" s="99"/>
      <c r="AM64" s="100"/>
      <c r="AN64" s="101"/>
      <c r="AO64" s="98"/>
      <c r="AP64" s="99"/>
      <c r="AQ64" s="100"/>
      <c r="AR64" s="101"/>
      <c r="AS64" s="98"/>
      <c r="AT64" s="99"/>
      <c r="AU64" s="102"/>
      <c r="AV64" s="101"/>
      <c r="AW64" s="98"/>
      <c r="AX64" s="99"/>
      <c r="AY64" s="102"/>
      <c r="AZ64" s="101"/>
      <c r="BA64" s="98"/>
      <c r="BB64" s="99"/>
      <c r="BC64" s="100"/>
      <c r="BD64" s="101"/>
      <c r="BE64" s="98"/>
      <c r="BF64" s="99"/>
      <c r="BG64" s="102"/>
      <c r="BH64" s="567"/>
      <c r="BI64" s="568"/>
    </row>
    <row r="65" spans="2:61" s="103" customFormat="1" ht="16" thickBot="1">
      <c r="B65" s="237"/>
      <c r="C65" s="232"/>
      <c r="D65" s="233"/>
      <c r="E65" s="238"/>
      <c r="F65" s="581"/>
      <c r="G65" s="582"/>
      <c r="H65" s="234"/>
      <c r="I65" s="236"/>
      <c r="J65" s="236"/>
      <c r="K65" s="236"/>
      <c r="L65" s="104"/>
      <c r="M65" s="98"/>
      <c r="N65" s="99"/>
      <c r="O65" s="100"/>
      <c r="P65" s="101"/>
      <c r="Q65" s="98"/>
      <c r="R65" s="99"/>
      <c r="S65" s="100"/>
      <c r="T65" s="101"/>
      <c r="U65" s="98"/>
      <c r="V65" s="99"/>
      <c r="W65" s="100"/>
      <c r="X65" s="101"/>
      <c r="Y65" s="98"/>
      <c r="Z65" s="99"/>
      <c r="AA65" s="100"/>
      <c r="AB65" s="101"/>
      <c r="AC65" s="98"/>
      <c r="AD65" s="99"/>
      <c r="AE65" s="100"/>
      <c r="AF65" s="101"/>
      <c r="AG65" s="98"/>
      <c r="AH65" s="99"/>
      <c r="AI65" s="100"/>
      <c r="AJ65" s="101"/>
      <c r="AK65" s="98"/>
      <c r="AL65" s="99"/>
      <c r="AM65" s="100"/>
      <c r="AN65" s="101"/>
      <c r="AO65" s="98"/>
      <c r="AP65" s="99"/>
      <c r="AQ65" s="100"/>
      <c r="AR65" s="101"/>
      <c r="AS65" s="98"/>
      <c r="AT65" s="99"/>
      <c r="AU65" s="102"/>
      <c r="AV65" s="101"/>
      <c r="AW65" s="98"/>
      <c r="AX65" s="99"/>
      <c r="AY65" s="102"/>
      <c r="AZ65" s="101"/>
      <c r="BA65" s="98"/>
      <c r="BB65" s="99"/>
      <c r="BC65" s="100"/>
      <c r="BD65" s="101"/>
      <c r="BE65" s="98"/>
      <c r="BF65" s="99"/>
      <c r="BG65" s="102"/>
      <c r="BH65" s="567"/>
      <c r="BI65" s="568"/>
    </row>
    <row r="66" spans="2:61" s="103" customFormat="1" ht="16" thickBot="1">
      <c r="B66" s="237"/>
      <c r="C66" s="232"/>
      <c r="D66" s="233"/>
      <c r="E66" s="238"/>
      <c r="F66" s="581"/>
      <c r="G66" s="582"/>
      <c r="H66" s="234"/>
      <c r="I66" s="236"/>
      <c r="J66" s="236"/>
      <c r="K66" s="236"/>
      <c r="L66" s="104"/>
      <c r="M66" s="98"/>
      <c r="N66" s="99"/>
      <c r="O66" s="100"/>
      <c r="P66" s="101"/>
      <c r="Q66" s="98"/>
      <c r="R66" s="99"/>
      <c r="S66" s="100"/>
      <c r="T66" s="101"/>
      <c r="U66" s="98"/>
      <c r="V66" s="99"/>
      <c r="W66" s="100"/>
      <c r="X66" s="101"/>
      <c r="Y66" s="98"/>
      <c r="Z66" s="99"/>
      <c r="AA66" s="100"/>
      <c r="AB66" s="101"/>
      <c r="AC66" s="98"/>
      <c r="AD66" s="99"/>
      <c r="AE66" s="100"/>
      <c r="AF66" s="101"/>
      <c r="AG66" s="98"/>
      <c r="AH66" s="99"/>
      <c r="AI66" s="100"/>
      <c r="AJ66" s="101"/>
      <c r="AK66" s="98"/>
      <c r="AL66" s="99"/>
      <c r="AM66" s="100"/>
      <c r="AN66" s="101"/>
      <c r="AO66" s="98"/>
      <c r="AP66" s="99"/>
      <c r="AQ66" s="100"/>
      <c r="AR66" s="101"/>
      <c r="AS66" s="98"/>
      <c r="AT66" s="99"/>
      <c r="AU66" s="102"/>
      <c r="AV66" s="101"/>
      <c r="AW66" s="98"/>
      <c r="AX66" s="99"/>
      <c r="AY66" s="102"/>
      <c r="AZ66" s="101"/>
      <c r="BA66" s="98"/>
      <c r="BB66" s="99"/>
      <c r="BC66" s="100"/>
      <c r="BD66" s="101"/>
      <c r="BE66" s="98"/>
      <c r="BF66" s="99"/>
      <c r="BG66" s="102"/>
      <c r="BH66" s="567"/>
      <c r="BI66" s="568"/>
    </row>
    <row r="67" spans="2:61" s="103" customFormat="1" ht="16" thickBot="1">
      <c r="B67" s="237"/>
      <c r="C67" s="232"/>
      <c r="D67" s="233"/>
      <c r="E67" s="238"/>
      <c r="F67" s="581"/>
      <c r="G67" s="582"/>
      <c r="H67" s="234"/>
      <c r="I67" s="236"/>
      <c r="J67" s="236"/>
      <c r="K67" s="236"/>
      <c r="L67" s="104"/>
      <c r="M67" s="98"/>
      <c r="N67" s="99"/>
      <c r="O67" s="100"/>
      <c r="P67" s="101"/>
      <c r="Q67" s="98"/>
      <c r="R67" s="99"/>
      <c r="S67" s="100"/>
      <c r="T67" s="101"/>
      <c r="U67" s="98"/>
      <c r="V67" s="99"/>
      <c r="W67" s="100"/>
      <c r="X67" s="101"/>
      <c r="Y67" s="98"/>
      <c r="Z67" s="99"/>
      <c r="AA67" s="100"/>
      <c r="AB67" s="101"/>
      <c r="AC67" s="98"/>
      <c r="AD67" s="99"/>
      <c r="AE67" s="100"/>
      <c r="AF67" s="101"/>
      <c r="AG67" s="98"/>
      <c r="AH67" s="99"/>
      <c r="AI67" s="100"/>
      <c r="AJ67" s="101"/>
      <c r="AK67" s="98"/>
      <c r="AL67" s="99"/>
      <c r="AM67" s="100"/>
      <c r="AN67" s="101"/>
      <c r="AO67" s="98"/>
      <c r="AP67" s="99"/>
      <c r="AQ67" s="100"/>
      <c r="AR67" s="101"/>
      <c r="AS67" s="98"/>
      <c r="AT67" s="99"/>
      <c r="AU67" s="102"/>
      <c r="AV67" s="101"/>
      <c r="AW67" s="98"/>
      <c r="AX67" s="99"/>
      <c r="AY67" s="102"/>
      <c r="AZ67" s="101"/>
      <c r="BA67" s="98"/>
      <c r="BB67" s="99"/>
      <c r="BC67" s="100"/>
      <c r="BD67" s="101"/>
      <c r="BE67" s="98"/>
      <c r="BF67" s="99"/>
      <c r="BG67" s="102"/>
      <c r="BH67" s="567"/>
      <c r="BI67" s="568"/>
    </row>
    <row r="68" spans="2:61" s="103" customFormat="1" ht="16" thickBot="1">
      <c r="B68" s="237"/>
      <c r="C68" s="232"/>
      <c r="D68" s="233"/>
      <c r="E68" s="238"/>
      <c r="F68" s="581"/>
      <c r="G68" s="582"/>
      <c r="H68" s="234"/>
      <c r="I68" s="236"/>
      <c r="J68" s="236"/>
      <c r="K68" s="236"/>
      <c r="L68" s="104"/>
      <c r="M68" s="98"/>
      <c r="N68" s="99"/>
      <c r="O68" s="100"/>
      <c r="P68" s="101"/>
      <c r="Q68" s="98"/>
      <c r="R68" s="99"/>
      <c r="S68" s="100"/>
      <c r="T68" s="101"/>
      <c r="U68" s="98"/>
      <c r="V68" s="99"/>
      <c r="W68" s="100"/>
      <c r="X68" s="101"/>
      <c r="Y68" s="98"/>
      <c r="Z68" s="99"/>
      <c r="AA68" s="100"/>
      <c r="AB68" s="101"/>
      <c r="AC68" s="98"/>
      <c r="AD68" s="99"/>
      <c r="AE68" s="100"/>
      <c r="AF68" s="101"/>
      <c r="AG68" s="98"/>
      <c r="AH68" s="99"/>
      <c r="AI68" s="100"/>
      <c r="AJ68" s="101"/>
      <c r="AK68" s="98"/>
      <c r="AL68" s="99"/>
      <c r="AM68" s="100"/>
      <c r="AN68" s="101"/>
      <c r="AO68" s="98"/>
      <c r="AP68" s="99"/>
      <c r="AQ68" s="100"/>
      <c r="AR68" s="101"/>
      <c r="AS68" s="98"/>
      <c r="AT68" s="99"/>
      <c r="AU68" s="102"/>
      <c r="AV68" s="101"/>
      <c r="AW68" s="98"/>
      <c r="AX68" s="99"/>
      <c r="AY68" s="102"/>
      <c r="AZ68" s="101"/>
      <c r="BA68" s="98"/>
      <c r="BB68" s="99"/>
      <c r="BC68" s="100"/>
      <c r="BD68" s="101"/>
      <c r="BE68" s="98"/>
      <c r="BF68" s="99"/>
      <c r="BG68" s="102"/>
      <c r="BH68" s="567"/>
      <c r="BI68" s="568"/>
    </row>
    <row r="69" spans="2:61" s="103" customFormat="1" ht="16" thickBot="1">
      <c r="B69" s="237"/>
      <c r="C69" s="232"/>
      <c r="D69" s="233"/>
      <c r="E69" s="238"/>
      <c r="F69" s="581"/>
      <c r="G69" s="582"/>
      <c r="H69" s="234"/>
      <c r="I69" s="236"/>
      <c r="J69" s="236"/>
      <c r="K69" s="236"/>
      <c r="L69" s="104"/>
      <c r="M69" s="98"/>
      <c r="N69" s="99"/>
      <c r="O69" s="100"/>
      <c r="P69" s="101"/>
      <c r="Q69" s="98"/>
      <c r="R69" s="99"/>
      <c r="S69" s="100"/>
      <c r="T69" s="101"/>
      <c r="U69" s="98"/>
      <c r="V69" s="99"/>
      <c r="W69" s="100"/>
      <c r="X69" s="101"/>
      <c r="Y69" s="98"/>
      <c r="Z69" s="99"/>
      <c r="AA69" s="100"/>
      <c r="AB69" s="101"/>
      <c r="AC69" s="98"/>
      <c r="AD69" s="99"/>
      <c r="AE69" s="100"/>
      <c r="AF69" s="101"/>
      <c r="AG69" s="98"/>
      <c r="AH69" s="99"/>
      <c r="AI69" s="100"/>
      <c r="AJ69" s="101"/>
      <c r="AK69" s="98"/>
      <c r="AL69" s="99"/>
      <c r="AM69" s="100"/>
      <c r="AN69" s="101"/>
      <c r="AO69" s="98"/>
      <c r="AP69" s="99"/>
      <c r="AQ69" s="100"/>
      <c r="AR69" s="101"/>
      <c r="AS69" s="98"/>
      <c r="AT69" s="99"/>
      <c r="AU69" s="102"/>
      <c r="AV69" s="101"/>
      <c r="AW69" s="98"/>
      <c r="AX69" s="99"/>
      <c r="AY69" s="102"/>
      <c r="AZ69" s="101"/>
      <c r="BA69" s="98"/>
      <c r="BB69" s="99"/>
      <c r="BC69" s="100"/>
      <c r="BD69" s="101"/>
      <c r="BE69" s="98"/>
      <c r="BF69" s="99"/>
      <c r="BG69" s="102"/>
      <c r="BH69" s="567"/>
      <c r="BI69" s="568"/>
    </row>
    <row r="70" spans="2:61" s="103" customFormat="1" ht="16" thickBot="1">
      <c r="B70" s="237"/>
      <c r="C70" s="232"/>
      <c r="D70" s="233"/>
      <c r="E70" s="238"/>
      <c r="F70" s="581"/>
      <c r="G70" s="582"/>
      <c r="H70" s="234"/>
      <c r="I70" s="236"/>
      <c r="J70" s="236"/>
      <c r="K70" s="236"/>
      <c r="L70" s="104"/>
      <c r="M70" s="98"/>
      <c r="N70" s="99"/>
      <c r="O70" s="100"/>
      <c r="P70" s="101"/>
      <c r="Q70" s="98"/>
      <c r="R70" s="99"/>
      <c r="S70" s="100"/>
      <c r="T70" s="101"/>
      <c r="U70" s="98"/>
      <c r="V70" s="99"/>
      <c r="W70" s="100"/>
      <c r="X70" s="101"/>
      <c r="Y70" s="98"/>
      <c r="Z70" s="99"/>
      <c r="AA70" s="100"/>
      <c r="AB70" s="101"/>
      <c r="AC70" s="98"/>
      <c r="AD70" s="99"/>
      <c r="AE70" s="100"/>
      <c r="AF70" s="101"/>
      <c r="AG70" s="98"/>
      <c r="AH70" s="99"/>
      <c r="AI70" s="100"/>
      <c r="AJ70" s="101"/>
      <c r="AK70" s="98"/>
      <c r="AL70" s="99"/>
      <c r="AM70" s="100"/>
      <c r="AN70" s="101"/>
      <c r="AO70" s="98"/>
      <c r="AP70" s="99"/>
      <c r="AQ70" s="100"/>
      <c r="AR70" s="101"/>
      <c r="AS70" s="98"/>
      <c r="AT70" s="99"/>
      <c r="AU70" s="102"/>
      <c r="AV70" s="101"/>
      <c r="AW70" s="98"/>
      <c r="AX70" s="99"/>
      <c r="AY70" s="102"/>
      <c r="AZ70" s="101"/>
      <c r="BA70" s="98"/>
      <c r="BB70" s="99"/>
      <c r="BC70" s="100"/>
      <c r="BD70" s="101"/>
      <c r="BE70" s="98"/>
      <c r="BF70" s="99"/>
      <c r="BG70" s="102"/>
      <c r="BH70" s="567"/>
      <c r="BI70" s="568"/>
    </row>
    <row r="71" spans="2:61" s="103" customFormat="1" ht="16" thickBot="1">
      <c r="B71" s="237"/>
      <c r="C71" s="232"/>
      <c r="D71" s="233"/>
      <c r="E71" s="238"/>
      <c r="F71" s="581"/>
      <c r="G71" s="582"/>
      <c r="H71" s="234"/>
      <c r="I71" s="236"/>
      <c r="J71" s="236"/>
      <c r="K71" s="236"/>
      <c r="L71" s="104"/>
      <c r="M71" s="98"/>
      <c r="N71" s="99"/>
      <c r="O71" s="100"/>
      <c r="P71" s="101"/>
      <c r="Q71" s="98"/>
      <c r="R71" s="99"/>
      <c r="S71" s="100"/>
      <c r="T71" s="101"/>
      <c r="U71" s="98"/>
      <c r="V71" s="99"/>
      <c r="W71" s="100"/>
      <c r="X71" s="101"/>
      <c r="Y71" s="98"/>
      <c r="Z71" s="99"/>
      <c r="AA71" s="100"/>
      <c r="AB71" s="101"/>
      <c r="AC71" s="98"/>
      <c r="AD71" s="99"/>
      <c r="AE71" s="100"/>
      <c r="AF71" s="101"/>
      <c r="AG71" s="98"/>
      <c r="AH71" s="99"/>
      <c r="AI71" s="100"/>
      <c r="AJ71" s="101"/>
      <c r="AK71" s="98"/>
      <c r="AL71" s="99"/>
      <c r="AM71" s="100"/>
      <c r="AN71" s="101"/>
      <c r="AO71" s="98"/>
      <c r="AP71" s="99"/>
      <c r="AQ71" s="100"/>
      <c r="AR71" s="101"/>
      <c r="AS71" s="98"/>
      <c r="AT71" s="99"/>
      <c r="AU71" s="102"/>
      <c r="AV71" s="101"/>
      <c r="AW71" s="98"/>
      <c r="AX71" s="99"/>
      <c r="AY71" s="102"/>
      <c r="AZ71" s="101"/>
      <c r="BA71" s="98"/>
      <c r="BB71" s="99"/>
      <c r="BC71" s="100"/>
      <c r="BD71" s="101"/>
      <c r="BE71" s="98"/>
      <c r="BF71" s="99"/>
      <c r="BG71" s="102"/>
      <c r="BH71" s="567"/>
      <c r="BI71" s="568"/>
    </row>
    <row r="72" spans="2:61" s="103" customFormat="1" ht="16" thickBot="1">
      <c r="B72" s="237"/>
      <c r="C72" s="232"/>
      <c r="D72" s="233"/>
      <c r="E72" s="238"/>
      <c r="F72" s="581"/>
      <c r="G72" s="582"/>
      <c r="H72" s="234"/>
      <c r="I72" s="236"/>
      <c r="J72" s="236"/>
      <c r="K72" s="236"/>
      <c r="L72" s="105"/>
      <c r="M72" s="106"/>
      <c r="N72" s="107"/>
      <c r="O72" s="108"/>
      <c r="P72" s="109"/>
      <c r="Q72" s="106"/>
      <c r="R72" s="107"/>
      <c r="S72" s="108"/>
      <c r="T72" s="109"/>
      <c r="U72" s="106"/>
      <c r="V72" s="107"/>
      <c r="W72" s="108"/>
      <c r="X72" s="109"/>
      <c r="Y72" s="106"/>
      <c r="Z72" s="107"/>
      <c r="AA72" s="108"/>
      <c r="AB72" s="109"/>
      <c r="AC72" s="106"/>
      <c r="AD72" s="107"/>
      <c r="AE72" s="108"/>
      <c r="AF72" s="109"/>
      <c r="AG72" s="106"/>
      <c r="AH72" s="107"/>
      <c r="AI72" s="108"/>
      <c r="AJ72" s="109"/>
      <c r="AK72" s="106"/>
      <c r="AL72" s="107"/>
      <c r="AM72" s="108"/>
      <c r="AN72" s="109"/>
      <c r="AO72" s="106"/>
      <c r="AP72" s="107"/>
      <c r="AQ72" s="108"/>
      <c r="AR72" s="109"/>
      <c r="AS72" s="106"/>
      <c r="AT72" s="107"/>
      <c r="AU72" s="110"/>
      <c r="AV72" s="109"/>
      <c r="AW72" s="106"/>
      <c r="AX72" s="107"/>
      <c r="AY72" s="110"/>
      <c r="AZ72" s="109"/>
      <c r="BA72" s="106"/>
      <c r="BB72" s="107"/>
      <c r="BC72" s="108"/>
      <c r="BD72" s="109"/>
      <c r="BE72" s="106"/>
      <c r="BF72" s="107"/>
      <c r="BG72" s="110"/>
      <c r="BH72" s="567"/>
      <c r="BI72" s="568"/>
    </row>
    <row r="73" spans="2:61" s="103" customFormat="1" ht="16" thickBot="1">
      <c r="B73" s="237"/>
      <c r="C73" s="232"/>
      <c r="D73" s="233"/>
      <c r="E73" s="238"/>
      <c r="F73" s="581"/>
      <c r="G73" s="582"/>
      <c r="H73" s="234"/>
      <c r="I73" s="236"/>
      <c r="J73" s="236"/>
      <c r="K73" s="236"/>
      <c r="L73" s="104"/>
      <c r="M73" s="98"/>
      <c r="N73" s="99"/>
      <c r="O73" s="100"/>
      <c r="P73" s="101"/>
      <c r="Q73" s="98"/>
      <c r="R73" s="99"/>
      <c r="S73" s="100"/>
      <c r="T73" s="101"/>
      <c r="U73" s="98"/>
      <c r="V73" s="99"/>
      <c r="W73" s="100"/>
      <c r="X73" s="101"/>
      <c r="Y73" s="98"/>
      <c r="Z73" s="99"/>
      <c r="AA73" s="100"/>
      <c r="AB73" s="101"/>
      <c r="AC73" s="98"/>
      <c r="AD73" s="99"/>
      <c r="AE73" s="100"/>
      <c r="AF73" s="101"/>
      <c r="AG73" s="98"/>
      <c r="AH73" s="99"/>
      <c r="AI73" s="100"/>
      <c r="AJ73" s="101"/>
      <c r="AK73" s="98"/>
      <c r="AL73" s="99"/>
      <c r="AM73" s="100"/>
      <c r="AN73" s="101"/>
      <c r="AO73" s="98"/>
      <c r="AP73" s="99"/>
      <c r="AQ73" s="100"/>
      <c r="AR73" s="101"/>
      <c r="AS73" s="98"/>
      <c r="AT73" s="99"/>
      <c r="AU73" s="102"/>
      <c r="AV73" s="101"/>
      <c r="AW73" s="98"/>
      <c r="AX73" s="99"/>
      <c r="AY73" s="102"/>
      <c r="AZ73" s="101"/>
      <c r="BA73" s="98"/>
      <c r="BB73" s="99"/>
      <c r="BC73" s="100"/>
      <c r="BD73" s="101"/>
      <c r="BE73" s="98"/>
      <c r="BF73" s="99"/>
      <c r="BG73" s="102"/>
      <c r="BH73" s="567"/>
      <c r="BI73" s="568"/>
    </row>
    <row r="74" spans="2:61" s="103" customFormat="1" ht="16" thickBot="1">
      <c r="B74" s="237"/>
      <c r="C74" s="232"/>
      <c r="D74" s="233"/>
      <c r="E74" s="238"/>
      <c r="F74" s="581"/>
      <c r="G74" s="582"/>
      <c r="H74" s="234"/>
      <c r="I74" s="236"/>
      <c r="J74" s="236"/>
      <c r="K74" s="236"/>
      <c r="L74" s="104"/>
      <c r="M74" s="98"/>
      <c r="N74" s="99"/>
      <c r="O74" s="100"/>
      <c r="P74" s="101"/>
      <c r="Q74" s="98"/>
      <c r="R74" s="99"/>
      <c r="S74" s="100"/>
      <c r="T74" s="101"/>
      <c r="U74" s="98"/>
      <c r="V74" s="99"/>
      <c r="W74" s="100"/>
      <c r="X74" s="101"/>
      <c r="Y74" s="98"/>
      <c r="Z74" s="99"/>
      <c r="AA74" s="100"/>
      <c r="AB74" s="101"/>
      <c r="AC74" s="98"/>
      <c r="AD74" s="99"/>
      <c r="AE74" s="100"/>
      <c r="AF74" s="101"/>
      <c r="AG74" s="98"/>
      <c r="AH74" s="99"/>
      <c r="AI74" s="100"/>
      <c r="AJ74" s="101"/>
      <c r="AK74" s="98"/>
      <c r="AL74" s="99"/>
      <c r="AM74" s="100"/>
      <c r="AN74" s="101"/>
      <c r="AO74" s="98"/>
      <c r="AP74" s="99"/>
      <c r="AQ74" s="100"/>
      <c r="AR74" s="101"/>
      <c r="AS74" s="98"/>
      <c r="AT74" s="99"/>
      <c r="AU74" s="102"/>
      <c r="AV74" s="101"/>
      <c r="AW74" s="98"/>
      <c r="AX74" s="99"/>
      <c r="AY74" s="102"/>
      <c r="AZ74" s="101"/>
      <c r="BA74" s="98"/>
      <c r="BB74" s="99"/>
      <c r="BC74" s="100"/>
      <c r="BD74" s="101"/>
      <c r="BE74" s="98"/>
      <c r="BF74" s="99"/>
      <c r="BG74" s="102"/>
      <c r="BH74" s="567"/>
      <c r="BI74" s="568"/>
    </row>
    <row r="75" spans="2:61" s="103" customFormat="1" ht="16" thickBot="1">
      <c r="B75" s="237"/>
      <c r="C75" s="232"/>
      <c r="D75" s="233"/>
      <c r="E75" s="238"/>
      <c r="F75" s="581"/>
      <c r="G75" s="582"/>
      <c r="H75" s="234"/>
      <c r="I75" s="236"/>
      <c r="J75" s="236"/>
      <c r="K75" s="236"/>
      <c r="L75" s="104"/>
      <c r="M75" s="98"/>
      <c r="N75" s="99"/>
      <c r="O75" s="100"/>
      <c r="P75" s="101"/>
      <c r="Q75" s="98"/>
      <c r="R75" s="99"/>
      <c r="S75" s="100"/>
      <c r="T75" s="101"/>
      <c r="U75" s="98"/>
      <c r="V75" s="99"/>
      <c r="W75" s="100"/>
      <c r="X75" s="101"/>
      <c r="Y75" s="98"/>
      <c r="Z75" s="99"/>
      <c r="AA75" s="100"/>
      <c r="AB75" s="101"/>
      <c r="AC75" s="98"/>
      <c r="AD75" s="99"/>
      <c r="AE75" s="100"/>
      <c r="AF75" s="101"/>
      <c r="AG75" s="98"/>
      <c r="AH75" s="99"/>
      <c r="AI75" s="100"/>
      <c r="AJ75" s="101"/>
      <c r="AK75" s="98"/>
      <c r="AL75" s="99"/>
      <c r="AM75" s="100"/>
      <c r="AN75" s="101"/>
      <c r="AO75" s="98"/>
      <c r="AP75" s="99"/>
      <c r="AQ75" s="100"/>
      <c r="AR75" s="101"/>
      <c r="AS75" s="98"/>
      <c r="AT75" s="99"/>
      <c r="AU75" s="102"/>
      <c r="AV75" s="101"/>
      <c r="AW75" s="98"/>
      <c r="AX75" s="99"/>
      <c r="AY75" s="102"/>
      <c r="AZ75" s="101"/>
      <c r="BA75" s="98"/>
      <c r="BB75" s="99"/>
      <c r="BC75" s="100"/>
      <c r="BD75" s="101"/>
      <c r="BE75" s="98"/>
      <c r="BF75" s="99"/>
      <c r="BG75" s="102"/>
      <c r="BH75" s="567"/>
      <c r="BI75" s="568"/>
    </row>
    <row r="76" spans="2:61" s="103" customFormat="1" ht="16" thickBot="1">
      <c r="B76" s="237"/>
      <c r="C76" s="232"/>
      <c r="D76" s="233"/>
      <c r="E76" s="238"/>
      <c r="F76" s="581"/>
      <c r="G76" s="582"/>
      <c r="H76" s="234"/>
      <c r="I76" s="236"/>
      <c r="J76" s="236"/>
      <c r="K76" s="236"/>
      <c r="L76" s="104"/>
      <c r="M76" s="98"/>
      <c r="N76" s="99"/>
      <c r="O76" s="100"/>
      <c r="P76" s="101"/>
      <c r="Q76" s="98"/>
      <c r="R76" s="99"/>
      <c r="S76" s="100"/>
      <c r="T76" s="101"/>
      <c r="U76" s="98"/>
      <c r="V76" s="99"/>
      <c r="W76" s="100"/>
      <c r="X76" s="101"/>
      <c r="Y76" s="98"/>
      <c r="Z76" s="99"/>
      <c r="AA76" s="100"/>
      <c r="AB76" s="101"/>
      <c r="AC76" s="98"/>
      <c r="AD76" s="99"/>
      <c r="AE76" s="100"/>
      <c r="AF76" s="101"/>
      <c r="AG76" s="98"/>
      <c r="AH76" s="99"/>
      <c r="AI76" s="100"/>
      <c r="AJ76" s="101"/>
      <c r="AK76" s="98"/>
      <c r="AL76" s="99"/>
      <c r="AM76" s="100"/>
      <c r="AN76" s="101"/>
      <c r="AO76" s="98"/>
      <c r="AP76" s="99"/>
      <c r="AQ76" s="100"/>
      <c r="AR76" s="101"/>
      <c r="AS76" s="98"/>
      <c r="AT76" s="99"/>
      <c r="AU76" s="102"/>
      <c r="AV76" s="101"/>
      <c r="AW76" s="98"/>
      <c r="AX76" s="99"/>
      <c r="AY76" s="102"/>
      <c r="AZ76" s="101"/>
      <c r="BA76" s="98"/>
      <c r="BB76" s="99"/>
      <c r="BC76" s="100"/>
      <c r="BD76" s="101"/>
      <c r="BE76" s="98"/>
      <c r="BF76" s="99"/>
      <c r="BG76" s="102"/>
      <c r="BH76" s="567"/>
      <c r="BI76" s="568"/>
    </row>
    <row r="77" spans="2:61" s="103" customFormat="1" ht="16" thickBot="1">
      <c r="B77" s="237"/>
      <c r="C77" s="232"/>
      <c r="D77" s="233"/>
      <c r="E77" s="238"/>
      <c r="F77" s="581"/>
      <c r="G77" s="582"/>
      <c r="H77" s="234"/>
      <c r="I77" s="236"/>
      <c r="J77" s="236"/>
      <c r="K77" s="236"/>
      <c r="L77" s="104"/>
      <c r="M77" s="98"/>
      <c r="N77" s="99"/>
      <c r="O77" s="100"/>
      <c r="P77" s="101"/>
      <c r="Q77" s="98"/>
      <c r="R77" s="99"/>
      <c r="S77" s="100"/>
      <c r="T77" s="101"/>
      <c r="U77" s="98"/>
      <c r="V77" s="99"/>
      <c r="W77" s="100"/>
      <c r="X77" s="101"/>
      <c r="Y77" s="98"/>
      <c r="Z77" s="99"/>
      <c r="AA77" s="100"/>
      <c r="AB77" s="101"/>
      <c r="AC77" s="98"/>
      <c r="AD77" s="99"/>
      <c r="AE77" s="100"/>
      <c r="AF77" s="101"/>
      <c r="AG77" s="98"/>
      <c r="AH77" s="99"/>
      <c r="AI77" s="100"/>
      <c r="AJ77" s="101"/>
      <c r="AK77" s="98"/>
      <c r="AL77" s="99"/>
      <c r="AM77" s="100"/>
      <c r="AN77" s="101"/>
      <c r="AO77" s="98"/>
      <c r="AP77" s="99"/>
      <c r="AQ77" s="100"/>
      <c r="AR77" s="101"/>
      <c r="AS77" s="98"/>
      <c r="AT77" s="99"/>
      <c r="AU77" s="102"/>
      <c r="AV77" s="101"/>
      <c r="AW77" s="98"/>
      <c r="AX77" s="99"/>
      <c r="AY77" s="102"/>
      <c r="AZ77" s="101"/>
      <c r="BA77" s="98"/>
      <c r="BB77" s="99"/>
      <c r="BC77" s="100"/>
      <c r="BD77" s="101"/>
      <c r="BE77" s="98"/>
      <c r="BF77" s="99"/>
      <c r="BG77" s="102"/>
      <c r="BH77" s="567"/>
      <c r="BI77" s="568"/>
    </row>
    <row r="78" spans="2:61" s="103" customFormat="1" ht="16" thickBot="1">
      <c r="B78" s="237"/>
      <c r="C78" s="232"/>
      <c r="D78" s="233"/>
      <c r="E78" s="238"/>
      <c r="F78" s="581"/>
      <c r="G78" s="582"/>
      <c r="H78" s="234"/>
      <c r="I78" s="236"/>
      <c r="J78" s="236"/>
      <c r="K78" s="236"/>
      <c r="L78" s="104"/>
      <c r="M78" s="98"/>
      <c r="N78" s="99"/>
      <c r="O78" s="100"/>
      <c r="P78" s="101"/>
      <c r="Q78" s="98"/>
      <c r="R78" s="99"/>
      <c r="S78" s="100"/>
      <c r="T78" s="101"/>
      <c r="U78" s="98"/>
      <c r="V78" s="99"/>
      <c r="W78" s="100"/>
      <c r="X78" s="101"/>
      <c r="Y78" s="98"/>
      <c r="Z78" s="99"/>
      <c r="AA78" s="100"/>
      <c r="AB78" s="101"/>
      <c r="AC78" s="98"/>
      <c r="AD78" s="99"/>
      <c r="AE78" s="100"/>
      <c r="AF78" s="101"/>
      <c r="AG78" s="98"/>
      <c r="AH78" s="99"/>
      <c r="AI78" s="100"/>
      <c r="AJ78" s="101"/>
      <c r="AK78" s="98"/>
      <c r="AL78" s="99"/>
      <c r="AM78" s="100"/>
      <c r="AN78" s="101"/>
      <c r="AO78" s="98"/>
      <c r="AP78" s="99"/>
      <c r="AQ78" s="100"/>
      <c r="AR78" s="101"/>
      <c r="AS78" s="98"/>
      <c r="AT78" s="99"/>
      <c r="AU78" s="102"/>
      <c r="AV78" s="101"/>
      <c r="AW78" s="98"/>
      <c r="AX78" s="99"/>
      <c r="AY78" s="102"/>
      <c r="AZ78" s="101"/>
      <c r="BA78" s="98"/>
      <c r="BB78" s="99"/>
      <c r="BC78" s="100"/>
      <c r="BD78" s="101"/>
      <c r="BE78" s="98"/>
      <c r="BF78" s="99"/>
      <c r="BG78" s="102"/>
      <c r="BH78" s="567"/>
      <c r="BI78" s="568"/>
    </row>
    <row r="79" spans="2:61" s="103" customFormat="1" ht="16" thickBot="1">
      <c r="B79" s="237"/>
      <c r="C79" s="232"/>
      <c r="D79" s="233"/>
      <c r="E79" s="238"/>
      <c r="F79" s="581"/>
      <c r="G79" s="582"/>
      <c r="H79" s="234"/>
      <c r="I79" s="236"/>
      <c r="J79" s="236"/>
      <c r="K79" s="236"/>
      <c r="L79" s="104"/>
      <c r="M79" s="98"/>
      <c r="N79" s="99"/>
      <c r="O79" s="100"/>
      <c r="P79" s="101"/>
      <c r="Q79" s="98"/>
      <c r="R79" s="99"/>
      <c r="S79" s="100"/>
      <c r="T79" s="101"/>
      <c r="U79" s="98"/>
      <c r="V79" s="99"/>
      <c r="W79" s="100"/>
      <c r="X79" s="101"/>
      <c r="Y79" s="98"/>
      <c r="Z79" s="99"/>
      <c r="AA79" s="100"/>
      <c r="AB79" s="101"/>
      <c r="AC79" s="98"/>
      <c r="AD79" s="99"/>
      <c r="AE79" s="100"/>
      <c r="AF79" s="101"/>
      <c r="AG79" s="98"/>
      <c r="AH79" s="99"/>
      <c r="AI79" s="100"/>
      <c r="AJ79" s="101"/>
      <c r="AK79" s="98"/>
      <c r="AL79" s="99"/>
      <c r="AM79" s="100"/>
      <c r="AN79" s="101"/>
      <c r="AO79" s="98"/>
      <c r="AP79" s="99"/>
      <c r="AQ79" s="100"/>
      <c r="AR79" s="101"/>
      <c r="AS79" s="98"/>
      <c r="AT79" s="99"/>
      <c r="AU79" s="102"/>
      <c r="AV79" s="101"/>
      <c r="AW79" s="98"/>
      <c r="AX79" s="99"/>
      <c r="AY79" s="102"/>
      <c r="AZ79" s="101"/>
      <c r="BA79" s="98"/>
      <c r="BB79" s="99"/>
      <c r="BC79" s="100"/>
      <c r="BD79" s="101"/>
      <c r="BE79" s="98"/>
      <c r="BF79" s="99"/>
      <c r="BG79" s="102"/>
      <c r="BH79" s="567"/>
      <c r="BI79" s="568"/>
    </row>
    <row r="80" spans="2:61" s="103" customFormat="1" ht="16" thickBot="1">
      <c r="B80" s="237"/>
      <c r="C80" s="232"/>
      <c r="D80" s="233"/>
      <c r="E80" s="238"/>
      <c r="F80" s="581"/>
      <c r="G80" s="582"/>
      <c r="H80" s="234"/>
      <c r="I80" s="236"/>
      <c r="J80" s="236"/>
      <c r="K80" s="236"/>
      <c r="L80" s="104"/>
      <c r="M80" s="98"/>
      <c r="N80" s="99"/>
      <c r="O80" s="100"/>
      <c r="P80" s="101"/>
      <c r="Q80" s="98"/>
      <c r="R80" s="99"/>
      <c r="S80" s="100"/>
      <c r="T80" s="101"/>
      <c r="U80" s="98"/>
      <c r="V80" s="99"/>
      <c r="W80" s="100"/>
      <c r="X80" s="101"/>
      <c r="Y80" s="98"/>
      <c r="Z80" s="99"/>
      <c r="AA80" s="100"/>
      <c r="AB80" s="101"/>
      <c r="AC80" s="98"/>
      <c r="AD80" s="99"/>
      <c r="AE80" s="100"/>
      <c r="AF80" s="101"/>
      <c r="AG80" s="98"/>
      <c r="AH80" s="99"/>
      <c r="AI80" s="100"/>
      <c r="AJ80" s="101"/>
      <c r="AK80" s="98"/>
      <c r="AL80" s="99"/>
      <c r="AM80" s="100"/>
      <c r="AN80" s="101"/>
      <c r="AO80" s="98"/>
      <c r="AP80" s="99"/>
      <c r="AQ80" s="100"/>
      <c r="AR80" s="101"/>
      <c r="AS80" s="98"/>
      <c r="AT80" s="99"/>
      <c r="AU80" s="102"/>
      <c r="AV80" s="101"/>
      <c r="AW80" s="98"/>
      <c r="AX80" s="99"/>
      <c r="AY80" s="102"/>
      <c r="AZ80" s="101"/>
      <c r="BA80" s="98"/>
      <c r="BB80" s="99"/>
      <c r="BC80" s="100"/>
      <c r="BD80" s="101"/>
      <c r="BE80" s="98"/>
      <c r="BF80" s="99"/>
      <c r="BG80" s="102"/>
      <c r="BH80" s="567"/>
      <c r="BI80" s="568"/>
    </row>
    <row r="81" spans="2:61" s="103" customFormat="1" ht="16" thickBot="1">
      <c r="B81" s="237"/>
      <c r="C81" s="232"/>
      <c r="D81" s="233"/>
      <c r="E81" s="238"/>
      <c r="F81" s="581"/>
      <c r="G81" s="582"/>
      <c r="H81" s="234"/>
      <c r="I81" s="236"/>
      <c r="J81" s="236"/>
      <c r="K81" s="236"/>
      <c r="L81" s="104"/>
      <c r="M81" s="98"/>
      <c r="N81" s="99"/>
      <c r="O81" s="100"/>
      <c r="P81" s="101"/>
      <c r="Q81" s="98"/>
      <c r="R81" s="99"/>
      <c r="S81" s="100"/>
      <c r="T81" s="101"/>
      <c r="U81" s="98"/>
      <c r="V81" s="99"/>
      <c r="W81" s="100"/>
      <c r="X81" s="101"/>
      <c r="Y81" s="98"/>
      <c r="Z81" s="99"/>
      <c r="AA81" s="100"/>
      <c r="AB81" s="101"/>
      <c r="AC81" s="98"/>
      <c r="AD81" s="99"/>
      <c r="AE81" s="100"/>
      <c r="AF81" s="101"/>
      <c r="AG81" s="98"/>
      <c r="AH81" s="99"/>
      <c r="AI81" s="100"/>
      <c r="AJ81" s="101"/>
      <c r="AK81" s="98"/>
      <c r="AL81" s="99"/>
      <c r="AM81" s="100"/>
      <c r="AN81" s="101"/>
      <c r="AO81" s="98"/>
      <c r="AP81" s="99"/>
      <c r="AQ81" s="100"/>
      <c r="AR81" s="101"/>
      <c r="AS81" s="98"/>
      <c r="AT81" s="99"/>
      <c r="AU81" s="102"/>
      <c r="AV81" s="101"/>
      <c r="AW81" s="98"/>
      <c r="AX81" s="99"/>
      <c r="AY81" s="102"/>
      <c r="AZ81" s="101"/>
      <c r="BA81" s="98"/>
      <c r="BB81" s="99"/>
      <c r="BC81" s="100"/>
      <c r="BD81" s="101"/>
      <c r="BE81" s="98"/>
      <c r="BF81" s="99"/>
      <c r="BG81" s="102"/>
      <c r="BH81" s="567"/>
      <c r="BI81" s="568"/>
    </row>
    <row r="82" spans="2:61" s="103" customFormat="1" ht="16" thickBot="1">
      <c r="B82" s="237"/>
      <c r="C82" s="232"/>
      <c r="D82" s="233"/>
      <c r="E82" s="238"/>
      <c r="F82" s="581"/>
      <c r="G82" s="582"/>
      <c r="H82" s="234"/>
      <c r="I82" s="236"/>
      <c r="J82" s="236"/>
      <c r="K82" s="236"/>
      <c r="L82" s="104"/>
      <c r="M82" s="98"/>
      <c r="N82" s="99"/>
      <c r="O82" s="100"/>
      <c r="P82" s="101"/>
      <c r="Q82" s="98"/>
      <c r="R82" s="99"/>
      <c r="S82" s="100"/>
      <c r="T82" s="101"/>
      <c r="U82" s="98"/>
      <c r="V82" s="99"/>
      <c r="W82" s="100"/>
      <c r="X82" s="101"/>
      <c r="Y82" s="98"/>
      <c r="Z82" s="99"/>
      <c r="AA82" s="100"/>
      <c r="AB82" s="101"/>
      <c r="AC82" s="98"/>
      <c r="AD82" s="99"/>
      <c r="AE82" s="100"/>
      <c r="AF82" s="101"/>
      <c r="AG82" s="98"/>
      <c r="AH82" s="99"/>
      <c r="AI82" s="100"/>
      <c r="AJ82" s="101"/>
      <c r="AK82" s="98"/>
      <c r="AL82" s="99"/>
      <c r="AM82" s="100"/>
      <c r="AN82" s="101"/>
      <c r="AO82" s="98"/>
      <c r="AP82" s="99"/>
      <c r="AQ82" s="100"/>
      <c r="AR82" s="101"/>
      <c r="AS82" s="98"/>
      <c r="AT82" s="99"/>
      <c r="AU82" s="102"/>
      <c r="AV82" s="101"/>
      <c r="AW82" s="98"/>
      <c r="AX82" s="99"/>
      <c r="AY82" s="102"/>
      <c r="AZ82" s="101"/>
      <c r="BA82" s="98"/>
      <c r="BB82" s="99"/>
      <c r="BC82" s="100"/>
      <c r="BD82" s="101"/>
      <c r="BE82" s="98"/>
      <c r="BF82" s="99"/>
      <c r="BG82" s="102"/>
      <c r="BH82" s="567"/>
      <c r="BI82" s="568"/>
    </row>
    <row r="83" spans="2:61" s="103" customFormat="1" ht="16" thickBot="1">
      <c r="B83" s="237"/>
      <c r="C83" s="232"/>
      <c r="D83" s="233"/>
      <c r="E83" s="238"/>
      <c r="F83" s="581"/>
      <c r="G83" s="582"/>
      <c r="H83" s="234"/>
      <c r="I83" s="236"/>
      <c r="J83" s="236"/>
      <c r="K83" s="236"/>
      <c r="L83" s="104"/>
      <c r="M83" s="98"/>
      <c r="N83" s="99"/>
      <c r="O83" s="100"/>
      <c r="P83" s="101"/>
      <c r="Q83" s="98"/>
      <c r="R83" s="99"/>
      <c r="S83" s="100"/>
      <c r="T83" s="101"/>
      <c r="U83" s="98"/>
      <c r="V83" s="99"/>
      <c r="W83" s="100"/>
      <c r="X83" s="101"/>
      <c r="Y83" s="98"/>
      <c r="Z83" s="99"/>
      <c r="AA83" s="100"/>
      <c r="AB83" s="101"/>
      <c r="AC83" s="98"/>
      <c r="AD83" s="99"/>
      <c r="AE83" s="100"/>
      <c r="AF83" s="101"/>
      <c r="AG83" s="98"/>
      <c r="AH83" s="99"/>
      <c r="AI83" s="100"/>
      <c r="AJ83" s="101"/>
      <c r="AK83" s="98"/>
      <c r="AL83" s="99"/>
      <c r="AM83" s="100"/>
      <c r="AN83" s="101"/>
      <c r="AO83" s="98"/>
      <c r="AP83" s="99"/>
      <c r="AQ83" s="100"/>
      <c r="AR83" s="101"/>
      <c r="AS83" s="98"/>
      <c r="AT83" s="99"/>
      <c r="AU83" s="102"/>
      <c r="AV83" s="101"/>
      <c r="AW83" s="98"/>
      <c r="AX83" s="99"/>
      <c r="AY83" s="102"/>
      <c r="AZ83" s="101"/>
      <c r="BA83" s="98"/>
      <c r="BB83" s="99"/>
      <c r="BC83" s="100"/>
      <c r="BD83" s="101"/>
      <c r="BE83" s="98"/>
      <c r="BF83" s="99"/>
      <c r="BG83" s="102"/>
      <c r="BH83" s="567"/>
      <c r="BI83" s="568"/>
    </row>
    <row r="84" spans="2:61" s="103" customFormat="1" ht="16" thickBot="1">
      <c r="B84" s="237"/>
      <c r="C84" s="232"/>
      <c r="D84" s="233"/>
      <c r="E84" s="238"/>
      <c r="F84" s="581"/>
      <c r="G84" s="582"/>
      <c r="H84" s="234"/>
      <c r="I84" s="236"/>
      <c r="J84" s="236"/>
      <c r="K84" s="236"/>
      <c r="L84" s="104"/>
      <c r="M84" s="98"/>
      <c r="N84" s="99"/>
      <c r="O84" s="100"/>
      <c r="P84" s="101"/>
      <c r="Q84" s="98"/>
      <c r="R84" s="99"/>
      <c r="S84" s="100"/>
      <c r="T84" s="101"/>
      <c r="U84" s="98"/>
      <c r="V84" s="99"/>
      <c r="W84" s="100"/>
      <c r="X84" s="101"/>
      <c r="Y84" s="98"/>
      <c r="Z84" s="99"/>
      <c r="AA84" s="100"/>
      <c r="AB84" s="101"/>
      <c r="AC84" s="98"/>
      <c r="AD84" s="99"/>
      <c r="AE84" s="100"/>
      <c r="AF84" s="101"/>
      <c r="AG84" s="98"/>
      <c r="AH84" s="99"/>
      <c r="AI84" s="100"/>
      <c r="AJ84" s="101"/>
      <c r="AK84" s="98"/>
      <c r="AL84" s="99"/>
      <c r="AM84" s="100"/>
      <c r="AN84" s="101"/>
      <c r="AO84" s="98"/>
      <c r="AP84" s="99"/>
      <c r="AQ84" s="100"/>
      <c r="AR84" s="101"/>
      <c r="AS84" s="98"/>
      <c r="AT84" s="99"/>
      <c r="AU84" s="102"/>
      <c r="AV84" s="101"/>
      <c r="AW84" s="98"/>
      <c r="AX84" s="99"/>
      <c r="AY84" s="102"/>
      <c r="AZ84" s="101"/>
      <c r="BA84" s="98"/>
      <c r="BB84" s="99"/>
      <c r="BC84" s="100"/>
      <c r="BD84" s="101"/>
      <c r="BE84" s="98"/>
      <c r="BF84" s="99"/>
      <c r="BG84" s="102"/>
      <c r="BH84" s="567"/>
      <c r="BI84" s="568"/>
    </row>
    <row r="85" spans="2:61" s="103" customFormat="1" ht="16" thickBot="1">
      <c r="B85" s="237"/>
      <c r="C85" s="232"/>
      <c r="D85" s="233"/>
      <c r="E85" s="238"/>
      <c r="F85" s="581"/>
      <c r="G85" s="582"/>
      <c r="H85" s="234"/>
      <c r="I85" s="236"/>
      <c r="J85" s="236"/>
      <c r="K85" s="236"/>
      <c r="L85" s="104"/>
      <c r="M85" s="98"/>
      <c r="N85" s="99"/>
      <c r="O85" s="100"/>
      <c r="P85" s="101"/>
      <c r="Q85" s="98"/>
      <c r="R85" s="99"/>
      <c r="S85" s="100"/>
      <c r="T85" s="101"/>
      <c r="U85" s="98"/>
      <c r="V85" s="99"/>
      <c r="W85" s="100"/>
      <c r="X85" s="101"/>
      <c r="Y85" s="98"/>
      <c r="Z85" s="99"/>
      <c r="AA85" s="100"/>
      <c r="AB85" s="101"/>
      <c r="AC85" s="98"/>
      <c r="AD85" s="99"/>
      <c r="AE85" s="100"/>
      <c r="AF85" s="101"/>
      <c r="AG85" s="98"/>
      <c r="AH85" s="99"/>
      <c r="AI85" s="100"/>
      <c r="AJ85" s="101"/>
      <c r="AK85" s="98"/>
      <c r="AL85" s="99"/>
      <c r="AM85" s="100"/>
      <c r="AN85" s="101"/>
      <c r="AO85" s="98"/>
      <c r="AP85" s="99"/>
      <c r="AQ85" s="100"/>
      <c r="AR85" s="101"/>
      <c r="AS85" s="98"/>
      <c r="AT85" s="99"/>
      <c r="AU85" s="102"/>
      <c r="AV85" s="101"/>
      <c r="AW85" s="98"/>
      <c r="AX85" s="99"/>
      <c r="AY85" s="102"/>
      <c r="AZ85" s="101"/>
      <c r="BA85" s="98"/>
      <c r="BB85" s="99"/>
      <c r="BC85" s="100"/>
      <c r="BD85" s="101"/>
      <c r="BE85" s="98"/>
      <c r="BF85" s="99"/>
      <c r="BG85" s="102"/>
      <c r="BH85" s="567"/>
      <c r="BI85" s="568"/>
    </row>
    <row r="86" spans="2:61" s="103" customFormat="1" ht="16" thickBot="1">
      <c r="B86" s="237"/>
      <c r="C86" s="232"/>
      <c r="D86" s="233"/>
      <c r="E86" s="238"/>
      <c r="F86" s="581"/>
      <c r="G86" s="582"/>
      <c r="H86" s="234"/>
      <c r="I86" s="236"/>
      <c r="J86" s="236"/>
      <c r="K86" s="236"/>
      <c r="L86" s="104"/>
      <c r="M86" s="98"/>
      <c r="N86" s="99"/>
      <c r="O86" s="100"/>
      <c r="P86" s="101"/>
      <c r="Q86" s="98"/>
      <c r="R86" s="99"/>
      <c r="S86" s="100"/>
      <c r="T86" s="101"/>
      <c r="U86" s="98"/>
      <c r="V86" s="99"/>
      <c r="W86" s="100"/>
      <c r="X86" s="101"/>
      <c r="Y86" s="98"/>
      <c r="Z86" s="99"/>
      <c r="AA86" s="100"/>
      <c r="AB86" s="101"/>
      <c r="AC86" s="98"/>
      <c r="AD86" s="99"/>
      <c r="AE86" s="100"/>
      <c r="AF86" s="101"/>
      <c r="AG86" s="98"/>
      <c r="AH86" s="99"/>
      <c r="AI86" s="100"/>
      <c r="AJ86" s="101"/>
      <c r="AK86" s="98"/>
      <c r="AL86" s="99"/>
      <c r="AM86" s="100"/>
      <c r="AN86" s="101"/>
      <c r="AO86" s="98"/>
      <c r="AP86" s="99"/>
      <c r="AQ86" s="100"/>
      <c r="AR86" s="101"/>
      <c r="AS86" s="98"/>
      <c r="AT86" s="99"/>
      <c r="AU86" s="102"/>
      <c r="AV86" s="101"/>
      <c r="AW86" s="98"/>
      <c r="AX86" s="99"/>
      <c r="AY86" s="102"/>
      <c r="AZ86" s="101"/>
      <c r="BA86" s="98"/>
      <c r="BB86" s="99"/>
      <c r="BC86" s="100"/>
      <c r="BD86" s="101"/>
      <c r="BE86" s="98"/>
      <c r="BF86" s="99"/>
      <c r="BG86" s="102"/>
      <c r="BH86" s="567"/>
      <c r="BI86" s="568"/>
    </row>
    <row r="87" spans="2:61" s="103" customFormat="1" ht="16" thickBot="1">
      <c r="B87" s="237"/>
      <c r="C87" s="232"/>
      <c r="D87" s="233"/>
      <c r="E87" s="238"/>
      <c r="F87" s="581"/>
      <c r="G87" s="582"/>
      <c r="H87" s="234"/>
      <c r="I87" s="236"/>
      <c r="J87" s="236"/>
      <c r="K87" s="236"/>
      <c r="L87" s="104"/>
      <c r="M87" s="98"/>
      <c r="N87" s="99"/>
      <c r="O87" s="100"/>
      <c r="P87" s="101"/>
      <c r="Q87" s="98"/>
      <c r="R87" s="99"/>
      <c r="S87" s="100"/>
      <c r="T87" s="101"/>
      <c r="U87" s="98"/>
      <c r="V87" s="99"/>
      <c r="W87" s="100"/>
      <c r="X87" s="101"/>
      <c r="Y87" s="98"/>
      <c r="Z87" s="99"/>
      <c r="AA87" s="100"/>
      <c r="AB87" s="101"/>
      <c r="AC87" s="98"/>
      <c r="AD87" s="99"/>
      <c r="AE87" s="100"/>
      <c r="AF87" s="101"/>
      <c r="AG87" s="98"/>
      <c r="AH87" s="99"/>
      <c r="AI87" s="100"/>
      <c r="AJ87" s="101"/>
      <c r="AK87" s="98"/>
      <c r="AL87" s="99"/>
      <c r="AM87" s="100"/>
      <c r="AN87" s="101"/>
      <c r="AO87" s="98"/>
      <c r="AP87" s="99"/>
      <c r="AQ87" s="100"/>
      <c r="AR87" s="101"/>
      <c r="AS87" s="98"/>
      <c r="AT87" s="99"/>
      <c r="AU87" s="102"/>
      <c r="AV87" s="101"/>
      <c r="AW87" s="98"/>
      <c r="AX87" s="99"/>
      <c r="AY87" s="102"/>
      <c r="AZ87" s="101"/>
      <c r="BA87" s="98"/>
      <c r="BB87" s="99"/>
      <c r="BC87" s="100"/>
      <c r="BD87" s="101"/>
      <c r="BE87" s="98"/>
      <c r="BF87" s="99"/>
      <c r="BG87" s="102"/>
      <c r="BH87" s="567"/>
      <c r="BI87" s="568"/>
    </row>
    <row r="88" spans="2:61" s="103" customFormat="1" ht="16" thickBot="1">
      <c r="B88" s="237"/>
      <c r="C88" s="232"/>
      <c r="D88" s="233"/>
      <c r="E88" s="238"/>
      <c r="F88" s="581"/>
      <c r="G88" s="582"/>
      <c r="H88" s="234"/>
      <c r="I88" s="236"/>
      <c r="J88" s="236"/>
      <c r="K88" s="236"/>
      <c r="L88" s="104"/>
      <c r="M88" s="98"/>
      <c r="N88" s="99"/>
      <c r="O88" s="100"/>
      <c r="P88" s="101"/>
      <c r="Q88" s="98"/>
      <c r="R88" s="99"/>
      <c r="S88" s="100"/>
      <c r="T88" s="101"/>
      <c r="U88" s="98"/>
      <c r="V88" s="99"/>
      <c r="W88" s="100"/>
      <c r="X88" s="101"/>
      <c r="Y88" s="98"/>
      <c r="Z88" s="99"/>
      <c r="AA88" s="100"/>
      <c r="AB88" s="101"/>
      <c r="AC88" s="98"/>
      <c r="AD88" s="99"/>
      <c r="AE88" s="100"/>
      <c r="AF88" s="101"/>
      <c r="AG88" s="98"/>
      <c r="AH88" s="99"/>
      <c r="AI88" s="100"/>
      <c r="AJ88" s="101"/>
      <c r="AK88" s="98"/>
      <c r="AL88" s="99"/>
      <c r="AM88" s="100"/>
      <c r="AN88" s="101"/>
      <c r="AO88" s="98"/>
      <c r="AP88" s="99"/>
      <c r="AQ88" s="100"/>
      <c r="AR88" s="101"/>
      <c r="AS88" s="98"/>
      <c r="AT88" s="99"/>
      <c r="AU88" s="102"/>
      <c r="AV88" s="101"/>
      <c r="AW88" s="98"/>
      <c r="AX88" s="99"/>
      <c r="AY88" s="102"/>
      <c r="AZ88" s="101"/>
      <c r="BA88" s="98"/>
      <c r="BB88" s="99"/>
      <c r="BC88" s="100"/>
      <c r="BD88" s="101"/>
      <c r="BE88" s="98"/>
      <c r="BF88" s="99"/>
      <c r="BG88" s="102"/>
      <c r="BH88" s="567"/>
      <c r="BI88" s="568"/>
    </row>
    <row r="89" spans="2:61" s="103" customFormat="1" ht="16" thickBot="1">
      <c r="B89" s="237"/>
      <c r="C89" s="232"/>
      <c r="D89" s="233"/>
      <c r="E89" s="238"/>
      <c r="F89" s="581"/>
      <c r="G89" s="582"/>
      <c r="H89" s="234"/>
      <c r="I89" s="236"/>
      <c r="J89" s="236"/>
      <c r="K89" s="236"/>
      <c r="L89" s="104"/>
      <c r="M89" s="98"/>
      <c r="N89" s="99"/>
      <c r="O89" s="100"/>
      <c r="P89" s="101"/>
      <c r="Q89" s="98"/>
      <c r="R89" s="99"/>
      <c r="S89" s="100"/>
      <c r="T89" s="101"/>
      <c r="U89" s="98"/>
      <c r="V89" s="99"/>
      <c r="W89" s="100"/>
      <c r="X89" s="101"/>
      <c r="Y89" s="98"/>
      <c r="Z89" s="99"/>
      <c r="AA89" s="100"/>
      <c r="AB89" s="101"/>
      <c r="AC89" s="98"/>
      <c r="AD89" s="99"/>
      <c r="AE89" s="100"/>
      <c r="AF89" s="101"/>
      <c r="AG89" s="98"/>
      <c r="AH89" s="99"/>
      <c r="AI89" s="100"/>
      <c r="AJ89" s="101"/>
      <c r="AK89" s="98"/>
      <c r="AL89" s="99"/>
      <c r="AM89" s="100"/>
      <c r="AN89" s="101"/>
      <c r="AO89" s="98"/>
      <c r="AP89" s="99"/>
      <c r="AQ89" s="100"/>
      <c r="AR89" s="101"/>
      <c r="AS89" s="98"/>
      <c r="AT89" s="99"/>
      <c r="AU89" s="102"/>
      <c r="AV89" s="101"/>
      <c r="AW89" s="98"/>
      <c r="AX89" s="99"/>
      <c r="AY89" s="102"/>
      <c r="AZ89" s="101"/>
      <c r="BA89" s="98"/>
      <c r="BB89" s="99"/>
      <c r="BC89" s="100"/>
      <c r="BD89" s="101"/>
      <c r="BE89" s="98"/>
      <c r="BF89" s="99"/>
      <c r="BG89" s="102"/>
      <c r="BH89" s="567"/>
      <c r="BI89" s="568"/>
    </row>
    <row r="90" spans="2:61" s="103" customFormat="1" ht="16" thickBot="1">
      <c r="B90" s="237"/>
      <c r="C90" s="232"/>
      <c r="D90" s="233"/>
      <c r="E90" s="238"/>
      <c r="F90" s="581"/>
      <c r="G90" s="582"/>
      <c r="H90" s="234"/>
      <c r="I90" s="236"/>
      <c r="J90" s="236"/>
      <c r="K90" s="236"/>
      <c r="L90" s="104"/>
      <c r="M90" s="98"/>
      <c r="N90" s="99"/>
      <c r="O90" s="100"/>
      <c r="P90" s="101"/>
      <c r="Q90" s="98"/>
      <c r="R90" s="99"/>
      <c r="S90" s="100"/>
      <c r="T90" s="101"/>
      <c r="U90" s="98"/>
      <c r="V90" s="99"/>
      <c r="W90" s="100"/>
      <c r="X90" s="101"/>
      <c r="Y90" s="98"/>
      <c r="Z90" s="99"/>
      <c r="AA90" s="100"/>
      <c r="AB90" s="101"/>
      <c r="AC90" s="98"/>
      <c r="AD90" s="99"/>
      <c r="AE90" s="100"/>
      <c r="AF90" s="101"/>
      <c r="AG90" s="98"/>
      <c r="AH90" s="99"/>
      <c r="AI90" s="100"/>
      <c r="AJ90" s="101"/>
      <c r="AK90" s="98"/>
      <c r="AL90" s="99"/>
      <c r="AM90" s="100"/>
      <c r="AN90" s="101"/>
      <c r="AO90" s="98"/>
      <c r="AP90" s="99"/>
      <c r="AQ90" s="100"/>
      <c r="AR90" s="101"/>
      <c r="AS90" s="98"/>
      <c r="AT90" s="99"/>
      <c r="AU90" s="102"/>
      <c r="AV90" s="101"/>
      <c r="AW90" s="98"/>
      <c r="AX90" s="99"/>
      <c r="AY90" s="102"/>
      <c r="AZ90" s="101"/>
      <c r="BA90" s="98"/>
      <c r="BB90" s="99"/>
      <c r="BC90" s="100"/>
      <c r="BD90" s="101"/>
      <c r="BE90" s="98"/>
      <c r="BF90" s="99"/>
      <c r="BG90" s="102"/>
      <c r="BH90" s="567"/>
      <c r="BI90" s="568"/>
    </row>
    <row r="91" spans="2:61" s="103" customFormat="1" ht="16" thickBot="1">
      <c r="B91" s="237"/>
      <c r="C91" s="232"/>
      <c r="D91" s="233"/>
      <c r="E91" s="238"/>
      <c r="F91" s="581"/>
      <c r="G91" s="582"/>
      <c r="H91" s="234"/>
      <c r="I91" s="236"/>
      <c r="J91" s="236"/>
      <c r="K91" s="236"/>
      <c r="L91" s="104"/>
      <c r="M91" s="98"/>
      <c r="N91" s="99"/>
      <c r="O91" s="100"/>
      <c r="P91" s="101"/>
      <c r="Q91" s="98"/>
      <c r="R91" s="99"/>
      <c r="S91" s="100"/>
      <c r="T91" s="101"/>
      <c r="U91" s="98"/>
      <c r="V91" s="99"/>
      <c r="W91" s="100"/>
      <c r="X91" s="101"/>
      <c r="Y91" s="98"/>
      <c r="Z91" s="99"/>
      <c r="AA91" s="100"/>
      <c r="AB91" s="101"/>
      <c r="AC91" s="98"/>
      <c r="AD91" s="99"/>
      <c r="AE91" s="100"/>
      <c r="AF91" s="101"/>
      <c r="AG91" s="98"/>
      <c r="AH91" s="99"/>
      <c r="AI91" s="100"/>
      <c r="AJ91" s="101"/>
      <c r="AK91" s="98"/>
      <c r="AL91" s="99"/>
      <c r="AM91" s="100"/>
      <c r="AN91" s="101"/>
      <c r="AO91" s="98"/>
      <c r="AP91" s="99"/>
      <c r="AQ91" s="100"/>
      <c r="AR91" s="101"/>
      <c r="AS91" s="98"/>
      <c r="AT91" s="99"/>
      <c r="AU91" s="102"/>
      <c r="AV91" s="101"/>
      <c r="AW91" s="98"/>
      <c r="AX91" s="99"/>
      <c r="AY91" s="102"/>
      <c r="AZ91" s="101"/>
      <c r="BA91" s="98"/>
      <c r="BB91" s="99"/>
      <c r="BC91" s="100"/>
      <c r="BD91" s="101"/>
      <c r="BE91" s="98"/>
      <c r="BF91" s="99"/>
      <c r="BG91" s="102"/>
      <c r="BH91" s="567"/>
      <c r="BI91" s="568"/>
    </row>
    <row r="92" spans="2:61" s="103" customFormat="1" ht="16" thickBot="1">
      <c r="B92" s="237"/>
      <c r="C92" s="232"/>
      <c r="D92" s="233"/>
      <c r="E92" s="238"/>
      <c r="F92" s="581"/>
      <c r="G92" s="582"/>
      <c r="H92" s="234"/>
      <c r="I92" s="236"/>
      <c r="J92" s="236"/>
      <c r="K92" s="236"/>
      <c r="L92" s="104"/>
      <c r="M92" s="98"/>
      <c r="N92" s="99"/>
      <c r="O92" s="100"/>
      <c r="P92" s="101"/>
      <c r="Q92" s="98"/>
      <c r="R92" s="99"/>
      <c r="S92" s="100"/>
      <c r="T92" s="101"/>
      <c r="U92" s="98"/>
      <c r="V92" s="99"/>
      <c r="W92" s="100"/>
      <c r="X92" s="101"/>
      <c r="Y92" s="98"/>
      <c r="Z92" s="99"/>
      <c r="AA92" s="100"/>
      <c r="AB92" s="101"/>
      <c r="AC92" s="98"/>
      <c r="AD92" s="99"/>
      <c r="AE92" s="100"/>
      <c r="AF92" s="101"/>
      <c r="AG92" s="98"/>
      <c r="AH92" s="99"/>
      <c r="AI92" s="100"/>
      <c r="AJ92" s="101"/>
      <c r="AK92" s="98"/>
      <c r="AL92" s="99"/>
      <c r="AM92" s="100"/>
      <c r="AN92" s="101"/>
      <c r="AO92" s="98"/>
      <c r="AP92" s="99"/>
      <c r="AQ92" s="100"/>
      <c r="AR92" s="101"/>
      <c r="AS92" s="98"/>
      <c r="AT92" s="99"/>
      <c r="AU92" s="102"/>
      <c r="AV92" s="101"/>
      <c r="AW92" s="98"/>
      <c r="AX92" s="99"/>
      <c r="AY92" s="102"/>
      <c r="AZ92" s="101"/>
      <c r="BA92" s="98"/>
      <c r="BB92" s="99"/>
      <c r="BC92" s="100"/>
      <c r="BD92" s="101"/>
      <c r="BE92" s="98"/>
      <c r="BF92" s="99"/>
      <c r="BG92" s="102"/>
      <c r="BH92" s="567"/>
      <c r="BI92" s="568"/>
    </row>
    <row r="93" spans="2:61" s="103" customFormat="1" ht="16" thickBot="1">
      <c r="B93" s="237"/>
      <c r="C93" s="232"/>
      <c r="D93" s="233"/>
      <c r="E93" s="238"/>
      <c r="F93" s="581"/>
      <c r="G93" s="582"/>
      <c r="H93" s="234"/>
      <c r="I93" s="236"/>
      <c r="J93" s="236"/>
      <c r="K93" s="236"/>
      <c r="L93" s="104"/>
      <c r="M93" s="98"/>
      <c r="N93" s="99"/>
      <c r="O93" s="100"/>
      <c r="P93" s="101"/>
      <c r="Q93" s="98"/>
      <c r="R93" s="99"/>
      <c r="S93" s="100"/>
      <c r="T93" s="101"/>
      <c r="U93" s="98"/>
      <c r="V93" s="99"/>
      <c r="W93" s="100"/>
      <c r="X93" s="101"/>
      <c r="Y93" s="98"/>
      <c r="Z93" s="99"/>
      <c r="AA93" s="100"/>
      <c r="AB93" s="101"/>
      <c r="AC93" s="98"/>
      <c r="AD93" s="99"/>
      <c r="AE93" s="100"/>
      <c r="AF93" s="101"/>
      <c r="AG93" s="98"/>
      <c r="AH93" s="99"/>
      <c r="AI93" s="100"/>
      <c r="AJ93" s="101"/>
      <c r="AK93" s="98"/>
      <c r="AL93" s="99"/>
      <c r="AM93" s="100"/>
      <c r="AN93" s="101"/>
      <c r="AO93" s="98"/>
      <c r="AP93" s="99"/>
      <c r="AQ93" s="100"/>
      <c r="AR93" s="101"/>
      <c r="AS93" s="98"/>
      <c r="AT93" s="99"/>
      <c r="AU93" s="102"/>
      <c r="AV93" s="101"/>
      <c r="AW93" s="98"/>
      <c r="AX93" s="99"/>
      <c r="AY93" s="102"/>
      <c r="AZ93" s="101"/>
      <c r="BA93" s="98"/>
      <c r="BB93" s="99"/>
      <c r="BC93" s="100"/>
      <c r="BD93" s="101"/>
      <c r="BE93" s="98"/>
      <c r="BF93" s="99"/>
      <c r="BG93" s="102"/>
      <c r="BH93" s="567"/>
      <c r="BI93" s="568"/>
    </row>
    <row r="94" spans="2:61" s="103" customFormat="1" ht="16" thickBot="1">
      <c r="B94" s="237"/>
      <c r="C94" s="232"/>
      <c r="D94" s="233"/>
      <c r="E94" s="238"/>
      <c r="F94" s="581"/>
      <c r="G94" s="582"/>
      <c r="H94" s="234"/>
      <c r="I94" s="236"/>
      <c r="J94" s="236"/>
      <c r="K94" s="236"/>
      <c r="L94" s="104"/>
      <c r="M94" s="98"/>
      <c r="N94" s="99"/>
      <c r="O94" s="100"/>
      <c r="P94" s="101"/>
      <c r="Q94" s="98"/>
      <c r="R94" s="99"/>
      <c r="S94" s="100"/>
      <c r="T94" s="101"/>
      <c r="U94" s="98"/>
      <c r="V94" s="99"/>
      <c r="W94" s="100"/>
      <c r="X94" s="101"/>
      <c r="Y94" s="98"/>
      <c r="Z94" s="99"/>
      <c r="AA94" s="100"/>
      <c r="AB94" s="101"/>
      <c r="AC94" s="98"/>
      <c r="AD94" s="99"/>
      <c r="AE94" s="100"/>
      <c r="AF94" s="101"/>
      <c r="AG94" s="98"/>
      <c r="AH94" s="99"/>
      <c r="AI94" s="100"/>
      <c r="AJ94" s="101"/>
      <c r="AK94" s="98"/>
      <c r="AL94" s="99"/>
      <c r="AM94" s="100"/>
      <c r="AN94" s="101"/>
      <c r="AO94" s="98"/>
      <c r="AP94" s="99"/>
      <c r="AQ94" s="100"/>
      <c r="AR94" s="101"/>
      <c r="AS94" s="98"/>
      <c r="AT94" s="99"/>
      <c r="AU94" s="102"/>
      <c r="AV94" s="101"/>
      <c r="AW94" s="98"/>
      <c r="AX94" s="99"/>
      <c r="AY94" s="102"/>
      <c r="AZ94" s="101"/>
      <c r="BA94" s="98"/>
      <c r="BB94" s="99"/>
      <c r="BC94" s="100"/>
      <c r="BD94" s="101"/>
      <c r="BE94" s="98"/>
      <c r="BF94" s="99"/>
      <c r="BG94" s="102"/>
      <c r="BH94" s="567"/>
      <c r="BI94" s="568"/>
    </row>
    <row r="95" spans="2:61" s="103" customFormat="1" ht="16" thickBot="1">
      <c r="B95" s="237"/>
      <c r="C95" s="232"/>
      <c r="D95" s="233"/>
      <c r="E95" s="238"/>
      <c r="F95" s="581"/>
      <c r="G95" s="582"/>
      <c r="H95" s="234"/>
      <c r="I95" s="236"/>
      <c r="J95" s="236"/>
      <c r="K95" s="236"/>
      <c r="L95" s="104"/>
      <c r="M95" s="98"/>
      <c r="N95" s="99"/>
      <c r="O95" s="100"/>
      <c r="P95" s="101"/>
      <c r="Q95" s="98"/>
      <c r="R95" s="99"/>
      <c r="S95" s="100"/>
      <c r="T95" s="101"/>
      <c r="U95" s="98"/>
      <c r="V95" s="99"/>
      <c r="W95" s="100"/>
      <c r="X95" s="101"/>
      <c r="Y95" s="98"/>
      <c r="Z95" s="99"/>
      <c r="AA95" s="100"/>
      <c r="AB95" s="101"/>
      <c r="AC95" s="98"/>
      <c r="AD95" s="99"/>
      <c r="AE95" s="100"/>
      <c r="AF95" s="101"/>
      <c r="AG95" s="98"/>
      <c r="AH95" s="99"/>
      <c r="AI95" s="100"/>
      <c r="AJ95" s="101"/>
      <c r="AK95" s="98"/>
      <c r="AL95" s="99"/>
      <c r="AM95" s="100"/>
      <c r="AN95" s="101"/>
      <c r="AO95" s="98"/>
      <c r="AP95" s="99"/>
      <c r="AQ95" s="100"/>
      <c r="AR95" s="101"/>
      <c r="AS95" s="98"/>
      <c r="AT95" s="99"/>
      <c r="AU95" s="102"/>
      <c r="AV95" s="101"/>
      <c r="AW95" s="98"/>
      <c r="AX95" s="99"/>
      <c r="AY95" s="102"/>
      <c r="AZ95" s="101"/>
      <c r="BA95" s="98"/>
      <c r="BB95" s="99"/>
      <c r="BC95" s="100"/>
      <c r="BD95" s="101"/>
      <c r="BE95" s="98"/>
      <c r="BF95" s="99"/>
      <c r="BG95" s="102"/>
      <c r="BH95" s="567"/>
      <c r="BI95" s="568"/>
    </row>
    <row r="96" spans="2:61" s="103" customFormat="1" ht="16" thickBot="1">
      <c r="B96" s="237"/>
      <c r="C96" s="232"/>
      <c r="D96" s="233"/>
      <c r="E96" s="238"/>
      <c r="F96" s="581"/>
      <c r="G96" s="582"/>
      <c r="H96" s="234"/>
      <c r="I96" s="236"/>
      <c r="J96" s="236"/>
      <c r="K96" s="236"/>
      <c r="L96" s="104"/>
      <c r="M96" s="98"/>
      <c r="N96" s="99"/>
      <c r="O96" s="100"/>
      <c r="P96" s="101"/>
      <c r="Q96" s="98"/>
      <c r="R96" s="99"/>
      <c r="S96" s="100"/>
      <c r="T96" s="101"/>
      <c r="U96" s="98"/>
      <c r="V96" s="99"/>
      <c r="W96" s="100"/>
      <c r="X96" s="101"/>
      <c r="Y96" s="98"/>
      <c r="Z96" s="99"/>
      <c r="AA96" s="100"/>
      <c r="AB96" s="101"/>
      <c r="AC96" s="98"/>
      <c r="AD96" s="99"/>
      <c r="AE96" s="100"/>
      <c r="AF96" s="101"/>
      <c r="AG96" s="98"/>
      <c r="AH96" s="99"/>
      <c r="AI96" s="100"/>
      <c r="AJ96" s="101"/>
      <c r="AK96" s="98"/>
      <c r="AL96" s="99"/>
      <c r="AM96" s="100"/>
      <c r="AN96" s="101"/>
      <c r="AO96" s="98"/>
      <c r="AP96" s="99"/>
      <c r="AQ96" s="100"/>
      <c r="AR96" s="101"/>
      <c r="AS96" s="98"/>
      <c r="AT96" s="99"/>
      <c r="AU96" s="102"/>
      <c r="AV96" s="101"/>
      <c r="AW96" s="98"/>
      <c r="AX96" s="99"/>
      <c r="AY96" s="102"/>
      <c r="AZ96" s="101"/>
      <c r="BA96" s="98"/>
      <c r="BB96" s="99"/>
      <c r="BC96" s="100"/>
      <c r="BD96" s="101"/>
      <c r="BE96" s="98"/>
      <c r="BF96" s="99"/>
      <c r="BG96" s="102"/>
      <c r="BH96" s="567"/>
      <c r="BI96" s="568"/>
    </row>
    <row r="97" spans="2:61" s="103" customFormat="1" ht="16" thickBot="1">
      <c r="B97" s="237"/>
      <c r="C97" s="232"/>
      <c r="D97" s="233"/>
      <c r="E97" s="238"/>
      <c r="F97" s="581"/>
      <c r="G97" s="582"/>
      <c r="H97" s="234"/>
      <c r="I97" s="236"/>
      <c r="J97" s="236"/>
      <c r="K97" s="236"/>
      <c r="L97" s="104"/>
      <c r="M97" s="98"/>
      <c r="N97" s="99"/>
      <c r="O97" s="100"/>
      <c r="P97" s="101"/>
      <c r="Q97" s="98"/>
      <c r="R97" s="99"/>
      <c r="S97" s="100"/>
      <c r="T97" s="101"/>
      <c r="U97" s="98"/>
      <c r="V97" s="99"/>
      <c r="W97" s="100"/>
      <c r="X97" s="101"/>
      <c r="Y97" s="98"/>
      <c r="Z97" s="99"/>
      <c r="AA97" s="100"/>
      <c r="AB97" s="101"/>
      <c r="AC97" s="98"/>
      <c r="AD97" s="99"/>
      <c r="AE97" s="100"/>
      <c r="AF97" s="101"/>
      <c r="AG97" s="98"/>
      <c r="AH97" s="99"/>
      <c r="AI97" s="100"/>
      <c r="AJ97" s="101"/>
      <c r="AK97" s="98"/>
      <c r="AL97" s="99"/>
      <c r="AM97" s="100"/>
      <c r="AN97" s="101"/>
      <c r="AO97" s="98"/>
      <c r="AP97" s="99"/>
      <c r="AQ97" s="100"/>
      <c r="AR97" s="101"/>
      <c r="AS97" s="98"/>
      <c r="AT97" s="99"/>
      <c r="AU97" s="102"/>
      <c r="AV97" s="101"/>
      <c r="AW97" s="98"/>
      <c r="AX97" s="99"/>
      <c r="AY97" s="102"/>
      <c r="AZ97" s="101"/>
      <c r="BA97" s="98"/>
      <c r="BB97" s="99"/>
      <c r="BC97" s="100"/>
      <c r="BD97" s="101"/>
      <c r="BE97" s="98"/>
      <c r="BF97" s="99"/>
      <c r="BG97" s="102"/>
      <c r="BH97" s="567"/>
      <c r="BI97" s="568"/>
    </row>
    <row r="98" spans="2:61" s="103" customFormat="1" ht="16" thickBot="1">
      <c r="B98" s="237"/>
      <c r="C98" s="232"/>
      <c r="D98" s="233"/>
      <c r="E98" s="238"/>
      <c r="F98" s="581"/>
      <c r="G98" s="582"/>
      <c r="H98" s="234"/>
      <c r="I98" s="236"/>
      <c r="J98" s="236"/>
      <c r="K98" s="236"/>
      <c r="L98" s="104"/>
      <c r="M98" s="98"/>
      <c r="N98" s="99"/>
      <c r="O98" s="100"/>
      <c r="P98" s="101"/>
      <c r="Q98" s="98"/>
      <c r="R98" s="99"/>
      <c r="S98" s="100"/>
      <c r="T98" s="101"/>
      <c r="U98" s="98"/>
      <c r="V98" s="99"/>
      <c r="W98" s="100"/>
      <c r="X98" s="101"/>
      <c r="Y98" s="98"/>
      <c r="Z98" s="99"/>
      <c r="AA98" s="100"/>
      <c r="AB98" s="101"/>
      <c r="AC98" s="98"/>
      <c r="AD98" s="99"/>
      <c r="AE98" s="100"/>
      <c r="AF98" s="101"/>
      <c r="AG98" s="98"/>
      <c r="AH98" s="99"/>
      <c r="AI98" s="100"/>
      <c r="AJ98" s="101"/>
      <c r="AK98" s="98"/>
      <c r="AL98" s="99"/>
      <c r="AM98" s="100"/>
      <c r="AN98" s="101"/>
      <c r="AO98" s="98"/>
      <c r="AP98" s="99"/>
      <c r="AQ98" s="100"/>
      <c r="AR98" s="101"/>
      <c r="AS98" s="98"/>
      <c r="AT98" s="99"/>
      <c r="AU98" s="102"/>
      <c r="AV98" s="101"/>
      <c r="AW98" s="98"/>
      <c r="AX98" s="99"/>
      <c r="AY98" s="102"/>
      <c r="AZ98" s="101"/>
      <c r="BA98" s="98"/>
      <c r="BB98" s="99"/>
      <c r="BC98" s="100"/>
      <c r="BD98" s="101"/>
      <c r="BE98" s="98"/>
      <c r="BF98" s="99"/>
      <c r="BG98" s="102"/>
      <c r="BH98" s="567"/>
      <c r="BI98" s="568"/>
    </row>
    <row r="99" spans="2:61" s="103" customFormat="1" ht="16" thickBot="1">
      <c r="B99" s="237"/>
      <c r="C99" s="232"/>
      <c r="D99" s="233"/>
      <c r="E99" s="238"/>
      <c r="F99" s="581"/>
      <c r="G99" s="582"/>
      <c r="H99" s="234"/>
      <c r="I99" s="236"/>
      <c r="J99" s="236"/>
      <c r="K99" s="236"/>
      <c r="L99" s="104"/>
      <c r="M99" s="98"/>
      <c r="N99" s="99"/>
      <c r="O99" s="100"/>
      <c r="P99" s="101"/>
      <c r="Q99" s="98"/>
      <c r="R99" s="99"/>
      <c r="S99" s="100"/>
      <c r="T99" s="101"/>
      <c r="U99" s="98"/>
      <c r="V99" s="99"/>
      <c r="W99" s="100"/>
      <c r="X99" s="101"/>
      <c r="Y99" s="98"/>
      <c r="Z99" s="99"/>
      <c r="AA99" s="100"/>
      <c r="AB99" s="101"/>
      <c r="AC99" s="98"/>
      <c r="AD99" s="99"/>
      <c r="AE99" s="100"/>
      <c r="AF99" s="101"/>
      <c r="AG99" s="98"/>
      <c r="AH99" s="99"/>
      <c r="AI99" s="100"/>
      <c r="AJ99" s="101"/>
      <c r="AK99" s="98"/>
      <c r="AL99" s="99"/>
      <c r="AM99" s="100"/>
      <c r="AN99" s="101"/>
      <c r="AO99" s="98"/>
      <c r="AP99" s="99"/>
      <c r="AQ99" s="100"/>
      <c r="AR99" s="101"/>
      <c r="AS99" s="98"/>
      <c r="AT99" s="99"/>
      <c r="AU99" s="102"/>
      <c r="AV99" s="101"/>
      <c r="AW99" s="98"/>
      <c r="AX99" s="99"/>
      <c r="AY99" s="102"/>
      <c r="AZ99" s="101"/>
      <c r="BA99" s="98"/>
      <c r="BB99" s="99"/>
      <c r="BC99" s="100"/>
      <c r="BD99" s="101"/>
      <c r="BE99" s="98"/>
      <c r="BF99" s="99"/>
      <c r="BG99" s="102"/>
      <c r="BH99" s="567"/>
      <c r="BI99" s="568"/>
    </row>
    <row r="100" spans="2:61" s="103" customFormat="1" ht="16" thickBot="1">
      <c r="B100" s="237"/>
      <c r="C100" s="232"/>
      <c r="D100" s="233"/>
      <c r="E100" s="238"/>
      <c r="F100" s="581"/>
      <c r="G100" s="582"/>
      <c r="H100" s="234"/>
      <c r="I100" s="236"/>
      <c r="J100" s="236"/>
      <c r="K100" s="236"/>
      <c r="L100" s="104"/>
      <c r="M100" s="98"/>
      <c r="N100" s="99"/>
      <c r="O100" s="100"/>
      <c r="P100" s="101"/>
      <c r="Q100" s="98"/>
      <c r="R100" s="99"/>
      <c r="S100" s="100"/>
      <c r="T100" s="101"/>
      <c r="U100" s="98"/>
      <c r="V100" s="99"/>
      <c r="W100" s="100"/>
      <c r="X100" s="101"/>
      <c r="Y100" s="98"/>
      <c r="Z100" s="99"/>
      <c r="AA100" s="100"/>
      <c r="AB100" s="101"/>
      <c r="AC100" s="98"/>
      <c r="AD100" s="99"/>
      <c r="AE100" s="100"/>
      <c r="AF100" s="101"/>
      <c r="AG100" s="98"/>
      <c r="AH100" s="99"/>
      <c r="AI100" s="100"/>
      <c r="AJ100" s="101"/>
      <c r="AK100" s="98"/>
      <c r="AL100" s="99"/>
      <c r="AM100" s="100"/>
      <c r="AN100" s="101"/>
      <c r="AO100" s="98"/>
      <c r="AP100" s="99"/>
      <c r="AQ100" s="100"/>
      <c r="AR100" s="101"/>
      <c r="AS100" s="98"/>
      <c r="AT100" s="99"/>
      <c r="AU100" s="102"/>
      <c r="AV100" s="101"/>
      <c r="AW100" s="98"/>
      <c r="AX100" s="99"/>
      <c r="AY100" s="102"/>
      <c r="AZ100" s="101"/>
      <c r="BA100" s="98"/>
      <c r="BB100" s="99"/>
      <c r="BC100" s="100"/>
      <c r="BD100" s="101"/>
      <c r="BE100" s="98"/>
      <c r="BF100" s="99"/>
      <c r="BG100" s="102"/>
      <c r="BH100" s="567"/>
      <c r="BI100" s="568"/>
    </row>
    <row r="101" spans="2:61" s="103" customFormat="1" ht="16" thickBot="1">
      <c r="B101" s="237"/>
      <c r="C101" s="232"/>
      <c r="D101" s="233"/>
      <c r="E101" s="238"/>
      <c r="F101" s="581"/>
      <c r="G101" s="582"/>
      <c r="H101" s="234"/>
      <c r="I101" s="236"/>
      <c r="J101" s="236"/>
      <c r="K101" s="236"/>
      <c r="L101" s="104"/>
      <c r="M101" s="98"/>
      <c r="N101" s="99"/>
      <c r="O101" s="100"/>
      <c r="P101" s="101"/>
      <c r="Q101" s="98"/>
      <c r="R101" s="99"/>
      <c r="S101" s="100"/>
      <c r="T101" s="101"/>
      <c r="U101" s="98"/>
      <c r="V101" s="99"/>
      <c r="W101" s="100"/>
      <c r="X101" s="101"/>
      <c r="Y101" s="98"/>
      <c r="Z101" s="99"/>
      <c r="AA101" s="100"/>
      <c r="AB101" s="101"/>
      <c r="AC101" s="98"/>
      <c r="AD101" s="99"/>
      <c r="AE101" s="100"/>
      <c r="AF101" s="101"/>
      <c r="AG101" s="98"/>
      <c r="AH101" s="99"/>
      <c r="AI101" s="100"/>
      <c r="AJ101" s="101"/>
      <c r="AK101" s="98"/>
      <c r="AL101" s="99"/>
      <c r="AM101" s="100"/>
      <c r="AN101" s="101"/>
      <c r="AO101" s="98"/>
      <c r="AP101" s="99"/>
      <c r="AQ101" s="100"/>
      <c r="AR101" s="101"/>
      <c r="AS101" s="98"/>
      <c r="AT101" s="99"/>
      <c r="AU101" s="102"/>
      <c r="AV101" s="101"/>
      <c r="AW101" s="98"/>
      <c r="AX101" s="99"/>
      <c r="AY101" s="102"/>
      <c r="AZ101" s="101"/>
      <c r="BA101" s="98"/>
      <c r="BB101" s="99"/>
      <c r="BC101" s="100"/>
      <c r="BD101" s="101"/>
      <c r="BE101" s="98"/>
      <c r="BF101" s="99"/>
      <c r="BG101" s="102"/>
      <c r="BH101" s="567"/>
      <c r="BI101" s="568"/>
    </row>
    <row r="102" spans="2:61" s="103" customFormat="1" ht="16" thickBot="1">
      <c r="B102" s="237"/>
      <c r="C102" s="232"/>
      <c r="D102" s="233"/>
      <c r="E102" s="238"/>
      <c r="F102" s="581"/>
      <c r="G102" s="582"/>
      <c r="H102" s="234"/>
      <c r="I102" s="236"/>
      <c r="J102" s="236"/>
      <c r="K102" s="236"/>
      <c r="L102" s="104"/>
      <c r="M102" s="98"/>
      <c r="N102" s="99"/>
      <c r="O102" s="100"/>
      <c r="P102" s="101"/>
      <c r="Q102" s="98"/>
      <c r="R102" s="99"/>
      <c r="S102" s="100"/>
      <c r="T102" s="101"/>
      <c r="U102" s="98"/>
      <c r="V102" s="99"/>
      <c r="W102" s="100"/>
      <c r="X102" s="101"/>
      <c r="Y102" s="98"/>
      <c r="Z102" s="99"/>
      <c r="AA102" s="100"/>
      <c r="AB102" s="101"/>
      <c r="AC102" s="98"/>
      <c r="AD102" s="99"/>
      <c r="AE102" s="100"/>
      <c r="AF102" s="101"/>
      <c r="AG102" s="98"/>
      <c r="AH102" s="99"/>
      <c r="AI102" s="100"/>
      <c r="AJ102" s="101"/>
      <c r="AK102" s="98"/>
      <c r="AL102" s="99"/>
      <c r="AM102" s="100"/>
      <c r="AN102" s="101"/>
      <c r="AO102" s="98"/>
      <c r="AP102" s="99"/>
      <c r="AQ102" s="100"/>
      <c r="AR102" s="101"/>
      <c r="AS102" s="98"/>
      <c r="AT102" s="99"/>
      <c r="AU102" s="102"/>
      <c r="AV102" s="101"/>
      <c r="AW102" s="98"/>
      <c r="AX102" s="99"/>
      <c r="AY102" s="102"/>
      <c r="AZ102" s="101"/>
      <c r="BA102" s="98"/>
      <c r="BB102" s="99"/>
      <c r="BC102" s="100"/>
      <c r="BD102" s="101"/>
      <c r="BE102" s="98"/>
      <c r="BF102" s="99"/>
      <c r="BG102" s="102"/>
      <c r="BH102" s="567"/>
      <c r="BI102" s="568"/>
    </row>
    <row r="103" spans="2:61" s="103" customFormat="1" ht="16" thickBot="1">
      <c r="B103" s="237"/>
      <c r="C103" s="232"/>
      <c r="D103" s="233"/>
      <c r="E103" s="238"/>
      <c r="F103" s="581"/>
      <c r="G103" s="582"/>
      <c r="H103" s="234"/>
      <c r="I103" s="236"/>
      <c r="J103" s="236"/>
      <c r="K103" s="236"/>
      <c r="L103" s="104"/>
      <c r="M103" s="98"/>
      <c r="N103" s="99"/>
      <c r="O103" s="100"/>
      <c r="P103" s="101"/>
      <c r="Q103" s="98"/>
      <c r="R103" s="99"/>
      <c r="S103" s="100"/>
      <c r="T103" s="101"/>
      <c r="U103" s="98"/>
      <c r="V103" s="99"/>
      <c r="W103" s="100"/>
      <c r="X103" s="101"/>
      <c r="Y103" s="98"/>
      <c r="Z103" s="99"/>
      <c r="AA103" s="100"/>
      <c r="AB103" s="101"/>
      <c r="AC103" s="98"/>
      <c r="AD103" s="99"/>
      <c r="AE103" s="100"/>
      <c r="AF103" s="101"/>
      <c r="AG103" s="98"/>
      <c r="AH103" s="99"/>
      <c r="AI103" s="100"/>
      <c r="AJ103" s="101"/>
      <c r="AK103" s="98"/>
      <c r="AL103" s="99"/>
      <c r="AM103" s="100"/>
      <c r="AN103" s="101"/>
      <c r="AO103" s="98"/>
      <c r="AP103" s="99"/>
      <c r="AQ103" s="100"/>
      <c r="AR103" s="101"/>
      <c r="AS103" s="98"/>
      <c r="AT103" s="99"/>
      <c r="AU103" s="102"/>
      <c r="AV103" s="101"/>
      <c r="AW103" s="98"/>
      <c r="AX103" s="99"/>
      <c r="AY103" s="102"/>
      <c r="AZ103" s="101"/>
      <c r="BA103" s="98"/>
      <c r="BB103" s="99"/>
      <c r="BC103" s="100"/>
      <c r="BD103" s="101"/>
      <c r="BE103" s="98"/>
      <c r="BF103" s="99"/>
      <c r="BG103" s="102"/>
      <c r="BH103" s="567"/>
      <c r="BI103" s="568"/>
    </row>
    <row r="104" spans="2:61" s="103" customFormat="1" ht="16" thickBot="1">
      <c r="B104" s="237"/>
      <c r="C104" s="232"/>
      <c r="D104" s="233"/>
      <c r="E104" s="238"/>
      <c r="F104" s="581"/>
      <c r="G104" s="582"/>
      <c r="H104" s="234"/>
      <c r="I104" s="236"/>
      <c r="J104" s="236"/>
      <c r="K104" s="236"/>
      <c r="L104" s="104"/>
      <c r="M104" s="98"/>
      <c r="N104" s="99"/>
      <c r="O104" s="100"/>
      <c r="P104" s="101"/>
      <c r="Q104" s="98"/>
      <c r="R104" s="99"/>
      <c r="S104" s="100"/>
      <c r="T104" s="101"/>
      <c r="U104" s="98"/>
      <c r="V104" s="99"/>
      <c r="W104" s="100"/>
      <c r="X104" s="101"/>
      <c r="Y104" s="98"/>
      <c r="Z104" s="99"/>
      <c r="AA104" s="100"/>
      <c r="AB104" s="101"/>
      <c r="AC104" s="98"/>
      <c r="AD104" s="99"/>
      <c r="AE104" s="100"/>
      <c r="AF104" s="101"/>
      <c r="AG104" s="98"/>
      <c r="AH104" s="99"/>
      <c r="AI104" s="100"/>
      <c r="AJ104" s="101"/>
      <c r="AK104" s="98"/>
      <c r="AL104" s="99"/>
      <c r="AM104" s="100"/>
      <c r="AN104" s="101"/>
      <c r="AO104" s="98"/>
      <c r="AP104" s="99"/>
      <c r="AQ104" s="100"/>
      <c r="AR104" s="101"/>
      <c r="AS104" s="98"/>
      <c r="AT104" s="99"/>
      <c r="AU104" s="102"/>
      <c r="AV104" s="101"/>
      <c r="AW104" s="98"/>
      <c r="AX104" s="99"/>
      <c r="AY104" s="102"/>
      <c r="AZ104" s="101"/>
      <c r="BA104" s="98"/>
      <c r="BB104" s="99"/>
      <c r="BC104" s="100"/>
      <c r="BD104" s="101"/>
      <c r="BE104" s="98"/>
      <c r="BF104" s="99"/>
      <c r="BG104" s="102"/>
      <c r="BH104" s="567"/>
      <c r="BI104" s="568"/>
    </row>
    <row r="105" spans="2:61" s="103" customFormat="1" ht="16" thickBot="1">
      <c r="B105" s="237"/>
      <c r="C105" s="232"/>
      <c r="D105" s="233"/>
      <c r="E105" s="238"/>
      <c r="F105" s="581"/>
      <c r="G105" s="582"/>
      <c r="H105" s="234"/>
      <c r="I105" s="236"/>
      <c r="J105" s="236"/>
      <c r="K105" s="236"/>
      <c r="L105" s="104"/>
      <c r="M105" s="98"/>
      <c r="N105" s="99"/>
      <c r="O105" s="100"/>
      <c r="P105" s="101"/>
      <c r="Q105" s="98"/>
      <c r="R105" s="99"/>
      <c r="S105" s="100"/>
      <c r="T105" s="101"/>
      <c r="U105" s="98"/>
      <c r="V105" s="99"/>
      <c r="W105" s="100"/>
      <c r="X105" s="101"/>
      <c r="Y105" s="98"/>
      <c r="Z105" s="99"/>
      <c r="AA105" s="100"/>
      <c r="AB105" s="101"/>
      <c r="AC105" s="98"/>
      <c r="AD105" s="99"/>
      <c r="AE105" s="100"/>
      <c r="AF105" s="101"/>
      <c r="AG105" s="98"/>
      <c r="AH105" s="99"/>
      <c r="AI105" s="100"/>
      <c r="AJ105" s="101"/>
      <c r="AK105" s="98"/>
      <c r="AL105" s="99"/>
      <c r="AM105" s="100"/>
      <c r="AN105" s="101"/>
      <c r="AO105" s="98"/>
      <c r="AP105" s="99"/>
      <c r="AQ105" s="100"/>
      <c r="AR105" s="101"/>
      <c r="AS105" s="98"/>
      <c r="AT105" s="99"/>
      <c r="AU105" s="102"/>
      <c r="AV105" s="101"/>
      <c r="AW105" s="98"/>
      <c r="AX105" s="99"/>
      <c r="AY105" s="102"/>
      <c r="AZ105" s="101"/>
      <c r="BA105" s="98"/>
      <c r="BB105" s="99"/>
      <c r="BC105" s="100"/>
      <c r="BD105" s="101"/>
      <c r="BE105" s="98"/>
      <c r="BF105" s="99"/>
      <c r="BG105" s="102"/>
      <c r="BH105" s="567"/>
      <c r="BI105" s="568"/>
    </row>
    <row r="106" spans="2:61" s="103" customFormat="1" ht="16" thickBot="1">
      <c r="B106" s="237"/>
      <c r="C106" s="232"/>
      <c r="D106" s="233"/>
      <c r="E106" s="238"/>
      <c r="F106" s="581"/>
      <c r="G106" s="582"/>
      <c r="H106" s="234"/>
      <c r="I106" s="236"/>
      <c r="J106" s="236"/>
      <c r="K106" s="236"/>
      <c r="L106" s="104"/>
      <c r="M106" s="98"/>
      <c r="N106" s="99"/>
      <c r="O106" s="100"/>
      <c r="P106" s="101"/>
      <c r="Q106" s="98"/>
      <c r="R106" s="99"/>
      <c r="S106" s="100"/>
      <c r="T106" s="101"/>
      <c r="U106" s="98"/>
      <c r="V106" s="99"/>
      <c r="W106" s="100"/>
      <c r="X106" s="101"/>
      <c r="Y106" s="98"/>
      <c r="Z106" s="99"/>
      <c r="AA106" s="100"/>
      <c r="AB106" s="101"/>
      <c r="AC106" s="98"/>
      <c r="AD106" s="99"/>
      <c r="AE106" s="100"/>
      <c r="AF106" s="101"/>
      <c r="AG106" s="98"/>
      <c r="AH106" s="99"/>
      <c r="AI106" s="100"/>
      <c r="AJ106" s="101"/>
      <c r="AK106" s="98"/>
      <c r="AL106" s="99"/>
      <c r="AM106" s="100"/>
      <c r="AN106" s="101"/>
      <c r="AO106" s="98"/>
      <c r="AP106" s="99"/>
      <c r="AQ106" s="100"/>
      <c r="AR106" s="101"/>
      <c r="AS106" s="98"/>
      <c r="AT106" s="99"/>
      <c r="AU106" s="102"/>
      <c r="AV106" s="101"/>
      <c r="AW106" s="98"/>
      <c r="AX106" s="99"/>
      <c r="AY106" s="102"/>
      <c r="AZ106" s="101"/>
      <c r="BA106" s="98"/>
      <c r="BB106" s="99"/>
      <c r="BC106" s="100"/>
      <c r="BD106" s="101"/>
      <c r="BE106" s="98"/>
      <c r="BF106" s="99"/>
      <c r="BG106" s="102"/>
      <c r="BH106" s="567"/>
      <c r="BI106" s="568"/>
    </row>
    <row r="107" spans="2:61" s="103" customFormat="1" ht="16" thickBot="1">
      <c r="B107" s="237"/>
      <c r="C107" s="232"/>
      <c r="D107" s="233"/>
      <c r="E107" s="238"/>
      <c r="F107" s="581"/>
      <c r="G107" s="582"/>
      <c r="H107" s="234"/>
      <c r="I107" s="236"/>
      <c r="J107" s="236"/>
      <c r="K107" s="236"/>
      <c r="L107" s="104"/>
      <c r="M107" s="98"/>
      <c r="N107" s="99"/>
      <c r="O107" s="100"/>
      <c r="P107" s="101"/>
      <c r="Q107" s="98"/>
      <c r="R107" s="99"/>
      <c r="S107" s="100"/>
      <c r="T107" s="101"/>
      <c r="U107" s="98"/>
      <c r="V107" s="99"/>
      <c r="W107" s="100"/>
      <c r="X107" s="101"/>
      <c r="Y107" s="98"/>
      <c r="Z107" s="99"/>
      <c r="AA107" s="100"/>
      <c r="AB107" s="101"/>
      <c r="AC107" s="98"/>
      <c r="AD107" s="99"/>
      <c r="AE107" s="100"/>
      <c r="AF107" s="101"/>
      <c r="AG107" s="98"/>
      <c r="AH107" s="99"/>
      <c r="AI107" s="100"/>
      <c r="AJ107" s="101"/>
      <c r="AK107" s="98"/>
      <c r="AL107" s="99"/>
      <c r="AM107" s="100"/>
      <c r="AN107" s="101"/>
      <c r="AO107" s="98"/>
      <c r="AP107" s="99"/>
      <c r="AQ107" s="100"/>
      <c r="AR107" s="101"/>
      <c r="AS107" s="98"/>
      <c r="AT107" s="99"/>
      <c r="AU107" s="102"/>
      <c r="AV107" s="101"/>
      <c r="AW107" s="98"/>
      <c r="AX107" s="99"/>
      <c r="AY107" s="102"/>
      <c r="AZ107" s="101"/>
      <c r="BA107" s="98"/>
      <c r="BB107" s="99"/>
      <c r="BC107" s="100"/>
      <c r="BD107" s="101"/>
      <c r="BE107" s="98"/>
      <c r="BF107" s="99"/>
      <c r="BG107" s="102"/>
      <c r="BH107" s="567"/>
      <c r="BI107" s="568"/>
    </row>
    <row r="108" spans="2:61" s="103" customFormat="1" ht="16" thickBot="1">
      <c r="B108" s="237"/>
      <c r="C108" s="232"/>
      <c r="D108" s="233"/>
      <c r="E108" s="238"/>
      <c r="F108" s="581"/>
      <c r="G108" s="582"/>
      <c r="H108" s="234"/>
      <c r="I108" s="236"/>
      <c r="J108" s="236"/>
      <c r="K108" s="236"/>
      <c r="L108" s="104"/>
      <c r="M108" s="98"/>
      <c r="N108" s="99"/>
      <c r="O108" s="100"/>
      <c r="P108" s="101"/>
      <c r="Q108" s="98"/>
      <c r="R108" s="99"/>
      <c r="S108" s="100"/>
      <c r="T108" s="101"/>
      <c r="U108" s="98"/>
      <c r="V108" s="99"/>
      <c r="W108" s="100"/>
      <c r="X108" s="101"/>
      <c r="Y108" s="98"/>
      <c r="Z108" s="99"/>
      <c r="AA108" s="100"/>
      <c r="AB108" s="101"/>
      <c r="AC108" s="98"/>
      <c r="AD108" s="99"/>
      <c r="AE108" s="100"/>
      <c r="AF108" s="101"/>
      <c r="AG108" s="98"/>
      <c r="AH108" s="99"/>
      <c r="AI108" s="100"/>
      <c r="AJ108" s="101"/>
      <c r="AK108" s="98"/>
      <c r="AL108" s="99"/>
      <c r="AM108" s="100"/>
      <c r="AN108" s="101"/>
      <c r="AO108" s="98"/>
      <c r="AP108" s="99"/>
      <c r="AQ108" s="100"/>
      <c r="AR108" s="101"/>
      <c r="AS108" s="98"/>
      <c r="AT108" s="99"/>
      <c r="AU108" s="102"/>
      <c r="AV108" s="101"/>
      <c r="AW108" s="98"/>
      <c r="AX108" s="99"/>
      <c r="AY108" s="102"/>
      <c r="AZ108" s="101"/>
      <c r="BA108" s="98"/>
      <c r="BB108" s="99"/>
      <c r="BC108" s="100"/>
      <c r="BD108" s="101"/>
      <c r="BE108" s="98"/>
      <c r="BF108" s="99"/>
      <c r="BG108" s="102"/>
      <c r="BH108" s="567"/>
      <c r="BI108" s="568"/>
    </row>
    <row r="109" spans="2:61" s="103" customFormat="1" ht="16" thickBot="1">
      <c r="B109" s="237"/>
      <c r="C109" s="232"/>
      <c r="D109" s="233"/>
      <c r="E109" s="238"/>
      <c r="F109" s="581"/>
      <c r="G109" s="582"/>
      <c r="H109" s="234"/>
      <c r="I109" s="236"/>
      <c r="J109" s="236"/>
      <c r="K109" s="236"/>
      <c r="L109" s="104"/>
      <c r="M109" s="98"/>
      <c r="N109" s="99"/>
      <c r="O109" s="100"/>
      <c r="P109" s="101"/>
      <c r="Q109" s="98"/>
      <c r="R109" s="99"/>
      <c r="S109" s="100"/>
      <c r="T109" s="101"/>
      <c r="U109" s="98"/>
      <c r="V109" s="99"/>
      <c r="W109" s="100"/>
      <c r="X109" s="101"/>
      <c r="Y109" s="98"/>
      <c r="Z109" s="99"/>
      <c r="AA109" s="100"/>
      <c r="AB109" s="101"/>
      <c r="AC109" s="98"/>
      <c r="AD109" s="99"/>
      <c r="AE109" s="100"/>
      <c r="AF109" s="101"/>
      <c r="AG109" s="98"/>
      <c r="AH109" s="99"/>
      <c r="AI109" s="100"/>
      <c r="AJ109" s="101"/>
      <c r="AK109" s="98"/>
      <c r="AL109" s="99"/>
      <c r="AM109" s="100"/>
      <c r="AN109" s="101"/>
      <c r="AO109" s="98"/>
      <c r="AP109" s="99"/>
      <c r="AQ109" s="100"/>
      <c r="AR109" s="101"/>
      <c r="AS109" s="98"/>
      <c r="AT109" s="99"/>
      <c r="AU109" s="102"/>
      <c r="AV109" s="101"/>
      <c r="AW109" s="98"/>
      <c r="AX109" s="99"/>
      <c r="AY109" s="102"/>
      <c r="AZ109" s="101"/>
      <c r="BA109" s="98"/>
      <c r="BB109" s="99"/>
      <c r="BC109" s="100"/>
      <c r="BD109" s="101"/>
      <c r="BE109" s="98"/>
      <c r="BF109" s="99"/>
      <c r="BG109" s="102"/>
      <c r="BH109" s="567"/>
      <c r="BI109" s="568"/>
    </row>
    <row r="110" spans="2:61" s="103" customFormat="1" ht="16" thickBot="1">
      <c r="B110" s="237"/>
      <c r="C110" s="232"/>
      <c r="D110" s="233"/>
      <c r="E110" s="238"/>
      <c r="F110" s="581"/>
      <c r="G110" s="582"/>
      <c r="H110" s="234"/>
      <c r="I110" s="236"/>
      <c r="J110" s="236"/>
      <c r="K110" s="236"/>
      <c r="L110" s="104"/>
      <c r="M110" s="98"/>
      <c r="N110" s="99"/>
      <c r="O110" s="100"/>
      <c r="P110" s="101"/>
      <c r="Q110" s="98"/>
      <c r="R110" s="99"/>
      <c r="S110" s="100"/>
      <c r="T110" s="101"/>
      <c r="U110" s="98"/>
      <c r="V110" s="99"/>
      <c r="W110" s="100"/>
      <c r="X110" s="101"/>
      <c r="Y110" s="98"/>
      <c r="Z110" s="99"/>
      <c r="AA110" s="100"/>
      <c r="AB110" s="101"/>
      <c r="AC110" s="98"/>
      <c r="AD110" s="99"/>
      <c r="AE110" s="100"/>
      <c r="AF110" s="101"/>
      <c r="AG110" s="98"/>
      <c r="AH110" s="99"/>
      <c r="AI110" s="100"/>
      <c r="AJ110" s="101"/>
      <c r="AK110" s="98"/>
      <c r="AL110" s="99"/>
      <c r="AM110" s="100"/>
      <c r="AN110" s="101"/>
      <c r="AO110" s="98"/>
      <c r="AP110" s="99"/>
      <c r="AQ110" s="100"/>
      <c r="AR110" s="101"/>
      <c r="AS110" s="98"/>
      <c r="AT110" s="99"/>
      <c r="AU110" s="102"/>
      <c r="AV110" s="101"/>
      <c r="AW110" s="98"/>
      <c r="AX110" s="99"/>
      <c r="AY110" s="102"/>
      <c r="AZ110" s="101"/>
      <c r="BA110" s="98"/>
      <c r="BB110" s="99"/>
      <c r="BC110" s="100"/>
      <c r="BD110" s="101"/>
      <c r="BE110" s="98"/>
      <c r="BF110" s="99"/>
      <c r="BG110" s="102"/>
      <c r="BH110" s="567"/>
      <c r="BI110" s="568"/>
    </row>
    <row r="111" spans="2:61" s="103" customFormat="1" ht="16" thickBot="1">
      <c r="B111" s="237"/>
      <c r="C111" s="232"/>
      <c r="D111" s="233"/>
      <c r="E111" s="238"/>
      <c r="F111" s="581"/>
      <c r="G111" s="582"/>
      <c r="H111" s="234"/>
      <c r="I111" s="236"/>
      <c r="J111" s="236"/>
      <c r="K111" s="236"/>
      <c r="L111" s="104"/>
      <c r="M111" s="98"/>
      <c r="N111" s="99"/>
      <c r="O111" s="100"/>
      <c r="P111" s="101"/>
      <c r="Q111" s="98"/>
      <c r="R111" s="99"/>
      <c r="S111" s="100"/>
      <c r="T111" s="101"/>
      <c r="U111" s="98"/>
      <c r="V111" s="99"/>
      <c r="W111" s="100"/>
      <c r="X111" s="101"/>
      <c r="Y111" s="98"/>
      <c r="Z111" s="99"/>
      <c r="AA111" s="100"/>
      <c r="AB111" s="101"/>
      <c r="AC111" s="98"/>
      <c r="AD111" s="99"/>
      <c r="AE111" s="100"/>
      <c r="AF111" s="101"/>
      <c r="AG111" s="98"/>
      <c r="AH111" s="99"/>
      <c r="AI111" s="100"/>
      <c r="AJ111" s="101"/>
      <c r="AK111" s="98"/>
      <c r="AL111" s="99"/>
      <c r="AM111" s="100"/>
      <c r="AN111" s="101"/>
      <c r="AO111" s="98"/>
      <c r="AP111" s="99"/>
      <c r="AQ111" s="100"/>
      <c r="AR111" s="101"/>
      <c r="AS111" s="98"/>
      <c r="AT111" s="99"/>
      <c r="AU111" s="102"/>
      <c r="AV111" s="101"/>
      <c r="AW111" s="98"/>
      <c r="AX111" s="99"/>
      <c r="AY111" s="102"/>
      <c r="AZ111" s="101"/>
      <c r="BA111" s="98"/>
      <c r="BB111" s="99"/>
      <c r="BC111" s="100"/>
      <c r="BD111" s="101"/>
      <c r="BE111" s="98"/>
      <c r="BF111" s="99"/>
      <c r="BG111" s="102"/>
      <c r="BH111" s="567"/>
      <c r="BI111" s="568"/>
    </row>
    <row r="112" spans="2:61" s="103" customFormat="1" ht="16" thickBot="1">
      <c r="B112" s="237"/>
      <c r="C112" s="232"/>
      <c r="D112" s="233"/>
      <c r="E112" s="238"/>
      <c r="F112" s="581"/>
      <c r="G112" s="582"/>
      <c r="H112" s="234"/>
      <c r="I112" s="236"/>
      <c r="J112" s="236"/>
      <c r="K112" s="236"/>
      <c r="L112" s="104"/>
      <c r="M112" s="98"/>
      <c r="N112" s="99"/>
      <c r="O112" s="100"/>
      <c r="P112" s="101"/>
      <c r="Q112" s="98"/>
      <c r="R112" s="99"/>
      <c r="S112" s="100"/>
      <c r="T112" s="101"/>
      <c r="U112" s="98"/>
      <c r="V112" s="99"/>
      <c r="W112" s="100"/>
      <c r="X112" s="101"/>
      <c r="Y112" s="98"/>
      <c r="Z112" s="99"/>
      <c r="AA112" s="100"/>
      <c r="AB112" s="101"/>
      <c r="AC112" s="98"/>
      <c r="AD112" s="99"/>
      <c r="AE112" s="100"/>
      <c r="AF112" s="101"/>
      <c r="AG112" s="98"/>
      <c r="AH112" s="99"/>
      <c r="AI112" s="100"/>
      <c r="AJ112" s="101"/>
      <c r="AK112" s="98"/>
      <c r="AL112" s="99"/>
      <c r="AM112" s="100"/>
      <c r="AN112" s="101"/>
      <c r="AO112" s="98"/>
      <c r="AP112" s="99"/>
      <c r="AQ112" s="100"/>
      <c r="AR112" s="101"/>
      <c r="AS112" s="98"/>
      <c r="AT112" s="99"/>
      <c r="AU112" s="102"/>
      <c r="AV112" s="101"/>
      <c r="AW112" s="98"/>
      <c r="AX112" s="99"/>
      <c r="AY112" s="102"/>
      <c r="AZ112" s="101"/>
      <c r="BA112" s="98"/>
      <c r="BB112" s="99"/>
      <c r="BC112" s="100"/>
      <c r="BD112" s="101"/>
      <c r="BE112" s="98"/>
      <c r="BF112" s="99"/>
      <c r="BG112" s="102"/>
      <c r="BH112" s="567"/>
      <c r="BI112" s="568"/>
    </row>
    <row r="113" spans="2:61" s="103" customFormat="1" ht="16" thickBot="1">
      <c r="B113" s="237"/>
      <c r="C113" s="232"/>
      <c r="D113" s="233"/>
      <c r="E113" s="238"/>
      <c r="F113" s="581"/>
      <c r="G113" s="582"/>
      <c r="H113" s="234"/>
      <c r="I113" s="236"/>
      <c r="J113" s="236"/>
      <c r="K113" s="236"/>
      <c r="L113" s="104"/>
      <c r="M113" s="98"/>
      <c r="N113" s="99"/>
      <c r="O113" s="100"/>
      <c r="P113" s="101"/>
      <c r="Q113" s="98"/>
      <c r="R113" s="99"/>
      <c r="S113" s="100"/>
      <c r="T113" s="101"/>
      <c r="U113" s="98"/>
      <c r="V113" s="99"/>
      <c r="W113" s="100"/>
      <c r="X113" s="101"/>
      <c r="Y113" s="98"/>
      <c r="Z113" s="99"/>
      <c r="AA113" s="100"/>
      <c r="AB113" s="101"/>
      <c r="AC113" s="98"/>
      <c r="AD113" s="99"/>
      <c r="AE113" s="100"/>
      <c r="AF113" s="101"/>
      <c r="AG113" s="98"/>
      <c r="AH113" s="99"/>
      <c r="AI113" s="100"/>
      <c r="AJ113" s="101"/>
      <c r="AK113" s="98"/>
      <c r="AL113" s="99"/>
      <c r="AM113" s="100"/>
      <c r="AN113" s="101"/>
      <c r="AO113" s="98"/>
      <c r="AP113" s="99"/>
      <c r="AQ113" s="100"/>
      <c r="AR113" s="101"/>
      <c r="AS113" s="98"/>
      <c r="AT113" s="99"/>
      <c r="AU113" s="102"/>
      <c r="AV113" s="101"/>
      <c r="AW113" s="98"/>
      <c r="AX113" s="99"/>
      <c r="AY113" s="102"/>
      <c r="AZ113" s="101"/>
      <c r="BA113" s="98"/>
      <c r="BB113" s="99"/>
      <c r="BC113" s="100"/>
      <c r="BD113" s="101"/>
      <c r="BE113" s="98"/>
      <c r="BF113" s="99"/>
      <c r="BG113" s="102"/>
      <c r="BH113" s="567"/>
      <c r="BI113" s="568"/>
    </row>
    <row r="114" spans="2:61" s="103" customFormat="1" ht="16" thickBot="1">
      <c r="B114" s="237"/>
      <c r="C114" s="232"/>
      <c r="D114" s="233"/>
      <c r="E114" s="238"/>
      <c r="F114" s="581"/>
      <c r="G114" s="582"/>
      <c r="H114" s="234"/>
      <c r="I114" s="236"/>
      <c r="J114" s="236"/>
      <c r="K114" s="236"/>
      <c r="L114" s="104"/>
      <c r="M114" s="98"/>
      <c r="N114" s="99"/>
      <c r="O114" s="100"/>
      <c r="P114" s="101"/>
      <c r="Q114" s="98"/>
      <c r="R114" s="99"/>
      <c r="S114" s="100"/>
      <c r="T114" s="101"/>
      <c r="U114" s="98"/>
      <c r="V114" s="99"/>
      <c r="W114" s="100"/>
      <c r="X114" s="101"/>
      <c r="Y114" s="98"/>
      <c r="Z114" s="99"/>
      <c r="AA114" s="100"/>
      <c r="AB114" s="101"/>
      <c r="AC114" s="98"/>
      <c r="AD114" s="99"/>
      <c r="AE114" s="100"/>
      <c r="AF114" s="101"/>
      <c r="AG114" s="98"/>
      <c r="AH114" s="99"/>
      <c r="AI114" s="100"/>
      <c r="AJ114" s="101"/>
      <c r="AK114" s="98"/>
      <c r="AL114" s="99"/>
      <c r="AM114" s="100"/>
      <c r="AN114" s="101"/>
      <c r="AO114" s="98"/>
      <c r="AP114" s="99"/>
      <c r="AQ114" s="100"/>
      <c r="AR114" s="101"/>
      <c r="AS114" s="98"/>
      <c r="AT114" s="99"/>
      <c r="AU114" s="102"/>
      <c r="AV114" s="101"/>
      <c r="AW114" s="98"/>
      <c r="AX114" s="99"/>
      <c r="AY114" s="102"/>
      <c r="AZ114" s="101"/>
      <c r="BA114" s="98"/>
      <c r="BB114" s="99"/>
      <c r="BC114" s="100"/>
      <c r="BD114" s="101"/>
      <c r="BE114" s="98"/>
      <c r="BF114" s="99"/>
      <c r="BG114" s="102"/>
      <c r="BH114" s="567"/>
      <c r="BI114" s="568"/>
    </row>
    <row r="115" spans="2:61" s="103" customFormat="1" ht="16" thickBot="1">
      <c r="B115" s="237"/>
      <c r="C115" s="232"/>
      <c r="D115" s="233"/>
      <c r="E115" s="238"/>
      <c r="F115" s="581"/>
      <c r="G115" s="582"/>
      <c r="H115" s="234"/>
      <c r="I115" s="236"/>
      <c r="J115" s="236"/>
      <c r="K115" s="236"/>
      <c r="L115" s="104"/>
      <c r="M115" s="98"/>
      <c r="N115" s="99"/>
      <c r="O115" s="100"/>
      <c r="P115" s="101"/>
      <c r="Q115" s="98"/>
      <c r="R115" s="99"/>
      <c r="S115" s="100"/>
      <c r="T115" s="101"/>
      <c r="U115" s="98"/>
      <c r="V115" s="99"/>
      <c r="W115" s="100"/>
      <c r="X115" s="101"/>
      <c r="Y115" s="98"/>
      <c r="Z115" s="99"/>
      <c r="AA115" s="100"/>
      <c r="AB115" s="101"/>
      <c r="AC115" s="98"/>
      <c r="AD115" s="99"/>
      <c r="AE115" s="100"/>
      <c r="AF115" s="101"/>
      <c r="AG115" s="98"/>
      <c r="AH115" s="99"/>
      <c r="AI115" s="100"/>
      <c r="AJ115" s="101"/>
      <c r="AK115" s="98"/>
      <c r="AL115" s="99"/>
      <c r="AM115" s="100"/>
      <c r="AN115" s="101"/>
      <c r="AO115" s="98"/>
      <c r="AP115" s="99"/>
      <c r="AQ115" s="100"/>
      <c r="AR115" s="101"/>
      <c r="AS115" s="98"/>
      <c r="AT115" s="99"/>
      <c r="AU115" s="102"/>
      <c r="AV115" s="101"/>
      <c r="AW115" s="98"/>
      <c r="AX115" s="99"/>
      <c r="AY115" s="102"/>
      <c r="AZ115" s="101"/>
      <c r="BA115" s="98"/>
      <c r="BB115" s="99"/>
      <c r="BC115" s="100"/>
      <c r="BD115" s="101"/>
      <c r="BE115" s="98"/>
      <c r="BF115" s="99"/>
      <c r="BG115" s="102"/>
      <c r="BH115" s="567"/>
      <c r="BI115" s="568"/>
    </row>
    <row r="116" spans="2:61" s="103" customFormat="1" ht="16" thickBot="1">
      <c r="B116" s="237"/>
      <c r="C116" s="232"/>
      <c r="D116" s="233"/>
      <c r="E116" s="238"/>
      <c r="F116" s="581"/>
      <c r="G116" s="582"/>
      <c r="H116" s="234"/>
      <c r="I116" s="236"/>
      <c r="J116" s="236"/>
      <c r="K116" s="236"/>
      <c r="L116" s="104"/>
      <c r="M116" s="98"/>
      <c r="N116" s="99"/>
      <c r="O116" s="100"/>
      <c r="P116" s="101"/>
      <c r="Q116" s="98"/>
      <c r="R116" s="99"/>
      <c r="S116" s="100"/>
      <c r="T116" s="101"/>
      <c r="U116" s="98"/>
      <c r="V116" s="99"/>
      <c r="W116" s="100"/>
      <c r="X116" s="101"/>
      <c r="Y116" s="98"/>
      <c r="Z116" s="99"/>
      <c r="AA116" s="100"/>
      <c r="AB116" s="101"/>
      <c r="AC116" s="98"/>
      <c r="AD116" s="99"/>
      <c r="AE116" s="100"/>
      <c r="AF116" s="101"/>
      <c r="AG116" s="98"/>
      <c r="AH116" s="99"/>
      <c r="AI116" s="100"/>
      <c r="AJ116" s="101"/>
      <c r="AK116" s="98"/>
      <c r="AL116" s="99"/>
      <c r="AM116" s="100"/>
      <c r="AN116" s="101"/>
      <c r="AO116" s="98"/>
      <c r="AP116" s="99"/>
      <c r="AQ116" s="100"/>
      <c r="AR116" s="101"/>
      <c r="AS116" s="98"/>
      <c r="AT116" s="99"/>
      <c r="AU116" s="102"/>
      <c r="AV116" s="101"/>
      <c r="AW116" s="98"/>
      <c r="AX116" s="99"/>
      <c r="AY116" s="102"/>
      <c r="AZ116" s="101"/>
      <c r="BA116" s="98"/>
      <c r="BB116" s="99"/>
      <c r="BC116" s="100"/>
      <c r="BD116" s="101"/>
      <c r="BE116" s="98"/>
      <c r="BF116" s="99"/>
      <c r="BG116" s="102"/>
      <c r="BH116" s="567"/>
      <c r="BI116" s="568"/>
    </row>
    <row r="117" spans="2:61" s="103" customFormat="1" ht="16" thickBot="1">
      <c r="B117" s="237"/>
      <c r="C117" s="232"/>
      <c r="D117" s="233"/>
      <c r="E117" s="238"/>
      <c r="F117" s="581"/>
      <c r="G117" s="582"/>
      <c r="H117" s="234"/>
      <c r="I117" s="236"/>
      <c r="J117" s="236"/>
      <c r="K117" s="236"/>
      <c r="L117" s="104"/>
      <c r="M117" s="98"/>
      <c r="N117" s="99"/>
      <c r="O117" s="100"/>
      <c r="P117" s="101"/>
      <c r="Q117" s="98"/>
      <c r="R117" s="99"/>
      <c r="S117" s="100"/>
      <c r="T117" s="101"/>
      <c r="U117" s="98"/>
      <c r="V117" s="99"/>
      <c r="W117" s="100"/>
      <c r="X117" s="101"/>
      <c r="Y117" s="98"/>
      <c r="Z117" s="99"/>
      <c r="AA117" s="100"/>
      <c r="AB117" s="101"/>
      <c r="AC117" s="98"/>
      <c r="AD117" s="99"/>
      <c r="AE117" s="100"/>
      <c r="AF117" s="101"/>
      <c r="AG117" s="98"/>
      <c r="AH117" s="99"/>
      <c r="AI117" s="100"/>
      <c r="AJ117" s="101"/>
      <c r="AK117" s="98"/>
      <c r="AL117" s="99"/>
      <c r="AM117" s="100"/>
      <c r="AN117" s="101"/>
      <c r="AO117" s="98"/>
      <c r="AP117" s="99"/>
      <c r="AQ117" s="100"/>
      <c r="AR117" s="101"/>
      <c r="AS117" s="98"/>
      <c r="AT117" s="99"/>
      <c r="AU117" s="102"/>
      <c r="AV117" s="101"/>
      <c r="AW117" s="98"/>
      <c r="AX117" s="99"/>
      <c r="AY117" s="102"/>
      <c r="AZ117" s="101"/>
      <c r="BA117" s="98"/>
      <c r="BB117" s="99"/>
      <c r="BC117" s="100"/>
      <c r="BD117" s="101"/>
      <c r="BE117" s="98"/>
      <c r="BF117" s="99"/>
      <c r="BG117" s="102"/>
      <c r="BH117" s="567"/>
      <c r="BI117" s="568"/>
    </row>
    <row r="118" spans="2:61" s="103" customFormat="1" ht="16" thickBot="1">
      <c r="B118" s="237"/>
      <c r="C118" s="232"/>
      <c r="D118" s="233"/>
      <c r="E118" s="238"/>
      <c r="F118" s="581"/>
      <c r="G118" s="582"/>
      <c r="H118" s="234"/>
      <c r="I118" s="236"/>
      <c r="J118" s="236"/>
      <c r="K118" s="236"/>
      <c r="L118" s="104"/>
      <c r="M118" s="98"/>
      <c r="N118" s="99"/>
      <c r="O118" s="100"/>
      <c r="P118" s="101"/>
      <c r="Q118" s="98"/>
      <c r="R118" s="99"/>
      <c r="S118" s="100"/>
      <c r="T118" s="101"/>
      <c r="U118" s="98"/>
      <c r="V118" s="99"/>
      <c r="W118" s="100"/>
      <c r="X118" s="101"/>
      <c r="Y118" s="98"/>
      <c r="Z118" s="99"/>
      <c r="AA118" s="100"/>
      <c r="AB118" s="101"/>
      <c r="AC118" s="98"/>
      <c r="AD118" s="99"/>
      <c r="AE118" s="100"/>
      <c r="AF118" s="101"/>
      <c r="AG118" s="98"/>
      <c r="AH118" s="99"/>
      <c r="AI118" s="100"/>
      <c r="AJ118" s="101"/>
      <c r="AK118" s="98"/>
      <c r="AL118" s="99"/>
      <c r="AM118" s="100"/>
      <c r="AN118" s="101"/>
      <c r="AO118" s="98"/>
      <c r="AP118" s="99"/>
      <c r="AQ118" s="100"/>
      <c r="AR118" s="101"/>
      <c r="AS118" s="98"/>
      <c r="AT118" s="99"/>
      <c r="AU118" s="102"/>
      <c r="AV118" s="101"/>
      <c r="AW118" s="98"/>
      <c r="AX118" s="99"/>
      <c r="AY118" s="102"/>
      <c r="AZ118" s="101"/>
      <c r="BA118" s="98"/>
      <c r="BB118" s="99"/>
      <c r="BC118" s="100"/>
      <c r="BD118" s="101"/>
      <c r="BE118" s="98"/>
      <c r="BF118" s="99"/>
      <c r="BG118" s="102"/>
      <c r="BH118" s="567"/>
      <c r="BI118" s="568"/>
    </row>
    <row r="119" spans="2:61" s="103" customFormat="1" ht="16" thickBot="1">
      <c r="B119" s="237"/>
      <c r="C119" s="232"/>
      <c r="D119" s="233"/>
      <c r="E119" s="238"/>
      <c r="F119" s="581"/>
      <c r="G119" s="582"/>
      <c r="H119" s="234"/>
      <c r="I119" s="236"/>
      <c r="J119" s="236"/>
      <c r="K119" s="236"/>
      <c r="L119" s="104"/>
      <c r="M119" s="98"/>
      <c r="N119" s="99"/>
      <c r="O119" s="100"/>
      <c r="P119" s="101"/>
      <c r="Q119" s="98"/>
      <c r="R119" s="99"/>
      <c r="S119" s="100"/>
      <c r="T119" s="101"/>
      <c r="U119" s="98"/>
      <c r="V119" s="99"/>
      <c r="W119" s="100"/>
      <c r="X119" s="101"/>
      <c r="Y119" s="98"/>
      <c r="Z119" s="99"/>
      <c r="AA119" s="100"/>
      <c r="AB119" s="101"/>
      <c r="AC119" s="98"/>
      <c r="AD119" s="99"/>
      <c r="AE119" s="100"/>
      <c r="AF119" s="101"/>
      <c r="AG119" s="98"/>
      <c r="AH119" s="99"/>
      <c r="AI119" s="100"/>
      <c r="AJ119" s="101"/>
      <c r="AK119" s="98"/>
      <c r="AL119" s="99"/>
      <c r="AM119" s="100"/>
      <c r="AN119" s="101"/>
      <c r="AO119" s="98"/>
      <c r="AP119" s="99"/>
      <c r="AQ119" s="100"/>
      <c r="AR119" s="101"/>
      <c r="AS119" s="98"/>
      <c r="AT119" s="99"/>
      <c r="AU119" s="102"/>
      <c r="AV119" s="101"/>
      <c r="AW119" s="98"/>
      <c r="AX119" s="99"/>
      <c r="AY119" s="102"/>
      <c r="AZ119" s="101"/>
      <c r="BA119" s="98"/>
      <c r="BB119" s="99"/>
      <c r="BC119" s="100"/>
      <c r="BD119" s="101"/>
      <c r="BE119" s="98"/>
      <c r="BF119" s="99"/>
      <c r="BG119" s="102"/>
      <c r="BH119" s="567"/>
      <c r="BI119" s="568"/>
    </row>
    <row r="120" spans="2:61" s="103" customFormat="1" ht="16" thickBot="1">
      <c r="B120" s="237"/>
      <c r="C120" s="232"/>
      <c r="D120" s="233"/>
      <c r="E120" s="238"/>
      <c r="F120" s="581"/>
      <c r="G120" s="582"/>
      <c r="H120" s="234"/>
      <c r="I120" s="236"/>
      <c r="J120" s="236"/>
      <c r="K120" s="236"/>
      <c r="L120" s="104"/>
      <c r="M120" s="98"/>
      <c r="N120" s="99"/>
      <c r="O120" s="100"/>
      <c r="P120" s="101"/>
      <c r="Q120" s="98"/>
      <c r="R120" s="99"/>
      <c r="S120" s="100"/>
      <c r="T120" s="101"/>
      <c r="U120" s="98"/>
      <c r="V120" s="99"/>
      <c r="W120" s="100"/>
      <c r="X120" s="101"/>
      <c r="Y120" s="98"/>
      <c r="Z120" s="99"/>
      <c r="AA120" s="100"/>
      <c r="AB120" s="101"/>
      <c r="AC120" s="98"/>
      <c r="AD120" s="99"/>
      <c r="AE120" s="100"/>
      <c r="AF120" s="101"/>
      <c r="AG120" s="98"/>
      <c r="AH120" s="99"/>
      <c r="AI120" s="100"/>
      <c r="AJ120" s="101"/>
      <c r="AK120" s="98"/>
      <c r="AL120" s="99"/>
      <c r="AM120" s="100"/>
      <c r="AN120" s="101"/>
      <c r="AO120" s="98"/>
      <c r="AP120" s="99"/>
      <c r="AQ120" s="100"/>
      <c r="AR120" s="101"/>
      <c r="AS120" s="98"/>
      <c r="AT120" s="99"/>
      <c r="AU120" s="102"/>
      <c r="AV120" s="101"/>
      <c r="AW120" s="98"/>
      <c r="AX120" s="99"/>
      <c r="AY120" s="102"/>
      <c r="AZ120" s="101"/>
      <c r="BA120" s="98"/>
      <c r="BB120" s="99"/>
      <c r="BC120" s="100"/>
      <c r="BD120" s="101"/>
      <c r="BE120" s="98"/>
      <c r="BF120" s="99"/>
      <c r="BG120" s="102"/>
      <c r="BH120" s="567"/>
      <c r="BI120" s="568"/>
    </row>
    <row r="121" spans="2:61" s="103" customFormat="1" ht="16" thickBot="1">
      <c r="B121" s="237"/>
      <c r="C121" s="232"/>
      <c r="D121" s="233"/>
      <c r="E121" s="238"/>
      <c r="F121" s="581"/>
      <c r="G121" s="582"/>
      <c r="H121" s="234"/>
      <c r="I121" s="236"/>
      <c r="J121" s="236"/>
      <c r="K121" s="236"/>
      <c r="L121" s="104"/>
      <c r="M121" s="98"/>
      <c r="N121" s="99"/>
      <c r="O121" s="100"/>
      <c r="P121" s="101"/>
      <c r="Q121" s="98"/>
      <c r="R121" s="99"/>
      <c r="S121" s="100"/>
      <c r="T121" s="101"/>
      <c r="U121" s="98"/>
      <c r="V121" s="99"/>
      <c r="W121" s="100"/>
      <c r="X121" s="101"/>
      <c r="Y121" s="98"/>
      <c r="Z121" s="99"/>
      <c r="AA121" s="100"/>
      <c r="AB121" s="101"/>
      <c r="AC121" s="98"/>
      <c r="AD121" s="99"/>
      <c r="AE121" s="100"/>
      <c r="AF121" s="101"/>
      <c r="AG121" s="98"/>
      <c r="AH121" s="99"/>
      <c r="AI121" s="100"/>
      <c r="AJ121" s="101"/>
      <c r="AK121" s="98"/>
      <c r="AL121" s="99"/>
      <c r="AM121" s="100"/>
      <c r="AN121" s="101"/>
      <c r="AO121" s="98"/>
      <c r="AP121" s="99"/>
      <c r="AQ121" s="100"/>
      <c r="AR121" s="101"/>
      <c r="AS121" s="98"/>
      <c r="AT121" s="99"/>
      <c r="AU121" s="102"/>
      <c r="AV121" s="101"/>
      <c r="AW121" s="98"/>
      <c r="AX121" s="99"/>
      <c r="AY121" s="102"/>
      <c r="AZ121" s="101"/>
      <c r="BA121" s="98"/>
      <c r="BB121" s="99"/>
      <c r="BC121" s="100"/>
      <c r="BD121" s="101"/>
      <c r="BE121" s="98"/>
      <c r="BF121" s="99"/>
      <c r="BG121" s="102"/>
      <c r="BH121" s="567"/>
      <c r="BI121" s="568"/>
    </row>
    <row r="122" spans="2:61" s="103" customFormat="1" ht="16" thickBot="1">
      <c r="B122" s="237"/>
      <c r="C122" s="232"/>
      <c r="D122" s="233"/>
      <c r="E122" s="238"/>
      <c r="F122" s="581"/>
      <c r="G122" s="582"/>
      <c r="H122" s="234"/>
      <c r="I122" s="236"/>
      <c r="J122" s="236"/>
      <c r="K122" s="236"/>
      <c r="L122" s="104"/>
      <c r="M122" s="98"/>
      <c r="N122" s="99"/>
      <c r="O122" s="100"/>
      <c r="P122" s="101"/>
      <c r="Q122" s="98"/>
      <c r="R122" s="99"/>
      <c r="S122" s="100"/>
      <c r="T122" s="101"/>
      <c r="U122" s="98"/>
      <c r="V122" s="99"/>
      <c r="W122" s="100"/>
      <c r="X122" s="101"/>
      <c r="Y122" s="98"/>
      <c r="Z122" s="99"/>
      <c r="AA122" s="100"/>
      <c r="AB122" s="101"/>
      <c r="AC122" s="98"/>
      <c r="AD122" s="99"/>
      <c r="AE122" s="100"/>
      <c r="AF122" s="101"/>
      <c r="AG122" s="98"/>
      <c r="AH122" s="99"/>
      <c r="AI122" s="100"/>
      <c r="AJ122" s="101"/>
      <c r="AK122" s="98"/>
      <c r="AL122" s="99"/>
      <c r="AM122" s="100"/>
      <c r="AN122" s="101"/>
      <c r="AO122" s="98"/>
      <c r="AP122" s="99"/>
      <c r="AQ122" s="100"/>
      <c r="AR122" s="101"/>
      <c r="AS122" s="98"/>
      <c r="AT122" s="99"/>
      <c r="AU122" s="102"/>
      <c r="AV122" s="101"/>
      <c r="AW122" s="98"/>
      <c r="AX122" s="99"/>
      <c r="AY122" s="102"/>
      <c r="AZ122" s="101"/>
      <c r="BA122" s="98"/>
      <c r="BB122" s="99"/>
      <c r="BC122" s="100"/>
      <c r="BD122" s="101"/>
      <c r="BE122" s="98"/>
      <c r="BF122" s="99"/>
      <c r="BG122" s="102"/>
      <c r="BH122" s="567"/>
      <c r="BI122" s="568"/>
    </row>
    <row r="123" spans="2:61" s="103" customFormat="1" ht="16" thickBot="1">
      <c r="B123" s="237"/>
      <c r="C123" s="232"/>
      <c r="D123" s="233"/>
      <c r="E123" s="238"/>
      <c r="F123" s="581"/>
      <c r="G123" s="582"/>
      <c r="H123" s="234"/>
      <c r="I123" s="236"/>
      <c r="J123" s="236"/>
      <c r="K123" s="236"/>
      <c r="L123" s="104"/>
      <c r="M123" s="98"/>
      <c r="N123" s="99"/>
      <c r="O123" s="100"/>
      <c r="P123" s="101"/>
      <c r="Q123" s="98"/>
      <c r="R123" s="99"/>
      <c r="S123" s="100"/>
      <c r="T123" s="101"/>
      <c r="U123" s="98"/>
      <c r="V123" s="99"/>
      <c r="W123" s="100"/>
      <c r="X123" s="101"/>
      <c r="Y123" s="98"/>
      <c r="Z123" s="99"/>
      <c r="AA123" s="100"/>
      <c r="AB123" s="101"/>
      <c r="AC123" s="98"/>
      <c r="AD123" s="99"/>
      <c r="AE123" s="100"/>
      <c r="AF123" s="101"/>
      <c r="AG123" s="98"/>
      <c r="AH123" s="99"/>
      <c r="AI123" s="100"/>
      <c r="AJ123" s="101"/>
      <c r="AK123" s="98"/>
      <c r="AL123" s="99"/>
      <c r="AM123" s="100"/>
      <c r="AN123" s="101"/>
      <c r="AO123" s="98"/>
      <c r="AP123" s="99"/>
      <c r="AQ123" s="100"/>
      <c r="AR123" s="101"/>
      <c r="AS123" s="98"/>
      <c r="AT123" s="99"/>
      <c r="AU123" s="102"/>
      <c r="AV123" s="101"/>
      <c r="AW123" s="98"/>
      <c r="AX123" s="99"/>
      <c r="AY123" s="102"/>
      <c r="AZ123" s="101"/>
      <c r="BA123" s="98"/>
      <c r="BB123" s="99"/>
      <c r="BC123" s="100"/>
      <c r="BD123" s="101"/>
      <c r="BE123" s="98"/>
      <c r="BF123" s="99"/>
      <c r="BG123" s="102"/>
      <c r="BH123" s="567"/>
      <c r="BI123" s="568"/>
    </row>
    <row r="124" spans="2:61" s="103" customFormat="1" ht="16" thickBot="1">
      <c r="B124" s="237"/>
      <c r="C124" s="232"/>
      <c r="D124" s="233"/>
      <c r="E124" s="238"/>
      <c r="F124" s="581"/>
      <c r="G124" s="582"/>
      <c r="H124" s="234"/>
      <c r="I124" s="236"/>
      <c r="J124" s="236"/>
      <c r="K124" s="236"/>
      <c r="L124" s="104"/>
      <c r="M124" s="98"/>
      <c r="N124" s="99"/>
      <c r="O124" s="100"/>
      <c r="P124" s="101"/>
      <c r="Q124" s="98"/>
      <c r="R124" s="99"/>
      <c r="S124" s="100"/>
      <c r="T124" s="101"/>
      <c r="U124" s="98"/>
      <c r="V124" s="99"/>
      <c r="W124" s="100"/>
      <c r="X124" s="101"/>
      <c r="Y124" s="98"/>
      <c r="Z124" s="99"/>
      <c r="AA124" s="100"/>
      <c r="AB124" s="101"/>
      <c r="AC124" s="98"/>
      <c r="AD124" s="99"/>
      <c r="AE124" s="100"/>
      <c r="AF124" s="101"/>
      <c r="AG124" s="98"/>
      <c r="AH124" s="99"/>
      <c r="AI124" s="100"/>
      <c r="AJ124" s="101"/>
      <c r="AK124" s="98"/>
      <c r="AL124" s="99"/>
      <c r="AM124" s="100"/>
      <c r="AN124" s="101"/>
      <c r="AO124" s="98"/>
      <c r="AP124" s="99"/>
      <c r="AQ124" s="100"/>
      <c r="AR124" s="101"/>
      <c r="AS124" s="98"/>
      <c r="AT124" s="99"/>
      <c r="AU124" s="102"/>
      <c r="AV124" s="101"/>
      <c r="AW124" s="98"/>
      <c r="AX124" s="99"/>
      <c r="AY124" s="102"/>
      <c r="AZ124" s="101"/>
      <c r="BA124" s="98"/>
      <c r="BB124" s="99"/>
      <c r="BC124" s="100"/>
      <c r="BD124" s="101"/>
      <c r="BE124" s="98"/>
      <c r="BF124" s="99"/>
      <c r="BG124" s="102"/>
      <c r="BH124" s="567"/>
      <c r="BI124" s="568"/>
    </row>
    <row r="125" spans="2:61" s="103" customFormat="1" ht="16" thickBot="1">
      <c r="B125" s="237"/>
      <c r="C125" s="232"/>
      <c r="D125" s="233"/>
      <c r="E125" s="238"/>
      <c r="F125" s="581"/>
      <c r="G125" s="582"/>
      <c r="H125" s="234"/>
      <c r="I125" s="236"/>
      <c r="J125" s="236"/>
      <c r="K125" s="236"/>
      <c r="L125" s="104"/>
      <c r="M125" s="98"/>
      <c r="N125" s="99"/>
      <c r="O125" s="100"/>
      <c r="P125" s="101"/>
      <c r="Q125" s="98"/>
      <c r="R125" s="99"/>
      <c r="S125" s="100"/>
      <c r="T125" s="101"/>
      <c r="U125" s="98"/>
      <c r="V125" s="99"/>
      <c r="W125" s="100"/>
      <c r="X125" s="101"/>
      <c r="Y125" s="98"/>
      <c r="Z125" s="99"/>
      <c r="AA125" s="100"/>
      <c r="AB125" s="101"/>
      <c r="AC125" s="98"/>
      <c r="AD125" s="99"/>
      <c r="AE125" s="100"/>
      <c r="AF125" s="101"/>
      <c r="AG125" s="98"/>
      <c r="AH125" s="99"/>
      <c r="AI125" s="100"/>
      <c r="AJ125" s="101"/>
      <c r="AK125" s="98"/>
      <c r="AL125" s="99"/>
      <c r="AM125" s="100"/>
      <c r="AN125" s="101"/>
      <c r="AO125" s="98"/>
      <c r="AP125" s="99"/>
      <c r="AQ125" s="100"/>
      <c r="AR125" s="101"/>
      <c r="AS125" s="98"/>
      <c r="AT125" s="99"/>
      <c r="AU125" s="102"/>
      <c r="AV125" s="101"/>
      <c r="AW125" s="98"/>
      <c r="AX125" s="99"/>
      <c r="AY125" s="102"/>
      <c r="AZ125" s="101"/>
      <c r="BA125" s="98"/>
      <c r="BB125" s="99"/>
      <c r="BC125" s="100"/>
      <c r="BD125" s="101"/>
      <c r="BE125" s="98"/>
      <c r="BF125" s="99"/>
      <c r="BG125" s="102"/>
      <c r="BH125" s="567"/>
      <c r="BI125" s="568"/>
    </row>
    <row r="126" spans="2:61" s="103" customFormat="1" ht="16" thickBot="1">
      <c r="B126" s="237"/>
      <c r="C126" s="232"/>
      <c r="D126" s="233"/>
      <c r="E126" s="238"/>
      <c r="F126" s="581"/>
      <c r="G126" s="582"/>
      <c r="H126" s="234"/>
      <c r="I126" s="236"/>
      <c r="J126" s="236"/>
      <c r="K126" s="236"/>
      <c r="L126" s="104"/>
      <c r="M126" s="98"/>
      <c r="N126" s="99"/>
      <c r="O126" s="100"/>
      <c r="P126" s="101"/>
      <c r="Q126" s="98"/>
      <c r="R126" s="99"/>
      <c r="S126" s="100"/>
      <c r="T126" s="101"/>
      <c r="U126" s="98"/>
      <c r="V126" s="99"/>
      <c r="W126" s="100"/>
      <c r="X126" s="101"/>
      <c r="Y126" s="98"/>
      <c r="Z126" s="99"/>
      <c r="AA126" s="100"/>
      <c r="AB126" s="101"/>
      <c r="AC126" s="98"/>
      <c r="AD126" s="99"/>
      <c r="AE126" s="100"/>
      <c r="AF126" s="101"/>
      <c r="AG126" s="98"/>
      <c r="AH126" s="99"/>
      <c r="AI126" s="100"/>
      <c r="AJ126" s="101"/>
      <c r="AK126" s="98"/>
      <c r="AL126" s="99"/>
      <c r="AM126" s="100"/>
      <c r="AN126" s="101"/>
      <c r="AO126" s="98"/>
      <c r="AP126" s="99"/>
      <c r="AQ126" s="100"/>
      <c r="AR126" s="101"/>
      <c r="AS126" s="98"/>
      <c r="AT126" s="99"/>
      <c r="AU126" s="102"/>
      <c r="AV126" s="101"/>
      <c r="AW126" s="98"/>
      <c r="AX126" s="99"/>
      <c r="AY126" s="102"/>
      <c r="AZ126" s="101"/>
      <c r="BA126" s="98"/>
      <c r="BB126" s="99"/>
      <c r="BC126" s="100"/>
      <c r="BD126" s="101"/>
      <c r="BE126" s="98"/>
      <c r="BF126" s="99"/>
      <c r="BG126" s="102"/>
      <c r="BH126" s="567"/>
      <c r="BI126" s="568"/>
    </row>
    <row r="127" spans="2:61" s="103" customFormat="1" ht="16" thickBot="1">
      <c r="B127" s="237"/>
      <c r="C127" s="232"/>
      <c r="D127" s="233"/>
      <c r="E127" s="238"/>
      <c r="F127" s="581"/>
      <c r="G127" s="582"/>
      <c r="H127" s="234"/>
      <c r="I127" s="236"/>
      <c r="J127" s="236"/>
      <c r="K127" s="236"/>
      <c r="L127" s="104"/>
      <c r="M127" s="98"/>
      <c r="N127" s="99"/>
      <c r="O127" s="100"/>
      <c r="P127" s="101"/>
      <c r="Q127" s="98"/>
      <c r="R127" s="99"/>
      <c r="S127" s="100"/>
      <c r="T127" s="101"/>
      <c r="U127" s="98"/>
      <c r="V127" s="99"/>
      <c r="W127" s="100"/>
      <c r="X127" s="101"/>
      <c r="Y127" s="98"/>
      <c r="Z127" s="99"/>
      <c r="AA127" s="100"/>
      <c r="AB127" s="101"/>
      <c r="AC127" s="98"/>
      <c r="AD127" s="99"/>
      <c r="AE127" s="100"/>
      <c r="AF127" s="101"/>
      <c r="AG127" s="98"/>
      <c r="AH127" s="99"/>
      <c r="AI127" s="100"/>
      <c r="AJ127" s="101"/>
      <c r="AK127" s="98"/>
      <c r="AL127" s="99"/>
      <c r="AM127" s="100"/>
      <c r="AN127" s="101"/>
      <c r="AO127" s="98"/>
      <c r="AP127" s="99"/>
      <c r="AQ127" s="100"/>
      <c r="AR127" s="101"/>
      <c r="AS127" s="98"/>
      <c r="AT127" s="99"/>
      <c r="AU127" s="102"/>
      <c r="AV127" s="101"/>
      <c r="AW127" s="98"/>
      <c r="AX127" s="99"/>
      <c r="AY127" s="102"/>
      <c r="AZ127" s="101"/>
      <c r="BA127" s="98"/>
      <c r="BB127" s="99"/>
      <c r="BC127" s="100"/>
      <c r="BD127" s="101"/>
      <c r="BE127" s="98"/>
      <c r="BF127" s="99"/>
      <c r="BG127" s="102"/>
      <c r="BH127" s="567"/>
      <c r="BI127" s="568"/>
    </row>
    <row r="128" spans="2:61" s="103" customFormat="1" ht="16" thickBot="1">
      <c r="B128" s="237"/>
      <c r="C128" s="232"/>
      <c r="D128" s="233"/>
      <c r="E128" s="238"/>
      <c r="F128" s="581"/>
      <c r="G128" s="582"/>
      <c r="H128" s="234"/>
      <c r="I128" s="236"/>
      <c r="J128" s="236"/>
      <c r="K128" s="236"/>
      <c r="L128" s="104"/>
      <c r="M128" s="98"/>
      <c r="N128" s="99"/>
      <c r="O128" s="100"/>
      <c r="P128" s="101"/>
      <c r="Q128" s="98"/>
      <c r="R128" s="99"/>
      <c r="S128" s="100"/>
      <c r="T128" s="101"/>
      <c r="U128" s="98"/>
      <c r="V128" s="99"/>
      <c r="W128" s="100"/>
      <c r="X128" s="101"/>
      <c r="Y128" s="98"/>
      <c r="Z128" s="99"/>
      <c r="AA128" s="100"/>
      <c r="AB128" s="101"/>
      <c r="AC128" s="98"/>
      <c r="AD128" s="99"/>
      <c r="AE128" s="100"/>
      <c r="AF128" s="101"/>
      <c r="AG128" s="98"/>
      <c r="AH128" s="99"/>
      <c r="AI128" s="100"/>
      <c r="AJ128" s="101"/>
      <c r="AK128" s="98"/>
      <c r="AL128" s="99"/>
      <c r="AM128" s="100"/>
      <c r="AN128" s="101"/>
      <c r="AO128" s="98"/>
      <c r="AP128" s="99"/>
      <c r="AQ128" s="100"/>
      <c r="AR128" s="101"/>
      <c r="AS128" s="98"/>
      <c r="AT128" s="99"/>
      <c r="AU128" s="102"/>
      <c r="AV128" s="101"/>
      <c r="AW128" s="98"/>
      <c r="AX128" s="99"/>
      <c r="AY128" s="102"/>
      <c r="AZ128" s="101"/>
      <c r="BA128" s="98"/>
      <c r="BB128" s="99"/>
      <c r="BC128" s="100"/>
      <c r="BD128" s="101"/>
      <c r="BE128" s="98"/>
      <c r="BF128" s="99"/>
      <c r="BG128" s="102"/>
      <c r="BH128" s="567"/>
      <c r="BI128" s="568"/>
    </row>
    <row r="129" spans="2:61" s="103" customFormat="1" ht="16" thickBot="1">
      <c r="B129" s="237"/>
      <c r="C129" s="232"/>
      <c r="D129" s="233"/>
      <c r="E129" s="238"/>
      <c r="F129" s="581"/>
      <c r="G129" s="582"/>
      <c r="H129" s="234"/>
      <c r="I129" s="236"/>
      <c r="J129" s="236"/>
      <c r="K129" s="236"/>
      <c r="L129" s="104"/>
      <c r="M129" s="98"/>
      <c r="N129" s="99"/>
      <c r="O129" s="100"/>
      <c r="P129" s="101"/>
      <c r="Q129" s="98"/>
      <c r="R129" s="99"/>
      <c r="S129" s="100"/>
      <c r="T129" s="101"/>
      <c r="U129" s="98"/>
      <c r="V129" s="99"/>
      <c r="W129" s="100"/>
      <c r="X129" s="101"/>
      <c r="Y129" s="98"/>
      <c r="Z129" s="99"/>
      <c r="AA129" s="100"/>
      <c r="AB129" s="101"/>
      <c r="AC129" s="98"/>
      <c r="AD129" s="99"/>
      <c r="AE129" s="100"/>
      <c r="AF129" s="101"/>
      <c r="AG129" s="98"/>
      <c r="AH129" s="99"/>
      <c r="AI129" s="100"/>
      <c r="AJ129" s="101"/>
      <c r="AK129" s="98"/>
      <c r="AL129" s="99"/>
      <c r="AM129" s="100"/>
      <c r="AN129" s="101"/>
      <c r="AO129" s="98"/>
      <c r="AP129" s="99"/>
      <c r="AQ129" s="100"/>
      <c r="AR129" s="101"/>
      <c r="AS129" s="98"/>
      <c r="AT129" s="99"/>
      <c r="AU129" s="102"/>
      <c r="AV129" s="101"/>
      <c r="AW129" s="98"/>
      <c r="AX129" s="99"/>
      <c r="AY129" s="102"/>
      <c r="AZ129" s="101"/>
      <c r="BA129" s="98"/>
      <c r="BB129" s="99"/>
      <c r="BC129" s="100"/>
      <c r="BD129" s="101"/>
      <c r="BE129" s="98"/>
      <c r="BF129" s="99"/>
      <c r="BG129" s="102"/>
      <c r="BH129" s="567"/>
      <c r="BI129" s="568"/>
    </row>
    <row r="130" spans="2:61" s="103" customFormat="1" ht="16" thickBot="1">
      <c r="B130" s="237"/>
      <c r="C130" s="232"/>
      <c r="D130" s="233"/>
      <c r="E130" s="238"/>
      <c r="F130" s="581"/>
      <c r="G130" s="582"/>
      <c r="H130" s="234"/>
      <c r="I130" s="236"/>
      <c r="J130" s="236"/>
      <c r="K130" s="236"/>
      <c r="L130" s="104"/>
      <c r="M130" s="98"/>
      <c r="N130" s="99"/>
      <c r="O130" s="100"/>
      <c r="P130" s="101"/>
      <c r="Q130" s="98"/>
      <c r="R130" s="99"/>
      <c r="S130" s="100"/>
      <c r="T130" s="101"/>
      <c r="U130" s="98"/>
      <c r="V130" s="99"/>
      <c r="W130" s="100"/>
      <c r="X130" s="101"/>
      <c r="Y130" s="98"/>
      <c r="Z130" s="99"/>
      <c r="AA130" s="100"/>
      <c r="AB130" s="101"/>
      <c r="AC130" s="98"/>
      <c r="AD130" s="99"/>
      <c r="AE130" s="100"/>
      <c r="AF130" s="101"/>
      <c r="AG130" s="98"/>
      <c r="AH130" s="99"/>
      <c r="AI130" s="100"/>
      <c r="AJ130" s="101"/>
      <c r="AK130" s="98"/>
      <c r="AL130" s="99"/>
      <c r="AM130" s="100"/>
      <c r="AN130" s="101"/>
      <c r="AO130" s="98"/>
      <c r="AP130" s="99"/>
      <c r="AQ130" s="100"/>
      <c r="AR130" s="101"/>
      <c r="AS130" s="98"/>
      <c r="AT130" s="99"/>
      <c r="AU130" s="102"/>
      <c r="AV130" s="101"/>
      <c r="AW130" s="98"/>
      <c r="AX130" s="99"/>
      <c r="AY130" s="102"/>
      <c r="AZ130" s="101"/>
      <c r="BA130" s="98"/>
      <c r="BB130" s="99"/>
      <c r="BC130" s="100"/>
      <c r="BD130" s="101"/>
      <c r="BE130" s="98"/>
      <c r="BF130" s="99"/>
      <c r="BG130" s="102"/>
      <c r="BH130" s="567"/>
      <c r="BI130" s="568"/>
    </row>
    <row r="131" spans="2:61" s="103" customFormat="1" ht="16" thickBot="1">
      <c r="B131" s="237"/>
      <c r="C131" s="232"/>
      <c r="D131" s="233"/>
      <c r="E131" s="238"/>
      <c r="F131" s="581"/>
      <c r="G131" s="582"/>
      <c r="H131" s="234"/>
      <c r="I131" s="236"/>
      <c r="J131" s="236"/>
      <c r="K131" s="236"/>
      <c r="L131" s="104"/>
      <c r="M131" s="98"/>
      <c r="N131" s="99"/>
      <c r="O131" s="100"/>
      <c r="P131" s="101"/>
      <c r="Q131" s="98"/>
      <c r="R131" s="99"/>
      <c r="S131" s="100"/>
      <c r="T131" s="101"/>
      <c r="U131" s="98"/>
      <c r="V131" s="99"/>
      <c r="W131" s="100"/>
      <c r="X131" s="101"/>
      <c r="Y131" s="98"/>
      <c r="Z131" s="99"/>
      <c r="AA131" s="100"/>
      <c r="AB131" s="101"/>
      <c r="AC131" s="98"/>
      <c r="AD131" s="99"/>
      <c r="AE131" s="100"/>
      <c r="AF131" s="101"/>
      <c r="AG131" s="98"/>
      <c r="AH131" s="99"/>
      <c r="AI131" s="100"/>
      <c r="AJ131" s="101"/>
      <c r="AK131" s="98"/>
      <c r="AL131" s="99"/>
      <c r="AM131" s="100"/>
      <c r="AN131" s="101"/>
      <c r="AO131" s="98"/>
      <c r="AP131" s="99"/>
      <c r="AQ131" s="100"/>
      <c r="AR131" s="101"/>
      <c r="AS131" s="98"/>
      <c r="AT131" s="99"/>
      <c r="AU131" s="102"/>
      <c r="AV131" s="101"/>
      <c r="AW131" s="98"/>
      <c r="AX131" s="99"/>
      <c r="AY131" s="102"/>
      <c r="AZ131" s="101"/>
      <c r="BA131" s="98"/>
      <c r="BB131" s="99"/>
      <c r="BC131" s="100"/>
      <c r="BD131" s="101"/>
      <c r="BE131" s="98"/>
      <c r="BF131" s="99"/>
      <c r="BG131" s="102"/>
      <c r="BH131" s="567"/>
      <c r="BI131" s="568"/>
    </row>
    <row r="132" spans="2:61" s="103" customFormat="1" ht="16" thickBot="1">
      <c r="B132" s="237"/>
      <c r="C132" s="232"/>
      <c r="D132" s="233"/>
      <c r="E132" s="238"/>
      <c r="F132" s="581"/>
      <c r="G132" s="582"/>
      <c r="H132" s="234"/>
      <c r="I132" s="236"/>
      <c r="J132" s="236"/>
      <c r="K132" s="236"/>
      <c r="L132" s="104"/>
      <c r="M132" s="98"/>
      <c r="N132" s="99"/>
      <c r="O132" s="100"/>
      <c r="P132" s="101"/>
      <c r="Q132" s="98"/>
      <c r="R132" s="99"/>
      <c r="S132" s="100"/>
      <c r="T132" s="101"/>
      <c r="U132" s="98"/>
      <c r="V132" s="99"/>
      <c r="W132" s="100"/>
      <c r="X132" s="101"/>
      <c r="Y132" s="98"/>
      <c r="Z132" s="99"/>
      <c r="AA132" s="100"/>
      <c r="AB132" s="101"/>
      <c r="AC132" s="98"/>
      <c r="AD132" s="99"/>
      <c r="AE132" s="100"/>
      <c r="AF132" s="101"/>
      <c r="AG132" s="98"/>
      <c r="AH132" s="99"/>
      <c r="AI132" s="100"/>
      <c r="AJ132" s="101"/>
      <c r="AK132" s="98"/>
      <c r="AL132" s="99"/>
      <c r="AM132" s="100"/>
      <c r="AN132" s="101"/>
      <c r="AO132" s="98"/>
      <c r="AP132" s="99"/>
      <c r="AQ132" s="100"/>
      <c r="AR132" s="101"/>
      <c r="AS132" s="98"/>
      <c r="AT132" s="99"/>
      <c r="AU132" s="102"/>
      <c r="AV132" s="101"/>
      <c r="AW132" s="98"/>
      <c r="AX132" s="99"/>
      <c r="AY132" s="102"/>
      <c r="AZ132" s="101"/>
      <c r="BA132" s="98"/>
      <c r="BB132" s="99"/>
      <c r="BC132" s="100"/>
      <c r="BD132" s="101"/>
      <c r="BE132" s="98"/>
      <c r="BF132" s="99"/>
      <c r="BG132" s="102"/>
      <c r="BH132" s="567"/>
      <c r="BI132" s="568"/>
    </row>
    <row r="133" spans="2:61" s="103" customFormat="1" ht="16" thickBot="1">
      <c r="B133" s="237"/>
      <c r="C133" s="232"/>
      <c r="D133" s="233"/>
      <c r="E133" s="238"/>
      <c r="F133" s="581"/>
      <c r="G133" s="582"/>
      <c r="H133" s="234"/>
      <c r="I133" s="236"/>
      <c r="J133" s="236"/>
      <c r="K133" s="236"/>
      <c r="L133" s="104"/>
      <c r="M133" s="98"/>
      <c r="N133" s="99"/>
      <c r="O133" s="100"/>
      <c r="P133" s="101"/>
      <c r="Q133" s="98"/>
      <c r="R133" s="99"/>
      <c r="S133" s="100"/>
      <c r="T133" s="101"/>
      <c r="U133" s="98"/>
      <c r="V133" s="99"/>
      <c r="W133" s="100"/>
      <c r="X133" s="101"/>
      <c r="Y133" s="98"/>
      <c r="Z133" s="99"/>
      <c r="AA133" s="100"/>
      <c r="AB133" s="101"/>
      <c r="AC133" s="98"/>
      <c r="AD133" s="99"/>
      <c r="AE133" s="100"/>
      <c r="AF133" s="101"/>
      <c r="AG133" s="98"/>
      <c r="AH133" s="99"/>
      <c r="AI133" s="100"/>
      <c r="AJ133" s="101"/>
      <c r="AK133" s="98"/>
      <c r="AL133" s="99"/>
      <c r="AM133" s="100"/>
      <c r="AN133" s="101"/>
      <c r="AO133" s="98"/>
      <c r="AP133" s="99"/>
      <c r="AQ133" s="100"/>
      <c r="AR133" s="101"/>
      <c r="AS133" s="98"/>
      <c r="AT133" s="99"/>
      <c r="AU133" s="102"/>
      <c r="AV133" s="101"/>
      <c r="AW133" s="98"/>
      <c r="AX133" s="99"/>
      <c r="AY133" s="102"/>
      <c r="AZ133" s="101"/>
      <c r="BA133" s="98"/>
      <c r="BB133" s="99"/>
      <c r="BC133" s="100"/>
      <c r="BD133" s="101"/>
      <c r="BE133" s="98"/>
      <c r="BF133" s="99"/>
      <c r="BG133" s="102"/>
      <c r="BH133" s="567"/>
      <c r="BI133" s="568"/>
    </row>
    <row r="134" spans="2:61" s="103" customFormat="1" ht="16" thickBot="1">
      <c r="B134" s="237"/>
      <c r="C134" s="232"/>
      <c r="D134" s="233"/>
      <c r="E134" s="238"/>
      <c r="F134" s="581"/>
      <c r="G134" s="582"/>
      <c r="H134" s="234"/>
      <c r="I134" s="236"/>
      <c r="J134" s="236"/>
      <c r="K134" s="236"/>
      <c r="L134" s="104"/>
      <c r="M134" s="98"/>
      <c r="N134" s="99"/>
      <c r="O134" s="100"/>
      <c r="P134" s="101"/>
      <c r="Q134" s="98"/>
      <c r="R134" s="99"/>
      <c r="S134" s="100"/>
      <c r="T134" s="101"/>
      <c r="U134" s="98"/>
      <c r="V134" s="99"/>
      <c r="W134" s="100"/>
      <c r="X134" s="101"/>
      <c r="Y134" s="98"/>
      <c r="Z134" s="99"/>
      <c r="AA134" s="100"/>
      <c r="AB134" s="101"/>
      <c r="AC134" s="98"/>
      <c r="AD134" s="99"/>
      <c r="AE134" s="100"/>
      <c r="AF134" s="101"/>
      <c r="AG134" s="98"/>
      <c r="AH134" s="99"/>
      <c r="AI134" s="100"/>
      <c r="AJ134" s="101"/>
      <c r="AK134" s="98"/>
      <c r="AL134" s="99"/>
      <c r="AM134" s="100"/>
      <c r="AN134" s="101"/>
      <c r="AO134" s="98"/>
      <c r="AP134" s="99"/>
      <c r="AQ134" s="100"/>
      <c r="AR134" s="101"/>
      <c r="AS134" s="98"/>
      <c r="AT134" s="99"/>
      <c r="AU134" s="102"/>
      <c r="AV134" s="101"/>
      <c r="AW134" s="98"/>
      <c r="AX134" s="99"/>
      <c r="AY134" s="102"/>
      <c r="AZ134" s="101"/>
      <c r="BA134" s="98"/>
      <c r="BB134" s="99"/>
      <c r="BC134" s="100"/>
      <c r="BD134" s="101"/>
      <c r="BE134" s="98"/>
      <c r="BF134" s="99"/>
      <c r="BG134" s="102"/>
      <c r="BH134" s="567"/>
      <c r="BI134" s="568"/>
    </row>
    <row r="135" spans="2:61" s="103" customFormat="1" ht="16" thickBot="1">
      <c r="B135" s="237"/>
      <c r="C135" s="232"/>
      <c r="D135" s="233"/>
      <c r="E135" s="238"/>
      <c r="F135" s="581"/>
      <c r="G135" s="582"/>
      <c r="H135" s="234"/>
      <c r="I135" s="236"/>
      <c r="J135" s="236"/>
      <c r="K135" s="236"/>
      <c r="L135" s="104"/>
      <c r="M135" s="98"/>
      <c r="N135" s="99"/>
      <c r="O135" s="100"/>
      <c r="P135" s="101"/>
      <c r="Q135" s="98"/>
      <c r="R135" s="99"/>
      <c r="S135" s="100"/>
      <c r="T135" s="101"/>
      <c r="U135" s="98"/>
      <c r="V135" s="99"/>
      <c r="W135" s="100"/>
      <c r="X135" s="101"/>
      <c r="Y135" s="98"/>
      <c r="Z135" s="99"/>
      <c r="AA135" s="100"/>
      <c r="AB135" s="101"/>
      <c r="AC135" s="98"/>
      <c r="AD135" s="99"/>
      <c r="AE135" s="100"/>
      <c r="AF135" s="101"/>
      <c r="AG135" s="98"/>
      <c r="AH135" s="99"/>
      <c r="AI135" s="100"/>
      <c r="AJ135" s="101"/>
      <c r="AK135" s="98"/>
      <c r="AL135" s="99"/>
      <c r="AM135" s="100"/>
      <c r="AN135" s="101"/>
      <c r="AO135" s="98"/>
      <c r="AP135" s="99"/>
      <c r="AQ135" s="100"/>
      <c r="AR135" s="101"/>
      <c r="AS135" s="98"/>
      <c r="AT135" s="99"/>
      <c r="AU135" s="102"/>
      <c r="AV135" s="101"/>
      <c r="AW135" s="98"/>
      <c r="AX135" s="99"/>
      <c r="AY135" s="102"/>
      <c r="AZ135" s="101"/>
      <c r="BA135" s="98"/>
      <c r="BB135" s="99"/>
      <c r="BC135" s="100"/>
      <c r="BD135" s="101"/>
      <c r="BE135" s="98"/>
      <c r="BF135" s="99"/>
      <c r="BG135" s="102"/>
      <c r="BH135" s="567"/>
      <c r="BI135" s="568"/>
    </row>
    <row r="136" spans="2:61" s="103" customFormat="1" ht="16" thickBot="1">
      <c r="B136" s="237"/>
      <c r="C136" s="232"/>
      <c r="D136" s="233"/>
      <c r="E136" s="238"/>
      <c r="F136" s="581"/>
      <c r="G136" s="582"/>
      <c r="H136" s="234"/>
      <c r="I136" s="236"/>
      <c r="J136" s="236"/>
      <c r="K136" s="236"/>
      <c r="L136" s="104"/>
      <c r="M136" s="98"/>
      <c r="N136" s="99"/>
      <c r="O136" s="100"/>
      <c r="P136" s="101"/>
      <c r="Q136" s="98"/>
      <c r="R136" s="99"/>
      <c r="S136" s="100"/>
      <c r="T136" s="101"/>
      <c r="U136" s="98"/>
      <c r="V136" s="99"/>
      <c r="W136" s="100"/>
      <c r="X136" s="101"/>
      <c r="Y136" s="98"/>
      <c r="Z136" s="99"/>
      <c r="AA136" s="100"/>
      <c r="AB136" s="101"/>
      <c r="AC136" s="98"/>
      <c r="AD136" s="99"/>
      <c r="AE136" s="100"/>
      <c r="AF136" s="101"/>
      <c r="AG136" s="98"/>
      <c r="AH136" s="99"/>
      <c r="AI136" s="100"/>
      <c r="AJ136" s="101"/>
      <c r="AK136" s="98"/>
      <c r="AL136" s="99"/>
      <c r="AM136" s="100"/>
      <c r="AN136" s="101"/>
      <c r="AO136" s="98"/>
      <c r="AP136" s="99"/>
      <c r="AQ136" s="100"/>
      <c r="AR136" s="101"/>
      <c r="AS136" s="98"/>
      <c r="AT136" s="99"/>
      <c r="AU136" s="102"/>
      <c r="AV136" s="101"/>
      <c r="AW136" s="98"/>
      <c r="AX136" s="99"/>
      <c r="AY136" s="102"/>
      <c r="AZ136" s="101"/>
      <c r="BA136" s="98"/>
      <c r="BB136" s="99"/>
      <c r="BC136" s="100"/>
      <c r="BD136" s="101"/>
      <c r="BE136" s="98"/>
      <c r="BF136" s="99"/>
      <c r="BG136" s="102"/>
      <c r="BH136" s="567"/>
      <c r="BI136" s="568"/>
    </row>
    <row r="137" spans="2:61" s="103" customFormat="1" ht="16" thickBot="1">
      <c r="B137" s="237"/>
      <c r="C137" s="232"/>
      <c r="D137" s="233"/>
      <c r="E137" s="238"/>
      <c r="F137" s="581"/>
      <c r="G137" s="582"/>
      <c r="H137" s="234"/>
      <c r="I137" s="236"/>
      <c r="J137" s="236"/>
      <c r="K137" s="236"/>
      <c r="L137" s="104"/>
      <c r="M137" s="98"/>
      <c r="N137" s="99"/>
      <c r="O137" s="100"/>
      <c r="P137" s="101"/>
      <c r="Q137" s="98"/>
      <c r="R137" s="99"/>
      <c r="S137" s="100"/>
      <c r="T137" s="101"/>
      <c r="U137" s="98"/>
      <c r="V137" s="99"/>
      <c r="W137" s="100"/>
      <c r="X137" s="101"/>
      <c r="Y137" s="98"/>
      <c r="Z137" s="99"/>
      <c r="AA137" s="100"/>
      <c r="AB137" s="101"/>
      <c r="AC137" s="98"/>
      <c r="AD137" s="99"/>
      <c r="AE137" s="100"/>
      <c r="AF137" s="101"/>
      <c r="AG137" s="98"/>
      <c r="AH137" s="99"/>
      <c r="AI137" s="100"/>
      <c r="AJ137" s="101"/>
      <c r="AK137" s="98"/>
      <c r="AL137" s="99"/>
      <c r="AM137" s="100"/>
      <c r="AN137" s="101"/>
      <c r="AO137" s="98"/>
      <c r="AP137" s="99"/>
      <c r="AQ137" s="100"/>
      <c r="AR137" s="101"/>
      <c r="AS137" s="98"/>
      <c r="AT137" s="99"/>
      <c r="AU137" s="102"/>
      <c r="AV137" s="101"/>
      <c r="AW137" s="98"/>
      <c r="AX137" s="99"/>
      <c r="AY137" s="102"/>
      <c r="AZ137" s="101"/>
      <c r="BA137" s="98"/>
      <c r="BB137" s="99"/>
      <c r="BC137" s="100"/>
      <c r="BD137" s="101"/>
      <c r="BE137" s="98"/>
      <c r="BF137" s="99"/>
      <c r="BG137" s="102"/>
      <c r="BH137" s="567"/>
      <c r="BI137" s="568"/>
    </row>
    <row r="138" spans="2:61" s="103" customFormat="1" ht="16" thickBot="1">
      <c r="B138" s="237"/>
      <c r="C138" s="232"/>
      <c r="D138" s="233"/>
      <c r="E138" s="238"/>
      <c r="F138" s="581"/>
      <c r="G138" s="582"/>
      <c r="H138" s="234"/>
      <c r="I138" s="236"/>
      <c r="J138" s="236"/>
      <c r="K138" s="236"/>
      <c r="L138" s="104"/>
      <c r="M138" s="98"/>
      <c r="N138" s="99"/>
      <c r="O138" s="100"/>
      <c r="P138" s="101"/>
      <c r="Q138" s="98"/>
      <c r="R138" s="99"/>
      <c r="S138" s="100"/>
      <c r="T138" s="101"/>
      <c r="U138" s="98"/>
      <c r="V138" s="99"/>
      <c r="W138" s="100"/>
      <c r="X138" s="101"/>
      <c r="Y138" s="98"/>
      <c r="Z138" s="99"/>
      <c r="AA138" s="100"/>
      <c r="AB138" s="101"/>
      <c r="AC138" s="98"/>
      <c r="AD138" s="99"/>
      <c r="AE138" s="100"/>
      <c r="AF138" s="101"/>
      <c r="AG138" s="98"/>
      <c r="AH138" s="99"/>
      <c r="AI138" s="100"/>
      <c r="AJ138" s="101"/>
      <c r="AK138" s="98"/>
      <c r="AL138" s="99"/>
      <c r="AM138" s="100"/>
      <c r="AN138" s="101"/>
      <c r="AO138" s="98"/>
      <c r="AP138" s="99"/>
      <c r="AQ138" s="100"/>
      <c r="AR138" s="101"/>
      <c r="AS138" s="98"/>
      <c r="AT138" s="99"/>
      <c r="AU138" s="102"/>
      <c r="AV138" s="101"/>
      <c r="AW138" s="98"/>
      <c r="AX138" s="99"/>
      <c r="AY138" s="102"/>
      <c r="AZ138" s="101"/>
      <c r="BA138" s="98"/>
      <c r="BB138" s="99"/>
      <c r="BC138" s="100"/>
      <c r="BD138" s="101"/>
      <c r="BE138" s="98"/>
      <c r="BF138" s="99"/>
      <c r="BG138" s="102"/>
      <c r="BH138" s="567"/>
      <c r="BI138" s="568"/>
    </row>
    <row r="139" spans="2:61" s="103" customFormat="1" ht="16" thickBot="1">
      <c r="B139" s="237"/>
      <c r="C139" s="232"/>
      <c r="D139" s="233"/>
      <c r="E139" s="238"/>
      <c r="F139" s="581"/>
      <c r="G139" s="582"/>
      <c r="H139" s="234"/>
      <c r="I139" s="236"/>
      <c r="J139" s="236"/>
      <c r="K139" s="236"/>
      <c r="L139" s="104"/>
      <c r="M139" s="98"/>
      <c r="N139" s="99"/>
      <c r="O139" s="100"/>
      <c r="P139" s="101"/>
      <c r="Q139" s="98"/>
      <c r="R139" s="99"/>
      <c r="S139" s="100"/>
      <c r="T139" s="101"/>
      <c r="U139" s="98"/>
      <c r="V139" s="99"/>
      <c r="W139" s="100"/>
      <c r="X139" s="101"/>
      <c r="Y139" s="98"/>
      <c r="Z139" s="99"/>
      <c r="AA139" s="100"/>
      <c r="AB139" s="101"/>
      <c r="AC139" s="98"/>
      <c r="AD139" s="99"/>
      <c r="AE139" s="100"/>
      <c r="AF139" s="101"/>
      <c r="AG139" s="98"/>
      <c r="AH139" s="99"/>
      <c r="AI139" s="100"/>
      <c r="AJ139" s="101"/>
      <c r="AK139" s="98"/>
      <c r="AL139" s="99"/>
      <c r="AM139" s="100"/>
      <c r="AN139" s="101"/>
      <c r="AO139" s="98"/>
      <c r="AP139" s="99"/>
      <c r="AQ139" s="100"/>
      <c r="AR139" s="101"/>
      <c r="AS139" s="98"/>
      <c r="AT139" s="99"/>
      <c r="AU139" s="102"/>
      <c r="AV139" s="101"/>
      <c r="AW139" s="98"/>
      <c r="AX139" s="99"/>
      <c r="AY139" s="102"/>
      <c r="AZ139" s="101"/>
      <c r="BA139" s="98"/>
      <c r="BB139" s="99"/>
      <c r="BC139" s="100"/>
      <c r="BD139" s="101"/>
      <c r="BE139" s="98"/>
      <c r="BF139" s="99"/>
      <c r="BG139" s="102"/>
      <c r="BH139" s="567"/>
      <c r="BI139" s="568"/>
    </row>
    <row r="140" spans="2:61" s="103" customFormat="1" ht="16" thickBot="1">
      <c r="B140" s="237"/>
      <c r="C140" s="232"/>
      <c r="D140" s="233"/>
      <c r="E140" s="238"/>
      <c r="F140" s="581"/>
      <c r="G140" s="582"/>
      <c r="H140" s="234"/>
      <c r="I140" s="236"/>
      <c r="J140" s="236"/>
      <c r="K140" s="236"/>
      <c r="L140" s="104"/>
      <c r="M140" s="98"/>
      <c r="N140" s="99"/>
      <c r="O140" s="100"/>
      <c r="P140" s="101"/>
      <c r="Q140" s="98"/>
      <c r="R140" s="99"/>
      <c r="S140" s="100"/>
      <c r="T140" s="101"/>
      <c r="U140" s="98"/>
      <c r="V140" s="99"/>
      <c r="W140" s="100"/>
      <c r="X140" s="101"/>
      <c r="Y140" s="98"/>
      <c r="Z140" s="99"/>
      <c r="AA140" s="100"/>
      <c r="AB140" s="101"/>
      <c r="AC140" s="98"/>
      <c r="AD140" s="99"/>
      <c r="AE140" s="100"/>
      <c r="AF140" s="101"/>
      <c r="AG140" s="98"/>
      <c r="AH140" s="99"/>
      <c r="AI140" s="100"/>
      <c r="AJ140" s="101"/>
      <c r="AK140" s="98"/>
      <c r="AL140" s="99"/>
      <c r="AM140" s="100"/>
      <c r="AN140" s="101"/>
      <c r="AO140" s="98"/>
      <c r="AP140" s="99"/>
      <c r="AQ140" s="100"/>
      <c r="AR140" s="101"/>
      <c r="AS140" s="98"/>
      <c r="AT140" s="99"/>
      <c r="AU140" s="102"/>
      <c r="AV140" s="101"/>
      <c r="AW140" s="98"/>
      <c r="AX140" s="99"/>
      <c r="AY140" s="102"/>
      <c r="AZ140" s="101"/>
      <c r="BA140" s="98"/>
      <c r="BB140" s="99"/>
      <c r="BC140" s="100"/>
      <c r="BD140" s="101"/>
      <c r="BE140" s="98"/>
      <c r="BF140" s="99"/>
      <c r="BG140" s="102"/>
      <c r="BH140" s="567"/>
      <c r="BI140" s="568"/>
    </row>
    <row r="141" spans="2:61" s="103" customFormat="1" ht="16" thickBot="1">
      <c r="B141" s="237"/>
      <c r="C141" s="232"/>
      <c r="D141" s="233"/>
      <c r="E141" s="238"/>
      <c r="F141" s="581"/>
      <c r="G141" s="582"/>
      <c r="H141" s="234"/>
      <c r="I141" s="236"/>
      <c r="J141" s="236"/>
      <c r="K141" s="236"/>
      <c r="L141" s="104"/>
      <c r="M141" s="98"/>
      <c r="N141" s="99"/>
      <c r="O141" s="100"/>
      <c r="P141" s="101"/>
      <c r="Q141" s="98"/>
      <c r="R141" s="99"/>
      <c r="S141" s="100"/>
      <c r="T141" s="101"/>
      <c r="U141" s="98"/>
      <c r="V141" s="99"/>
      <c r="W141" s="100"/>
      <c r="X141" s="101"/>
      <c r="Y141" s="98"/>
      <c r="Z141" s="99"/>
      <c r="AA141" s="100"/>
      <c r="AB141" s="101"/>
      <c r="AC141" s="98"/>
      <c r="AD141" s="99"/>
      <c r="AE141" s="100"/>
      <c r="AF141" s="101"/>
      <c r="AG141" s="98"/>
      <c r="AH141" s="99"/>
      <c r="AI141" s="100"/>
      <c r="AJ141" s="101"/>
      <c r="AK141" s="98"/>
      <c r="AL141" s="99"/>
      <c r="AM141" s="100"/>
      <c r="AN141" s="101"/>
      <c r="AO141" s="98"/>
      <c r="AP141" s="99"/>
      <c r="AQ141" s="100"/>
      <c r="AR141" s="101"/>
      <c r="AS141" s="98"/>
      <c r="AT141" s="99"/>
      <c r="AU141" s="102"/>
      <c r="AV141" s="101"/>
      <c r="AW141" s="98"/>
      <c r="AX141" s="99"/>
      <c r="AY141" s="102"/>
      <c r="AZ141" s="101"/>
      <c r="BA141" s="98"/>
      <c r="BB141" s="99"/>
      <c r="BC141" s="100"/>
      <c r="BD141" s="101"/>
      <c r="BE141" s="98"/>
      <c r="BF141" s="99"/>
      <c r="BG141" s="102"/>
      <c r="BH141" s="567"/>
      <c r="BI141" s="568"/>
    </row>
    <row r="142" spans="2:61" s="103" customFormat="1" ht="16" thickBot="1">
      <c r="B142" s="237"/>
      <c r="C142" s="232"/>
      <c r="D142" s="233"/>
      <c r="E142" s="238"/>
      <c r="F142" s="581"/>
      <c r="G142" s="582"/>
      <c r="H142" s="234"/>
      <c r="I142" s="236"/>
      <c r="J142" s="236"/>
      <c r="K142" s="236"/>
      <c r="L142" s="104"/>
      <c r="M142" s="98"/>
      <c r="N142" s="99"/>
      <c r="O142" s="100"/>
      <c r="P142" s="101"/>
      <c r="Q142" s="98"/>
      <c r="R142" s="99"/>
      <c r="S142" s="100"/>
      <c r="T142" s="101"/>
      <c r="U142" s="98"/>
      <c r="V142" s="99"/>
      <c r="W142" s="100"/>
      <c r="X142" s="101"/>
      <c r="Y142" s="98"/>
      <c r="Z142" s="99"/>
      <c r="AA142" s="100"/>
      <c r="AB142" s="101"/>
      <c r="AC142" s="98"/>
      <c r="AD142" s="99"/>
      <c r="AE142" s="100"/>
      <c r="AF142" s="101"/>
      <c r="AG142" s="98"/>
      <c r="AH142" s="99"/>
      <c r="AI142" s="100"/>
      <c r="AJ142" s="101"/>
      <c r="AK142" s="98"/>
      <c r="AL142" s="99"/>
      <c r="AM142" s="100"/>
      <c r="AN142" s="101"/>
      <c r="AO142" s="98"/>
      <c r="AP142" s="99"/>
      <c r="AQ142" s="100"/>
      <c r="AR142" s="101"/>
      <c r="AS142" s="98"/>
      <c r="AT142" s="99"/>
      <c r="AU142" s="102"/>
      <c r="AV142" s="101"/>
      <c r="AW142" s="98"/>
      <c r="AX142" s="99"/>
      <c r="AY142" s="102"/>
      <c r="AZ142" s="101"/>
      <c r="BA142" s="98"/>
      <c r="BB142" s="99"/>
      <c r="BC142" s="100"/>
      <c r="BD142" s="101"/>
      <c r="BE142" s="98"/>
      <c r="BF142" s="99"/>
      <c r="BG142" s="102"/>
      <c r="BH142" s="567"/>
      <c r="BI142" s="568"/>
    </row>
    <row r="143" spans="2:61" s="103" customFormat="1" ht="16" thickBot="1">
      <c r="B143" s="237"/>
      <c r="C143" s="232"/>
      <c r="D143" s="233"/>
      <c r="E143" s="238"/>
      <c r="F143" s="581"/>
      <c r="G143" s="582"/>
      <c r="H143" s="234"/>
      <c r="I143" s="236"/>
      <c r="J143" s="236"/>
      <c r="K143" s="236"/>
      <c r="L143" s="104"/>
      <c r="M143" s="98"/>
      <c r="N143" s="99"/>
      <c r="O143" s="100"/>
      <c r="P143" s="101"/>
      <c r="Q143" s="98"/>
      <c r="R143" s="99"/>
      <c r="S143" s="100"/>
      <c r="T143" s="101"/>
      <c r="U143" s="98"/>
      <c r="V143" s="99"/>
      <c r="W143" s="100"/>
      <c r="X143" s="101"/>
      <c r="Y143" s="98"/>
      <c r="Z143" s="99"/>
      <c r="AA143" s="100"/>
      <c r="AB143" s="101"/>
      <c r="AC143" s="98"/>
      <c r="AD143" s="99"/>
      <c r="AE143" s="100"/>
      <c r="AF143" s="101"/>
      <c r="AG143" s="98"/>
      <c r="AH143" s="99"/>
      <c r="AI143" s="100"/>
      <c r="AJ143" s="101"/>
      <c r="AK143" s="98"/>
      <c r="AL143" s="99"/>
      <c r="AM143" s="100"/>
      <c r="AN143" s="101"/>
      <c r="AO143" s="98"/>
      <c r="AP143" s="99"/>
      <c r="AQ143" s="100"/>
      <c r="AR143" s="101"/>
      <c r="AS143" s="98"/>
      <c r="AT143" s="99"/>
      <c r="AU143" s="102"/>
      <c r="AV143" s="101"/>
      <c r="AW143" s="98"/>
      <c r="AX143" s="99"/>
      <c r="AY143" s="102"/>
      <c r="AZ143" s="101"/>
      <c r="BA143" s="98"/>
      <c r="BB143" s="99"/>
      <c r="BC143" s="100"/>
      <c r="BD143" s="101"/>
      <c r="BE143" s="98"/>
      <c r="BF143" s="99"/>
      <c r="BG143" s="102"/>
      <c r="BH143" s="567"/>
      <c r="BI143" s="568"/>
    </row>
    <row r="144" spans="2:61" s="103" customFormat="1" ht="16" thickBot="1">
      <c r="B144" s="237"/>
      <c r="C144" s="232"/>
      <c r="D144" s="233"/>
      <c r="E144" s="238"/>
      <c r="F144" s="581"/>
      <c r="G144" s="582"/>
      <c r="H144" s="234"/>
      <c r="I144" s="236"/>
      <c r="J144" s="236"/>
      <c r="K144" s="236"/>
      <c r="L144" s="104"/>
      <c r="M144" s="98"/>
      <c r="N144" s="99"/>
      <c r="O144" s="100"/>
      <c r="P144" s="101"/>
      <c r="Q144" s="98"/>
      <c r="R144" s="99"/>
      <c r="S144" s="100"/>
      <c r="T144" s="101"/>
      <c r="U144" s="98"/>
      <c r="V144" s="99"/>
      <c r="W144" s="100"/>
      <c r="X144" s="101"/>
      <c r="Y144" s="98"/>
      <c r="Z144" s="99"/>
      <c r="AA144" s="100"/>
      <c r="AB144" s="101"/>
      <c r="AC144" s="98"/>
      <c r="AD144" s="99"/>
      <c r="AE144" s="100"/>
      <c r="AF144" s="101"/>
      <c r="AG144" s="98"/>
      <c r="AH144" s="99"/>
      <c r="AI144" s="100"/>
      <c r="AJ144" s="101"/>
      <c r="AK144" s="98"/>
      <c r="AL144" s="99"/>
      <c r="AM144" s="100"/>
      <c r="AN144" s="101"/>
      <c r="AO144" s="98"/>
      <c r="AP144" s="99"/>
      <c r="AQ144" s="100"/>
      <c r="AR144" s="101"/>
      <c r="AS144" s="98"/>
      <c r="AT144" s="99"/>
      <c r="AU144" s="102"/>
      <c r="AV144" s="101"/>
      <c r="AW144" s="98"/>
      <c r="AX144" s="99"/>
      <c r="AY144" s="102"/>
      <c r="AZ144" s="101"/>
      <c r="BA144" s="98"/>
      <c r="BB144" s="99"/>
      <c r="BC144" s="100"/>
      <c r="BD144" s="101"/>
      <c r="BE144" s="98"/>
      <c r="BF144" s="99"/>
      <c r="BG144" s="102"/>
      <c r="BH144" s="567"/>
      <c r="BI144" s="568"/>
    </row>
    <row r="145" spans="2:61" s="103" customFormat="1" ht="16" thickBot="1">
      <c r="B145" s="237"/>
      <c r="C145" s="232"/>
      <c r="D145" s="233"/>
      <c r="E145" s="238"/>
      <c r="F145" s="581"/>
      <c r="G145" s="582"/>
      <c r="H145" s="234"/>
      <c r="I145" s="236"/>
      <c r="J145" s="236"/>
      <c r="K145" s="236"/>
      <c r="L145" s="104"/>
      <c r="M145" s="98"/>
      <c r="N145" s="99"/>
      <c r="O145" s="100"/>
      <c r="P145" s="101"/>
      <c r="Q145" s="98"/>
      <c r="R145" s="99"/>
      <c r="S145" s="100"/>
      <c r="T145" s="101"/>
      <c r="U145" s="98"/>
      <c r="V145" s="99"/>
      <c r="W145" s="100"/>
      <c r="X145" s="101"/>
      <c r="Y145" s="98"/>
      <c r="Z145" s="99"/>
      <c r="AA145" s="100"/>
      <c r="AB145" s="101"/>
      <c r="AC145" s="98"/>
      <c r="AD145" s="99"/>
      <c r="AE145" s="100"/>
      <c r="AF145" s="101"/>
      <c r="AG145" s="98"/>
      <c r="AH145" s="99"/>
      <c r="AI145" s="100"/>
      <c r="AJ145" s="101"/>
      <c r="AK145" s="98"/>
      <c r="AL145" s="99"/>
      <c r="AM145" s="100"/>
      <c r="AN145" s="101"/>
      <c r="AO145" s="98"/>
      <c r="AP145" s="99"/>
      <c r="AQ145" s="100"/>
      <c r="AR145" s="101"/>
      <c r="AS145" s="98"/>
      <c r="AT145" s="99"/>
      <c r="AU145" s="102"/>
      <c r="AV145" s="101"/>
      <c r="AW145" s="98"/>
      <c r="AX145" s="99"/>
      <c r="AY145" s="102"/>
      <c r="AZ145" s="101"/>
      <c r="BA145" s="98"/>
      <c r="BB145" s="99"/>
      <c r="BC145" s="100"/>
      <c r="BD145" s="101"/>
      <c r="BE145" s="98"/>
      <c r="BF145" s="99"/>
      <c r="BG145" s="102"/>
      <c r="BH145" s="567"/>
      <c r="BI145" s="568"/>
    </row>
    <row r="146" spans="2:61" s="103" customFormat="1" ht="16" thickBot="1">
      <c r="B146" s="237"/>
      <c r="C146" s="232"/>
      <c r="D146" s="233"/>
      <c r="E146" s="238"/>
      <c r="F146" s="581"/>
      <c r="G146" s="582"/>
      <c r="H146" s="234"/>
      <c r="I146" s="236"/>
      <c r="J146" s="236"/>
      <c r="K146" s="236"/>
      <c r="L146" s="104"/>
      <c r="M146" s="98"/>
      <c r="N146" s="99"/>
      <c r="O146" s="100"/>
      <c r="P146" s="101"/>
      <c r="Q146" s="98"/>
      <c r="R146" s="99"/>
      <c r="S146" s="100"/>
      <c r="T146" s="101"/>
      <c r="U146" s="98"/>
      <c r="V146" s="99"/>
      <c r="W146" s="100"/>
      <c r="X146" s="101"/>
      <c r="Y146" s="98"/>
      <c r="Z146" s="99"/>
      <c r="AA146" s="100"/>
      <c r="AB146" s="101"/>
      <c r="AC146" s="98"/>
      <c r="AD146" s="99"/>
      <c r="AE146" s="100"/>
      <c r="AF146" s="101"/>
      <c r="AG146" s="98"/>
      <c r="AH146" s="99"/>
      <c r="AI146" s="100"/>
      <c r="AJ146" s="101"/>
      <c r="AK146" s="98"/>
      <c r="AL146" s="99"/>
      <c r="AM146" s="100"/>
      <c r="AN146" s="101"/>
      <c r="AO146" s="98"/>
      <c r="AP146" s="99"/>
      <c r="AQ146" s="100"/>
      <c r="AR146" s="101"/>
      <c r="AS146" s="98"/>
      <c r="AT146" s="99"/>
      <c r="AU146" s="102"/>
      <c r="AV146" s="101"/>
      <c r="AW146" s="98"/>
      <c r="AX146" s="99"/>
      <c r="AY146" s="102"/>
      <c r="AZ146" s="101"/>
      <c r="BA146" s="98"/>
      <c r="BB146" s="99"/>
      <c r="BC146" s="100"/>
      <c r="BD146" s="101"/>
      <c r="BE146" s="98"/>
      <c r="BF146" s="99"/>
      <c r="BG146" s="102"/>
      <c r="BH146" s="567"/>
      <c r="BI146" s="568"/>
    </row>
    <row r="147" spans="2:61" s="103" customFormat="1" ht="16" thickBot="1">
      <c r="B147" s="237"/>
      <c r="C147" s="232"/>
      <c r="D147" s="233"/>
      <c r="E147" s="238"/>
      <c r="F147" s="581"/>
      <c r="G147" s="582"/>
      <c r="H147" s="234"/>
      <c r="I147" s="236"/>
      <c r="J147" s="236"/>
      <c r="K147" s="236"/>
      <c r="L147" s="104"/>
      <c r="M147" s="98"/>
      <c r="N147" s="99"/>
      <c r="O147" s="100"/>
      <c r="P147" s="101"/>
      <c r="Q147" s="98"/>
      <c r="R147" s="99"/>
      <c r="S147" s="100"/>
      <c r="T147" s="101"/>
      <c r="U147" s="98"/>
      <c r="V147" s="99"/>
      <c r="W147" s="100"/>
      <c r="X147" s="101"/>
      <c r="Y147" s="98"/>
      <c r="Z147" s="99"/>
      <c r="AA147" s="100"/>
      <c r="AB147" s="101"/>
      <c r="AC147" s="98"/>
      <c r="AD147" s="99"/>
      <c r="AE147" s="100"/>
      <c r="AF147" s="101"/>
      <c r="AG147" s="98"/>
      <c r="AH147" s="99"/>
      <c r="AI147" s="100"/>
      <c r="AJ147" s="101"/>
      <c r="AK147" s="98"/>
      <c r="AL147" s="99"/>
      <c r="AM147" s="100"/>
      <c r="AN147" s="101"/>
      <c r="AO147" s="98"/>
      <c r="AP147" s="99"/>
      <c r="AQ147" s="100"/>
      <c r="AR147" s="101"/>
      <c r="AS147" s="98"/>
      <c r="AT147" s="99"/>
      <c r="AU147" s="102"/>
      <c r="AV147" s="101"/>
      <c r="AW147" s="98"/>
      <c r="AX147" s="99"/>
      <c r="AY147" s="102"/>
      <c r="AZ147" s="101"/>
      <c r="BA147" s="98"/>
      <c r="BB147" s="99"/>
      <c r="BC147" s="100"/>
      <c r="BD147" s="101"/>
      <c r="BE147" s="98"/>
      <c r="BF147" s="99"/>
      <c r="BG147" s="102"/>
      <c r="BH147" s="567"/>
      <c r="BI147" s="568"/>
    </row>
    <row r="148" spans="2:61" s="103" customFormat="1" ht="16" thickBot="1">
      <c r="B148" s="237"/>
      <c r="C148" s="232"/>
      <c r="D148" s="233"/>
      <c r="E148" s="238"/>
      <c r="F148" s="581"/>
      <c r="G148" s="582"/>
      <c r="H148" s="234"/>
      <c r="I148" s="236"/>
      <c r="J148" s="236"/>
      <c r="K148" s="236"/>
      <c r="L148" s="104"/>
      <c r="M148" s="98"/>
      <c r="N148" s="99"/>
      <c r="O148" s="100"/>
      <c r="P148" s="101"/>
      <c r="Q148" s="98"/>
      <c r="R148" s="99"/>
      <c r="S148" s="100"/>
      <c r="T148" s="101"/>
      <c r="U148" s="98"/>
      <c r="V148" s="99"/>
      <c r="W148" s="100"/>
      <c r="X148" s="101"/>
      <c r="Y148" s="98"/>
      <c r="Z148" s="99"/>
      <c r="AA148" s="100"/>
      <c r="AB148" s="101"/>
      <c r="AC148" s="98"/>
      <c r="AD148" s="99"/>
      <c r="AE148" s="100"/>
      <c r="AF148" s="101"/>
      <c r="AG148" s="98"/>
      <c r="AH148" s="99"/>
      <c r="AI148" s="100"/>
      <c r="AJ148" s="101"/>
      <c r="AK148" s="98"/>
      <c r="AL148" s="99"/>
      <c r="AM148" s="100"/>
      <c r="AN148" s="101"/>
      <c r="AO148" s="98"/>
      <c r="AP148" s="99"/>
      <c r="AQ148" s="100"/>
      <c r="AR148" s="101"/>
      <c r="AS148" s="98"/>
      <c r="AT148" s="99"/>
      <c r="AU148" s="102"/>
      <c r="AV148" s="101"/>
      <c r="AW148" s="98"/>
      <c r="AX148" s="99"/>
      <c r="AY148" s="102"/>
      <c r="AZ148" s="101"/>
      <c r="BA148" s="98"/>
      <c r="BB148" s="99"/>
      <c r="BC148" s="100"/>
      <c r="BD148" s="101"/>
      <c r="BE148" s="98"/>
      <c r="BF148" s="99"/>
      <c r="BG148" s="102"/>
      <c r="BH148" s="567"/>
      <c r="BI148" s="568"/>
    </row>
    <row r="149" spans="2:61" s="103" customFormat="1" ht="16" thickBot="1">
      <c r="B149" s="237"/>
      <c r="C149" s="232"/>
      <c r="D149" s="233"/>
      <c r="E149" s="238"/>
      <c r="F149" s="581"/>
      <c r="G149" s="582"/>
      <c r="H149" s="234"/>
      <c r="I149" s="236"/>
      <c r="J149" s="236"/>
      <c r="K149" s="236"/>
      <c r="L149" s="104"/>
      <c r="M149" s="98"/>
      <c r="N149" s="99"/>
      <c r="O149" s="100"/>
      <c r="P149" s="101"/>
      <c r="Q149" s="98"/>
      <c r="R149" s="99"/>
      <c r="S149" s="100"/>
      <c r="T149" s="101"/>
      <c r="U149" s="98"/>
      <c r="V149" s="99"/>
      <c r="W149" s="100"/>
      <c r="X149" s="101"/>
      <c r="Y149" s="98"/>
      <c r="Z149" s="99"/>
      <c r="AA149" s="100"/>
      <c r="AB149" s="101"/>
      <c r="AC149" s="98"/>
      <c r="AD149" s="99"/>
      <c r="AE149" s="100"/>
      <c r="AF149" s="101"/>
      <c r="AG149" s="98"/>
      <c r="AH149" s="99"/>
      <c r="AI149" s="100"/>
      <c r="AJ149" s="101"/>
      <c r="AK149" s="98"/>
      <c r="AL149" s="99"/>
      <c r="AM149" s="100"/>
      <c r="AN149" s="101"/>
      <c r="AO149" s="98"/>
      <c r="AP149" s="99"/>
      <c r="AQ149" s="100"/>
      <c r="AR149" s="101"/>
      <c r="AS149" s="98"/>
      <c r="AT149" s="99"/>
      <c r="AU149" s="102"/>
      <c r="AV149" s="101"/>
      <c r="AW149" s="98"/>
      <c r="AX149" s="99"/>
      <c r="AY149" s="102"/>
      <c r="AZ149" s="101"/>
      <c r="BA149" s="98"/>
      <c r="BB149" s="99"/>
      <c r="BC149" s="100"/>
      <c r="BD149" s="101"/>
      <c r="BE149" s="98"/>
      <c r="BF149" s="99"/>
      <c r="BG149" s="102"/>
      <c r="BH149" s="567"/>
      <c r="BI149" s="568"/>
    </row>
    <row r="150" spans="2:61" s="103" customFormat="1" ht="16" thickBot="1">
      <c r="B150" s="237"/>
      <c r="C150" s="232"/>
      <c r="D150" s="233"/>
      <c r="E150" s="238"/>
      <c r="F150" s="581"/>
      <c r="G150" s="582"/>
      <c r="H150" s="234"/>
      <c r="I150" s="236"/>
      <c r="J150" s="236"/>
      <c r="K150" s="236"/>
      <c r="L150" s="104"/>
      <c r="M150" s="98"/>
      <c r="N150" s="99"/>
      <c r="O150" s="100"/>
      <c r="P150" s="101"/>
      <c r="Q150" s="98"/>
      <c r="R150" s="99"/>
      <c r="S150" s="100"/>
      <c r="T150" s="101"/>
      <c r="U150" s="98"/>
      <c r="V150" s="99"/>
      <c r="W150" s="100"/>
      <c r="X150" s="101"/>
      <c r="Y150" s="98"/>
      <c r="Z150" s="99"/>
      <c r="AA150" s="100"/>
      <c r="AB150" s="101"/>
      <c r="AC150" s="98"/>
      <c r="AD150" s="99"/>
      <c r="AE150" s="100"/>
      <c r="AF150" s="101"/>
      <c r="AG150" s="98"/>
      <c r="AH150" s="99"/>
      <c r="AI150" s="100"/>
      <c r="AJ150" s="101"/>
      <c r="AK150" s="98"/>
      <c r="AL150" s="99"/>
      <c r="AM150" s="100"/>
      <c r="AN150" s="101"/>
      <c r="AO150" s="98"/>
      <c r="AP150" s="99"/>
      <c r="AQ150" s="100"/>
      <c r="AR150" s="101"/>
      <c r="AS150" s="98"/>
      <c r="AT150" s="99"/>
      <c r="AU150" s="102"/>
      <c r="AV150" s="101"/>
      <c r="AW150" s="98"/>
      <c r="AX150" s="99"/>
      <c r="AY150" s="102"/>
      <c r="AZ150" s="101"/>
      <c r="BA150" s="98"/>
      <c r="BB150" s="99"/>
      <c r="BC150" s="100"/>
      <c r="BD150" s="101"/>
      <c r="BE150" s="98"/>
      <c r="BF150" s="99"/>
      <c r="BG150" s="102"/>
      <c r="BH150" s="567"/>
      <c r="BI150" s="568"/>
    </row>
    <row r="151" spans="2:61" s="103" customFormat="1" ht="16" thickBot="1">
      <c r="B151" s="237"/>
      <c r="C151" s="232"/>
      <c r="D151" s="233"/>
      <c r="E151" s="238"/>
      <c r="F151" s="581"/>
      <c r="G151" s="582"/>
      <c r="H151" s="234"/>
      <c r="I151" s="236"/>
      <c r="J151" s="236"/>
      <c r="K151" s="236"/>
      <c r="L151" s="104"/>
      <c r="M151" s="98"/>
      <c r="N151" s="99"/>
      <c r="O151" s="100"/>
      <c r="P151" s="101"/>
      <c r="Q151" s="98"/>
      <c r="R151" s="99"/>
      <c r="S151" s="100"/>
      <c r="T151" s="101"/>
      <c r="U151" s="98"/>
      <c r="V151" s="99"/>
      <c r="W151" s="100"/>
      <c r="X151" s="101"/>
      <c r="Y151" s="98"/>
      <c r="Z151" s="99"/>
      <c r="AA151" s="100"/>
      <c r="AB151" s="101"/>
      <c r="AC151" s="98"/>
      <c r="AD151" s="99"/>
      <c r="AE151" s="100"/>
      <c r="AF151" s="101"/>
      <c r="AG151" s="98"/>
      <c r="AH151" s="99"/>
      <c r="AI151" s="100"/>
      <c r="AJ151" s="101"/>
      <c r="AK151" s="98"/>
      <c r="AL151" s="99"/>
      <c r="AM151" s="100"/>
      <c r="AN151" s="101"/>
      <c r="AO151" s="98"/>
      <c r="AP151" s="99"/>
      <c r="AQ151" s="100"/>
      <c r="AR151" s="101"/>
      <c r="AS151" s="98"/>
      <c r="AT151" s="99"/>
      <c r="AU151" s="102"/>
      <c r="AV151" s="101"/>
      <c r="AW151" s="98"/>
      <c r="AX151" s="99"/>
      <c r="AY151" s="102"/>
      <c r="AZ151" s="101"/>
      <c r="BA151" s="98"/>
      <c r="BB151" s="99"/>
      <c r="BC151" s="100"/>
      <c r="BD151" s="101"/>
      <c r="BE151" s="98"/>
      <c r="BF151" s="99"/>
      <c r="BG151" s="102"/>
      <c r="BH151" s="567"/>
      <c r="BI151" s="568"/>
    </row>
    <row r="152" spans="2:61" s="103" customFormat="1" ht="16" thickBot="1">
      <c r="B152" s="239"/>
      <c r="C152" s="240"/>
      <c r="D152" s="241"/>
      <c r="E152" s="242"/>
      <c r="F152" s="581"/>
      <c r="G152" s="582"/>
      <c r="H152" s="234"/>
      <c r="I152" s="236"/>
      <c r="J152" s="236"/>
      <c r="K152" s="236"/>
      <c r="L152" s="104"/>
      <c r="M152" s="98"/>
      <c r="N152" s="99"/>
      <c r="O152" s="100"/>
      <c r="P152" s="101"/>
      <c r="Q152" s="98"/>
      <c r="R152" s="99"/>
      <c r="S152" s="100"/>
      <c r="T152" s="101"/>
      <c r="U152" s="98"/>
      <c r="V152" s="99"/>
      <c r="W152" s="100"/>
      <c r="X152" s="101"/>
      <c r="Y152" s="98"/>
      <c r="Z152" s="99"/>
      <c r="AA152" s="100"/>
      <c r="AB152" s="101"/>
      <c r="AC152" s="98"/>
      <c r="AD152" s="99"/>
      <c r="AE152" s="100"/>
      <c r="AF152" s="101"/>
      <c r="AG152" s="98"/>
      <c r="AH152" s="99"/>
      <c r="AI152" s="100"/>
      <c r="AJ152" s="101"/>
      <c r="AK152" s="98"/>
      <c r="AL152" s="99"/>
      <c r="AM152" s="100"/>
      <c r="AN152" s="101"/>
      <c r="AO152" s="98"/>
      <c r="AP152" s="99"/>
      <c r="AQ152" s="100"/>
      <c r="AR152" s="101"/>
      <c r="AS152" s="98"/>
      <c r="AT152" s="99"/>
      <c r="AU152" s="102"/>
      <c r="AV152" s="101"/>
      <c r="AW152" s="98"/>
      <c r="AX152" s="99"/>
      <c r="AY152" s="102"/>
      <c r="AZ152" s="101"/>
      <c r="BA152" s="98"/>
      <c r="BB152" s="99"/>
      <c r="BC152" s="100"/>
      <c r="BD152" s="101"/>
      <c r="BE152" s="98"/>
      <c r="BF152" s="99"/>
      <c r="BG152" s="102"/>
      <c r="BH152" s="567"/>
      <c r="BI152" s="568"/>
    </row>
    <row r="153" spans="2:61" s="103" customFormat="1" ht="16" thickBot="1">
      <c r="B153" s="239"/>
      <c r="C153" s="240"/>
      <c r="D153" s="241"/>
      <c r="E153" s="242"/>
      <c r="F153" s="581"/>
      <c r="G153" s="582"/>
      <c r="H153" s="234"/>
      <c r="I153" s="236"/>
      <c r="J153" s="236"/>
      <c r="K153" s="236"/>
      <c r="L153" s="104"/>
      <c r="M153" s="98"/>
      <c r="N153" s="99"/>
      <c r="O153" s="100"/>
      <c r="P153" s="101"/>
      <c r="Q153" s="98"/>
      <c r="R153" s="99"/>
      <c r="S153" s="100"/>
      <c r="T153" s="101"/>
      <c r="U153" s="98"/>
      <c r="V153" s="99"/>
      <c r="W153" s="100"/>
      <c r="X153" s="101"/>
      <c r="Y153" s="98"/>
      <c r="Z153" s="99"/>
      <c r="AA153" s="100"/>
      <c r="AB153" s="101"/>
      <c r="AC153" s="98"/>
      <c r="AD153" s="99"/>
      <c r="AE153" s="100"/>
      <c r="AF153" s="101"/>
      <c r="AG153" s="98"/>
      <c r="AH153" s="99"/>
      <c r="AI153" s="100"/>
      <c r="AJ153" s="101"/>
      <c r="AK153" s="98"/>
      <c r="AL153" s="99"/>
      <c r="AM153" s="100"/>
      <c r="AN153" s="101"/>
      <c r="AO153" s="98"/>
      <c r="AP153" s="99"/>
      <c r="AQ153" s="100"/>
      <c r="AR153" s="101"/>
      <c r="AS153" s="98"/>
      <c r="AT153" s="99"/>
      <c r="AU153" s="102"/>
      <c r="AV153" s="101"/>
      <c r="AW153" s="98"/>
      <c r="AX153" s="99"/>
      <c r="AY153" s="102"/>
      <c r="AZ153" s="101"/>
      <c r="BA153" s="98"/>
      <c r="BB153" s="99"/>
      <c r="BC153" s="100"/>
      <c r="BD153" s="101"/>
      <c r="BE153" s="98"/>
      <c r="BF153" s="99"/>
      <c r="BG153" s="102"/>
      <c r="BH153" s="567"/>
      <c r="BI153" s="568"/>
    </row>
    <row r="154" spans="2:61" s="103" customFormat="1" ht="16" thickBot="1">
      <c r="B154" s="239"/>
      <c r="C154" s="240"/>
      <c r="D154" s="241"/>
      <c r="E154" s="242"/>
      <c r="F154" s="581"/>
      <c r="G154" s="582"/>
      <c r="H154" s="234"/>
      <c r="I154" s="236"/>
      <c r="J154" s="236"/>
      <c r="K154" s="236"/>
      <c r="L154" s="104"/>
      <c r="M154" s="98"/>
      <c r="N154" s="99"/>
      <c r="O154" s="100"/>
      <c r="P154" s="101"/>
      <c r="Q154" s="98"/>
      <c r="R154" s="99"/>
      <c r="S154" s="100"/>
      <c r="T154" s="101"/>
      <c r="U154" s="98"/>
      <c r="V154" s="99"/>
      <c r="W154" s="100"/>
      <c r="X154" s="101"/>
      <c r="Y154" s="98"/>
      <c r="Z154" s="99"/>
      <c r="AA154" s="100"/>
      <c r="AB154" s="101"/>
      <c r="AC154" s="98"/>
      <c r="AD154" s="99"/>
      <c r="AE154" s="100"/>
      <c r="AF154" s="101"/>
      <c r="AG154" s="98"/>
      <c r="AH154" s="99"/>
      <c r="AI154" s="100"/>
      <c r="AJ154" s="101"/>
      <c r="AK154" s="98"/>
      <c r="AL154" s="99"/>
      <c r="AM154" s="100"/>
      <c r="AN154" s="101"/>
      <c r="AO154" s="98"/>
      <c r="AP154" s="99"/>
      <c r="AQ154" s="100"/>
      <c r="AR154" s="101"/>
      <c r="AS154" s="98"/>
      <c r="AT154" s="99"/>
      <c r="AU154" s="102"/>
      <c r="AV154" s="101"/>
      <c r="AW154" s="98"/>
      <c r="AX154" s="99"/>
      <c r="AY154" s="102"/>
      <c r="AZ154" s="101"/>
      <c r="BA154" s="98"/>
      <c r="BB154" s="99"/>
      <c r="BC154" s="100"/>
      <c r="BD154" s="101"/>
      <c r="BE154" s="98"/>
      <c r="BF154" s="99"/>
      <c r="BG154" s="102"/>
      <c r="BH154" s="567"/>
      <c r="BI154" s="568"/>
    </row>
    <row r="155" spans="2:61" s="103" customFormat="1" ht="16" thickBot="1">
      <c r="B155" s="239"/>
      <c r="C155" s="240"/>
      <c r="D155" s="241"/>
      <c r="E155" s="242"/>
      <c r="F155" s="581"/>
      <c r="G155" s="582"/>
      <c r="H155" s="234"/>
      <c r="I155" s="236"/>
      <c r="J155" s="236"/>
      <c r="K155" s="236"/>
      <c r="L155" s="104"/>
      <c r="M155" s="98"/>
      <c r="N155" s="99"/>
      <c r="O155" s="100"/>
      <c r="P155" s="101"/>
      <c r="Q155" s="98"/>
      <c r="R155" s="99"/>
      <c r="S155" s="100"/>
      <c r="T155" s="101"/>
      <c r="U155" s="98"/>
      <c r="V155" s="99"/>
      <c r="W155" s="100"/>
      <c r="X155" s="101"/>
      <c r="Y155" s="98"/>
      <c r="Z155" s="99"/>
      <c r="AA155" s="100"/>
      <c r="AB155" s="101"/>
      <c r="AC155" s="98"/>
      <c r="AD155" s="99"/>
      <c r="AE155" s="100"/>
      <c r="AF155" s="101"/>
      <c r="AG155" s="98"/>
      <c r="AH155" s="99"/>
      <c r="AI155" s="100"/>
      <c r="AJ155" s="101"/>
      <c r="AK155" s="98"/>
      <c r="AL155" s="99"/>
      <c r="AM155" s="100"/>
      <c r="AN155" s="101"/>
      <c r="AO155" s="98"/>
      <c r="AP155" s="99"/>
      <c r="AQ155" s="100"/>
      <c r="AR155" s="101"/>
      <c r="AS155" s="98"/>
      <c r="AT155" s="99"/>
      <c r="AU155" s="102"/>
      <c r="AV155" s="101"/>
      <c r="AW155" s="98"/>
      <c r="AX155" s="99"/>
      <c r="AY155" s="102"/>
      <c r="AZ155" s="101"/>
      <c r="BA155" s="98"/>
      <c r="BB155" s="99"/>
      <c r="BC155" s="100"/>
      <c r="BD155" s="101"/>
      <c r="BE155" s="98"/>
      <c r="BF155" s="99"/>
      <c r="BG155" s="102"/>
      <c r="BH155" s="567"/>
      <c r="BI155" s="568"/>
    </row>
    <row r="156" spans="2:61" s="103" customFormat="1" ht="16" thickBot="1">
      <c r="B156" s="239"/>
      <c r="C156" s="240"/>
      <c r="D156" s="241"/>
      <c r="E156" s="242"/>
      <c r="F156" s="581"/>
      <c r="G156" s="582"/>
      <c r="H156" s="234"/>
      <c r="I156" s="236"/>
      <c r="J156" s="236"/>
      <c r="K156" s="236"/>
      <c r="L156" s="104"/>
      <c r="M156" s="98"/>
      <c r="N156" s="99"/>
      <c r="O156" s="100"/>
      <c r="P156" s="101"/>
      <c r="Q156" s="98"/>
      <c r="R156" s="99"/>
      <c r="S156" s="100"/>
      <c r="T156" s="101"/>
      <c r="U156" s="98"/>
      <c r="V156" s="99"/>
      <c r="W156" s="100"/>
      <c r="X156" s="101"/>
      <c r="Y156" s="98"/>
      <c r="Z156" s="99"/>
      <c r="AA156" s="100"/>
      <c r="AB156" s="101"/>
      <c r="AC156" s="98"/>
      <c r="AD156" s="99"/>
      <c r="AE156" s="100"/>
      <c r="AF156" s="101"/>
      <c r="AG156" s="98"/>
      <c r="AH156" s="99"/>
      <c r="AI156" s="100"/>
      <c r="AJ156" s="101"/>
      <c r="AK156" s="98"/>
      <c r="AL156" s="99"/>
      <c r="AM156" s="100"/>
      <c r="AN156" s="101"/>
      <c r="AO156" s="98"/>
      <c r="AP156" s="99"/>
      <c r="AQ156" s="100"/>
      <c r="AR156" s="101"/>
      <c r="AS156" s="98"/>
      <c r="AT156" s="99"/>
      <c r="AU156" s="102"/>
      <c r="AV156" s="101"/>
      <c r="AW156" s="98"/>
      <c r="AX156" s="99"/>
      <c r="AY156" s="102"/>
      <c r="AZ156" s="101"/>
      <c r="BA156" s="98"/>
      <c r="BB156" s="99"/>
      <c r="BC156" s="100"/>
      <c r="BD156" s="101"/>
      <c r="BE156" s="98"/>
      <c r="BF156" s="99"/>
      <c r="BG156" s="102"/>
      <c r="BH156" s="567"/>
      <c r="BI156" s="568"/>
    </row>
    <row r="157" spans="2:61" s="103" customFormat="1" ht="16" thickBot="1">
      <c r="B157" s="239"/>
      <c r="C157" s="240"/>
      <c r="D157" s="241"/>
      <c r="E157" s="242"/>
      <c r="F157" s="581"/>
      <c r="G157" s="582"/>
      <c r="H157" s="234"/>
      <c r="I157" s="236"/>
      <c r="J157" s="236"/>
      <c r="K157" s="236"/>
      <c r="L157" s="104"/>
      <c r="M157" s="98"/>
      <c r="N157" s="99"/>
      <c r="O157" s="100"/>
      <c r="P157" s="101"/>
      <c r="Q157" s="98"/>
      <c r="R157" s="99"/>
      <c r="S157" s="100"/>
      <c r="T157" s="101"/>
      <c r="U157" s="98"/>
      <c r="V157" s="99"/>
      <c r="W157" s="100"/>
      <c r="X157" s="101"/>
      <c r="Y157" s="98"/>
      <c r="Z157" s="99"/>
      <c r="AA157" s="100"/>
      <c r="AB157" s="101"/>
      <c r="AC157" s="98"/>
      <c r="AD157" s="99"/>
      <c r="AE157" s="100"/>
      <c r="AF157" s="101"/>
      <c r="AG157" s="98"/>
      <c r="AH157" s="99"/>
      <c r="AI157" s="100"/>
      <c r="AJ157" s="101"/>
      <c r="AK157" s="98"/>
      <c r="AL157" s="99"/>
      <c r="AM157" s="100"/>
      <c r="AN157" s="101"/>
      <c r="AO157" s="98"/>
      <c r="AP157" s="99"/>
      <c r="AQ157" s="100"/>
      <c r="AR157" s="101"/>
      <c r="AS157" s="98"/>
      <c r="AT157" s="99"/>
      <c r="AU157" s="102"/>
      <c r="AV157" s="101"/>
      <c r="AW157" s="98"/>
      <c r="AX157" s="99"/>
      <c r="AY157" s="102"/>
      <c r="AZ157" s="101"/>
      <c r="BA157" s="98"/>
      <c r="BB157" s="99"/>
      <c r="BC157" s="100"/>
      <c r="BD157" s="101"/>
      <c r="BE157" s="98"/>
      <c r="BF157" s="99"/>
      <c r="BG157" s="102"/>
      <c r="BH157" s="567"/>
      <c r="BI157" s="568"/>
    </row>
    <row r="158" spans="2:61" s="103" customFormat="1" ht="16" thickBot="1">
      <c r="B158" s="239"/>
      <c r="C158" s="240"/>
      <c r="D158" s="241"/>
      <c r="E158" s="242"/>
      <c r="F158" s="581"/>
      <c r="G158" s="582"/>
      <c r="H158" s="234"/>
      <c r="I158" s="236"/>
      <c r="J158" s="236"/>
      <c r="K158" s="236"/>
      <c r="L158" s="104"/>
      <c r="M158" s="98"/>
      <c r="N158" s="99"/>
      <c r="O158" s="100"/>
      <c r="P158" s="101"/>
      <c r="Q158" s="98"/>
      <c r="R158" s="99"/>
      <c r="S158" s="100"/>
      <c r="T158" s="101"/>
      <c r="U158" s="98"/>
      <c r="V158" s="99"/>
      <c r="W158" s="100"/>
      <c r="X158" s="101"/>
      <c r="Y158" s="98"/>
      <c r="Z158" s="99"/>
      <c r="AA158" s="100"/>
      <c r="AB158" s="101"/>
      <c r="AC158" s="98"/>
      <c r="AD158" s="99"/>
      <c r="AE158" s="100"/>
      <c r="AF158" s="101"/>
      <c r="AG158" s="98"/>
      <c r="AH158" s="99"/>
      <c r="AI158" s="100"/>
      <c r="AJ158" s="101"/>
      <c r="AK158" s="98"/>
      <c r="AL158" s="99"/>
      <c r="AM158" s="100"/>
      <c r="AN158" s="101"/>
      <c r="AO158" s="98"/>
      <c r="AP158" s="99"/>
      <c r="AQ158" s="100"/>
      <c r="AR158" s="101"/>
      <c r="AS158" s="98"/>
      <c r="AT158" s="99"/>
      <c r="AU158" s="102"/>
      <c r="AV158" s="101"/>
      <c r="AW158" s="98"/>
      <c r="AX158" s="99"/>
      <c r="AY158" s="102"/>
      <c r="AZ158" s="101"/>
      <c r="BA158" s="98"/>
      <c r="BB158" s="99"/>
      <c r="BC158" s="100"/>
      <c r="BD158" s="101"/>
      <c r="BE158" s="98"/>
      <c r="BF158" s="99"/>
      <c r="BG158" s="102"/>
      <c r="BH158" s="567"/>
      <c r="BI158" s="568"/>
    </row>
    <row r="159" spans="2:61" s="103" customFormat="1" ht="16" thickBot="1">
      <c r="B159" s="239"/>
      <c r="C159" s="240"/>
      <c r="D159" s="241"/>
      <c r="E159" s="242"/>
      <c r="F159" s="581"/>
      <c r="G159" s="582"/>
      <c r="H159" s="234"/>
      <c r="I159" s="236"/>
      <c r="J159" s="236"/>
      <c r="K159" s="236"/>
      <c r="L159" s="104"/>
      <c r="M159" s="98"/>
      <c r="N159" s="99"/>
      <c r="O159" s="100"/>
      <c r="P159" s="101"/>
      <c r="Q159" s="98"/>
      <c r="R159" s="99"/>
      <c r="S159" s="100"/>
      <c r="T159" s="101"/>
      <c r="U159" s="98"/>
      <c r="V159" s="99"/>
      <c r="W159" s="100"/>
      <c r="X159" s="101"/>
      <c r="Y159" s="98"/>
      <c r="Z159" s="99"/>
      <c r="AA159" s="100"/>
      <c r="AB159" s="101"/>
      <c r="AC159" s="98"/>
      <c r="AD159" s="99"/>
      <c r="AE159" s="100"/>
      <c r="AF159" s="101"/>
      <c r="AG159" s="98"/>
      <c r="AH159" s="99"/>
      <c r="AI159" s="100"/>
      <c r="AJ159" s="101"/>
      <c r="AK159" s="98"/>
      <c r="AL159" s="99"/>
      <c r="AM159" s="100"/>
      <c r="AN159" s="101"/>
      <c r="AO159" s="98"/>
      <c r="AP159" s="99"/>
      <c r="AQ159" s="100"/>
      <c r="AR159" s="101"/>
      <c r="AS159" s="98"/>
      <c r="AT159" s="99"/>
      <c r="AU159" s="102"/>
      <c r="AV159" s="101"/>
      <c r="AW159" s="98"/>
      <c r="AX159" s="99"/>
      <c r="AY159" s="102"/>
      <c r="AZ159" s="101"/>
      <c r="BA159" s="98"/>
      <c r="BB159" s="99"/>
      <c r="BC159" s="100"/>
      <c r="BD159" s="101"/>
      <c r="BE159" s="98"/>
      <c r="BF159" s="99"/>
      <c r="BG159" s="102"/>
      <c r="BH159" s="567"/>
      <c r="BI159" s="568"/>
    </row>
    <row r="160" spans="2:61" s="103" customFormat="1" ht="16" thickBot="1">
      <c r="B160" s="239"/>
      <c r="C160" s="240"/>
      <c r="D160" s="241"/>
      <c r="E160" s="242"/>
      <c r="F160" s="581"/>
      <c r="G160" s="582"/>
      <c r="H160" s="234"/>
      <c r="I160" s="236"/>
      <c r="J160" s="236"/>
      <c r="K160" s="236"/>
      <c r="L160" s="104"/>
      <c r="M160" s="98"/>
      <c r="N160" s="99"/>
      <c r="O160" s="100"/>
      <c r="P160" s="101"/>
      <c r="Q160" s="98"/>
      <c r="R160" s="99"/>
      <c r="S160" s="100"/>
      <c r="T160" s="101"/>
      <c r="U160" s="98"/>
      <c r="V160" s="99"/>
      <c r="W160" s="100"/>
      <c r="X160" s="101"/>
      <c r="Y160" s="98"/>
      <c r="Z160" s="99"/>
      <c r="AA160" s="100"/>
      <c r="AB160" s="101"/>
      <c r="AC160" s="98"/>
      <c r="AD160" s="99"/>
      <c r="AE160" s="100"/>
      <c r="AF160" s="101"/>
      <c r="AG160" s="98"/>
      <c r="AH160" s="99"/>
      <c r="AI160" s="100"/>
      <c r="AJ160" s="101"/>
      <c r="AK160" s="98"/>
      <c r="AL160" s="99"/>
      <c r="AM160" s="100"/>
      <c r="AN160" s="101"/>
      <c r="AO160" s="98"/>
      <c r="AP160" s="99"/>
      <c r="AQ160" s="100"/>
      <c r="AR160" s="101"/>
      <c r="AS160" s="98"/>
      <c r="AT160" s="99"/>
      <c r="AU160" s="102"/>
      <c r="AV160" s="101"/>
      <c r="AW160" s="98"/>
      <c r="AX160" s="99"/>
      <c r="AY160" s="102"/>
      <c r="AZ160" s="101"/>
      <c r="BA160" s="98"/>
      <c r="BB160" s="99"/>
      <c r="BC160" s="100"/>
      <c r="BD160" s="101"/>
      <c r="BE160" s="98"/>
      <c r="BF160" s="99"/>
      <c r="BG160" s="102"/>
      <c r="BH160" s="567"/>
      <c r="BI160" s="568"/>
    </row>
    <row r="161" spans="2:61" s="103" customFormat="1" ht="16" thickBot="1">
      <c r="B161" s="239"/>
      <c r="C161" s="240"/>
      <c r="D161" s="241"/>
      <c r="E161" s="242"/>
      <c r="F161" s="581"/>
      <c r="G161" s="582"/>
      <c r="H161" s="234"/>
      <c r="I161" s="236"/>
      <c r="J161" s="236"/>
      <c r="K161" s="236"/>
      <c r="L161" s="104"/>
      <c r="M161" s="98"/>
      <c r="N161" s="99"/>
      <c r="O161" s="100"/>
      <c r="P161" s="101"/>
      <c r="Q161" s="98"/>
      <c r="R161" s="99"/>
      <c r="S161" s="100"/>
      <c r="T161" s="101"/>
      <c r="U161" s="98"/>
      <c r="V161" s="99"/>
      <c r="W161" s="100"/>
      <c r="X161" s="101"/>
      <c r="Y161" s="98"/>
      <c r="Z161" s="99"/>
      <c r="AA161" s="100"/>
      <c r="AB161" s="101"/>
      <c r="AC161" s="98"/>
      <c r="AD161" s="99"/>
      <c r="AE161" s="100"/>
      <c r="AF161" s="101"/>
      <c r="AG161" s="98"/>
      <c r="AH161" s="99"/>
      <c r="AI161" s="100"/>
      <c r="AJ161" s="101"/>
      <c r="AK161" s="98"/>
      <c r="AL161" s="99"/>
      <c r="AM161" s="100"/>
      <c r="AN161" s="101"/>
      <c r="AO161" s="98"/>
      <c r="AP161" s="99"/>
      <c r="AQ161" s="100"/>
      <c r="AR161" s="101"/>
      <c r="AS161" s="98"/>
      <c r="AT161" s="99"/>
      <c r="AU161" s="102"/>
      <c r="AV161" s="101"/>
      <c r="AW161" s="98"/>
      <c r="AX161" s="99"/>
      <c r="AY161" s="102"/>
      <c r="AZ161" s="101"/>
      <c r="BA161" s="98"/>
      <c r="BB161" s="99"/>
      <c r="BC161" s="100"/>
      <c r="BD161" s="101"/>
      <c r="BE161" s="98"/>
      <c r="BF161" s="99"/>
      <c r="BG161" s="102"/>
      <c r="BH161" s="567"/>
      <c r="BI161" s="568"/>
    </row>
    <row r="162" spans="2:61" s="103" customFormat="1" ht="16" thickBot="1">
      <c r="B162" s="239"/>
      <c r="C162" s="240"/>
      <c r="D162" s="241"/>
      <c r="E162" s="242"/>
      <c r="F162" s="581"/>
      <c r="G162" s="582"/>
      <c r="H162" s="234"/>
      <c r="I162" s="236"/>
      <c r="J162" s="236"/>
      <c r="K162" s="236"/>
      <c r="L162" s="104"/>
      <c r="M162" s="98"/>
      <c r="N162" s="99"/>
      <c r="O162" s="100"/>
      <c r="P162" s="101"/>
      <c r="Q162" s="98"/>
      <c r="R162" s="99"/>
      <c r="S162" s="100"/>
      <c r="T162" s="101"/>
      <c r="U162" s="98"/>
      <c r="V162" s="99"/>
      <c r="W162" s="100"/>
      <c r="X162" s="101"/>
      <c r="Y162" s="98"/>
      <c r="Z162" s="99"/>
      <c r="AA162" s="100"/>
      <c r="AB162" s="101"/>
      <c r="AC162" s="98"/>
      <c r="AD162" s="99"/>
      <c r="AE162" s="100"/>
      <c r="AF162" s="101"/>
      <c r="AG162" s="98"/>
      <c r="AH162" s="99"/>
      <c r="AI162" s="100"/>
      <c r="AJ162" s="101"/>
      <c r="AK162" s="98"/>
      <c r="AL162" s="99"/>
      <c r="AM162" s="100"/>
      <c r="AN162" s="101"/>
      <c r="AO162" s="98"/>
      <c r="AP162" s="99"/>
      <c r="AQ162" s="100"/>
      <c r="AR162" s="101"/>
      <c r="AS162" s="98"/>
      <c r="AT162" s="99"/>
      <c r="AU162" s="102"/>
      <c r="AV162" s="101"/>
      <c r="AW162" s="98"/>
      <c r="AX162" s="99"/>
      <c r="AY162" s="102"/>
      <c r="AZ162" s="101"/>
      <c r="BA162" s="98"/>
      <c r="BB162" s="99"/>
      <c r="BC162" s="100"/>
      <c r="BD162" s="101"/>
      <c r="BE162" s="98"/>
      <c r="BF162" s="99"/>
      <c r="BG162" s="102"/>
      <c r="BH162" s="567"/>
      <c r="BI162" s="568"/>
    </row>
    <row r="163" spans="2:61" s="103" customFormat="1" ht="16" thickBot="1">
      <c r="B163" s="239"/>
      <c r="C163" s="240"/>
      <c r="D163" s="241"/>
      <c r="E163" s="242"/>
      <c r="F163" s="581"/>
      <c r="G163" s="582"/>
      <c r="H163" s="234"/>
      <c r="I163" s="236"/>
      <c r="J163" s="236"/>
      <c r="K163" s="236"/>
      <c r="L163" s="104"/>
      <c r="M163" s="98"/>
      <c r="N163" s="99"/>
      <c r="O163" s="100"/>
      <c r="P163" s="101"/>
      <c r="Q163" s="98"/>
      <c r="R163" s="99"/>
      <c r="S163" s="100"/>
      <c r="T163" s="101"/>
      <c r="U163" s="98"/>
      <c r="V163" s="99"/>
      <c r="W163" s="100"/>
      <c r="X163" s="101"/>
      <c r="Y163" s="98"/>
      <c r="Z163" s="99"/>
      <c r="AA163" s="100"/>
      <c r="AB163" s="101"/>
      <c r="AC163" s="98"/>
      <c r="AD163" s="99"/>
      <c r="AE163" s="100"/>
      <c r="AF163" s="101"/>
      <c r="AG163" s="98"/>
      <c r="AH163" s="99"/>
      <c r="AI163" s="100"/>
      <c r="AJ163" s="101"/>
      <c r="AK163" s="98"/>
      <c r="AL163" s="99"/>
      <c r="AM163" s="100"/>
      <c r="AN163" s="101"/>
      <c r="AO163" s="98"/>
      <c r="AP163" s="99"/>
      <c r="AQ163" s="100"/>
      <c r="AR163" s="101"/>
      <c r="AS163" s="98"/>
      <c r="AT163" s="99"/>
      <c r="AU163" s="102"/>
      <c r="AV163" s="101"/>
      <c r="AW163" s="98"/>
      <c r="AX163" s="99"/>
      <c r="AY163" s="102"/>
      <c r="AZ163" s="101"/>
      <c r="BA163" s="98"/>
      <c r="BB163" s="99"/>
      <c r="BC163" s="100"/>
      <c r="BD163" s="101"/>
      <c r="BE163" s="98"/>
      <c r="BF163" s="99"/>
      <c r="BG163" s="102"/>
      <c r="BH163" s="567"/>
      <c r="BI163" s="568"/>
    </row>
    <row r="164" spans="2:61" s="103" customFormat="1" ht="16" thickBot="1">
      <c r="B164" s="239"/>
      <c r="C164" s="240"/>
      <c r="D164" s="241"/>
      <c r="E164" s="242"/>
      <c r="F164" s="581"/>
      <c r="G164" s="582"/>
      <c r="H164" s="234"/>
      <c r="I164" s="236"/>
      <c r="J164" s="236"/>
      <c r="K164" s="236"/>
      <c r="L164" s="104"/>
      <c r="M164" s="98"/>
      <c r="N164" s="99"/>
      <c r="O164" s="100"/>
      <c r="P164" s="101"/>
      <c r="Q164" s="98"/>
      <c r="R164" s="99"/>
      <c r="S164" s="100"/>
      <c r="T164" s="101"/>
      <c r="U164" s="98"/>
      <c r="V164" s="99"/>
      <c r="W164" s="100"/>
      <c r="X164" s="101"/>
      <c r="Y164" s="98"/>
      <c r="Z164" s="99"/>
      <c r="AA164" s="100"/>
      <c r="AB164" s="101"/>
      <c r="AC164" s="98"/>
      <c r="AD164" s="99"/>
      <c r="AE164" s="100"/>
      <c r="AF164" s="101"/>
      <c r="AG164" s="98"/>
      <c r="AH164" s="99"/>
      <c r="AI164" s="100"/>
      <c r="AJ164" s="101"/>
      <c r="AK164" s="98"/>
      <c r="AL164" s="99"/>
      <c r="AM164" s="100"/>
      <c r="AN164" s="101"/>
      <c r="AO164" s="98"/>
      <c r="AP164" s="99"/>
      <c r="AQ164" s="100"/>
      <c r="AR164" s="101"/>
      <c r="AS164" s="98"/>
      <c r="AT164" s="99"/>
      <c r="AU164" s="102"/>
      <c r="AV164" s="101"/>
      <c r="AW164" s="98"/>
      <c r="AX164" s="99"/>
      <c r="AY164" s="102"/>
      <c r="AZ164" s="101"/>
      <c r="BA164" s="98"/>
      <c r="BB164" s="99"/>
      <c r="BC164" s="100"/>
      <c r="BD164" s="101"/>
      <c r="BE164" s="98"/>
      <c r="BF164" s="99"/>
      <c r="BG164" s="102"/>
      <c r="BH164" s="567"/>
      <c r="BI164" s="568"/>
    </row>
    <row r="165" spans="2:61" s="103" customFormat="1" ht="16" thickBot="1">
      <c r="B165" s="239"/>
      <c r="C165" s="240"/>
      <c r="D165" s="241"/>
      <c r="E165" s="242"/>
      <c r="F165" s="581"/>
      <c r="G165" s="582"/>
      <c r="H165" s="234"/>
      <c r="I165" s="236"/>
      <c r="J165" s="236"/>
      <c r="K165" s="236"/>
      <c r="L165" s="104"/>
      <c r="M165" s="98"/>
      <c r="N165" s="99"/>
      <c r="O165" s="100"/>
      <c r="P165" s="101"/>
      <c r="Q165" s="98"/>
      <c r="R165" s="99"/>
      <c r="S165" s="100"/>
      <c r="T165" s="101"/>
      <c r="U165" s="98"/>
      <c r="V165" s="99"/>
      <c r="W165" s="100"/>
      <c r="X165" s="101"/>
      <c r="Y165" s="98"/>
      <c r="Z165" s="99"/>
      <c r="AA165" s="100"/>
      <c r="AB165" s="101"/>
      <c r="AC165" s="98"/>
      <c r="AD165" s="99"/>
      <c r="AE165" s="100"/>
      <c r="AF165" s="101"/>
      <c r="AG165" s="98"/>
      <c r="AH165" s="99"/>
      <c r="AI165" s="100"/>
      <c r="AJ165" s="101"/>
      <c r="AK165" s="98"/>
      <c r="AL165" s="99"/>
      <c r="AM165" s="100"/>
      <c r="AN165" s="101"/>
      <c r="AO165" s="98"/>
      <c r="AP165" s="99"/>
      <c r="AQ165" s="100"/>
      <c r="AR165" s="101"/>
      <c r="AS165" s="98"/>
      <c r="AT165" s="99"/>
      <c r="AU165" s="102"/>
      <c r="AV165" s="101"/>
      <c r="AW165" s="98"/>
      <c r="AX165" s="99"/>
      <c r="AY165" s="102"/>
      <c r="AZ165" s="101"/>
      <c r="BA165" s="98"/>
      <c r="BB165" s="99"/>
      <c r="BC165" s="100"/>
      <c r="BD165" s="101"/>
      <c r="BE165" s="98"/>
      <c r="BF165" s="99"/>
      <c r="BG165" s="102"/>
      <c r="BH165" s="567"/>
      <c r="BI165" s="568"/>
    </row>
    <row r="166" spans="2:61" s="103" customFormat="1" ht="16" thickBot="1">
      <c r="B166" s="239"/>
      <c r="C166" s="240"/>
      <c r="D166" s="241"/>
      <c r="E166" s="242"/>
      <c r="F166" s="581"/>
      <c r="G166" s="582"/>
      <c r="H166" s="234"/>
      <c r="I166" s="236"/>
      <c r="J166" s="236"/>
      <c r="K166" s="236"/>
      <c r="L166" s="104"/>
      <c r="M166" s="98"/>
      <c r="N166" s="99"/>
      <c r="O166" s="100"/>
      <c r="P166" s="101"/>
      <c r="Q166" s="98"/>
      <c r="R166" s="99"/>
      <c r="S166" s="100"/>
      <c r="T166" s="101"/>
      <c r="U166" s="98"/>
      <c r="V166" s="99"/>
      <c r="W166" s="100"/>
      <c r="X166" s="101"/>
      <c r="Y166" s="98"/>
      <c r="Z166" s="99"/>
      <c r="AA166" s="100"/>
      <c r="AB166" s="101"/>
      <c r="AC166" s="98"/>
      <c r="AD166" s="99"/>
      <c r="AE166" s="100"/>
      <c r="AF166" s="101"/>
      <c r="AG166" s="98"/>
      <c r="AH166" s="99"/>
      <c r="AI166" s="100"/>
      <c r="AJ166" s="101"/>
      <c r="AK166" s="98"/>
      <c r="AL166" s="99"/>
      <c r="AM166" s="100"/>
      <c r="AN166" s="101"/>
      <c r="AO166" s="98"/>
      <c r="AP166" s="99"/>
      <c r="AQ166" s="100"/>
      <c r="AR166" s="101"/>
      <c r="AS166" s="98"/>
      <c r="AT166" s="99"/>
      <c r="AU166" s="102"/>
      <c r="AV166" s="101"/>
      <c r="AW166" s="98"/>
      <c r="AX166" s="99"/>
      <c r="AY166" s="102"/>
      <c r="AZ166" s="101"/>
      <c r="BA166" s="98"/>
      <c r="BB166" s="99"/>
      <c r="BC166" s="100"/>
      <c r="BD166" s="101"/>
      <c r="BE166" s="98"/>
      <c r="BF166" s="99"/>
      <c r="BG166" s="102"/>
      <c r="BH166" s="567"/>
      <c r="BI166" s="568"/>
    </row>
    <row r="167" spans="2:61" s="103" customFormat="1" ht="16" thickBot="1">
      <c r="B167" s="239"/>
      <c r="C167" s="240"/>
      <c r="D167" s="241"/>
      <c r="E167" s="242"/>
      <c r="F167" s="581"/>
      <c r="G167" s="582"/>
      <c r="H167" s="234"/>
      <c r="I167" s="236"/>
      <c r="J167" s="236"/>
      <c r="K167" s="236"/>
      <c r="L167" s="104"/>
      <c r="M167" s="98"/>
      <c r="N167" s="99"/>
      <c r="O167" s="100"/>
      <c r="P167" s="101"/>
      <c r="Q167" s="98"/>
      <c r="R167" s="99"/>
      <c r="S167" s="100"/>
      <c r="T167" s="101"/>
      <c r="U167" s="98"/>
      <c r="V167" s="99"/>
      <c r="W167" s="100"/>
      <c r="X167" s="101"/>
      <c r="Y167" s="98"/>
      <c r="Z167" s="99"/>
      <c r="AA167" s="100"/>
      <c r="AB167" s="101"/>
      <c r="AC167" s="98"/>
      <c r="AD167" s="99"/>
      <c r="AE167" s="100"/>
      <c r="AF167" s="101"/>
      <c r="AG167" s="98"/>
      <c r="AH167" s="99"/>
      <c r="AI167" s="100"/>
      <c r="AJ167" s="101"/>
      <c r="AK167" s="98"/>
      <c r="AL167" s="99"/>
      <c r="AM167" s="100"/>
      <c r="AN167" s="101"/>
      <c r="AO167" s="98"/>
      <c r="AP167" s="99"/>
      <c r="AQ167" s="100"/>
      <c r="AR167" s="101"/>
      <c r="AS167" s="98"/>
      <c r="AT167" s="99"/>
      <c r="AU167" s="102"/>
      <c r="AV167" s="101"/>
      <c r="AW167" s="98"/>
      <c r="AX167" s="99"/>
      <c r="AY167" s="102"/>
      <c r="AZ167" s="101"/>
      <c r="BA167" s="98"/>
      <c r="BB167" s="99"/>
      <c r="BC167" s="100"/>
      <c r="BD167" s="101"/>
      <c r="BE167" s="98"/>
      <c r="BF167" s="99"/>
      <c r="BG167" s="102"/>
      <c r="BH167" s="567"/>
      <c r="BI167" s="568"/>
    </row>
    <row r="168" spans="2:61" s="103" customFormat="1" ht="16" thickBot="1">
      <c r="B168" s="239"/>
      <c r="C168" s="240"/>
      <c r="D168" s="241"/>
      <c r="E168" s="242"/>
      <c r="F168" s="581"/>
      <c r="G168" s="582"/>
      <c r="H168" s="234"/>
      <c r="I168" s="236"/>
      <c r="J168" s="236"/>
      <c r="K168" s="236"/>
      <c r="L168" s="104"/>
      <c r="M168" s="98"/>
      <c r="N168" s="99"/>
      <c r="O168" s="100"/>
      <c r="P168" s="101"/>
      <c r="Q168" s="98"/>
      <c r="R168" s="99"/>
      <c r="S168" s="100"/>
      <c r="T168" s="101"/>
      <c r="U168" s="98"/>
      <c r="V168" s="99"/>
      <c r="W168" s="100"/>
      <c r="X168" s="101"/>
      <c r="Y168" s="98"/>
      <c r="Z168" s="99"/>
      <c r="AA168" s="100"/>
      <c r="AB168" s="101"/>
      <c r="AC168" s="98"/>
      <c r="AD168" s="99"/>
      <c r="AE168" s="100"/>
      <c r="AF168" s="101"/>
      <c r="AG168" s="98"/>
      <c r="AH168" s="99"/>
      <c r="AI168" s="100"/>
      <c r="AJ168" s="101"/>
      <c r="AK168" s="98"/>
      <c r="AL168" s="99"/>
      <c r="AM168" s="100"/>
      <c r="AN168" s="101"/>
      <c r="AO168" s="98"/>
      <c r="AP168" s="99"/>
      <c r="AQ168" s="100"/>
      <c r="AR168" s="101"/>
      <c r="AS168" s="98"/>
      <c r="AT168" s="99"/>
      <c r="AU168" s="102"/>
      <c r="AV168" s="101"/>
      <c r="AW168" s="98"/>
      <c r="AX168" s="99"/>
      <c r="AY168" s="102"/>
      <c r="AZ168" s="101"/>
      <c r="BA168" s="98"/>
      <c r="BB168" s="99"/>
      <c r="BC168" s="100"/>
      <c r="BD168" s="101"/>
      <c r="BE168" s="98"/>
      <c r="BF168" s="99"/>
      <c r="BG168" s="102"/>
      <c r="BH168" s="567"/>
      <c r="BI168" s="568"/>
    </row>
    <row r="169" spans="2:61" s="103" customFormat="1" ht="16" thickBot="1">
      <c r="B169" s="239"/>
      <c r="C169" s="240"/>
      <c r="D169" s="241"/>
      <c r="E169" s="242"/>
      <c r="F169" s="581"/>
      <c r="G169" s="582"/>
      <c r="H169" s="234"/>
      <c r="I169" s="236"/>
      <c r="J169" s="236"/>
      <c r="K169" s="236"/>
      <c r="L169" s="104"/>
      <c r="M169" s="98"/>
      <c r="N169" s="99"/>
      <c r="O169" s="100"/>
      <c r="P169" s="101"/>
      <c r="Q169" s="98"/>
      <c r="R169" s="99"/>
      <c r="S169" s="100"/>
      <c r="T169" s="101"/>
      <c r="U169" s="98"/>
      <c r="V169" s="99"/>
      <c r="W169" s="100"/>
      <c r="X169" s="101"/>
      <c r="Y169" s="98"/>
      <c r="Z169" s="99"/>
      <c r="AA169" s="100"/>
      <c r="AB169" s="101"/>
      <c r="AC169" s="98"/>
      <c r="AD169" s="99"/>
      <c r="AE169" s="100"/>
      <c r="AF169" s="101"/>
      <c r="AG169" s="98"/>
      <c r="AH169" s="99"/>
      <c r="AI169" s="100"/>
      <c r="AJ169" s="101"/>
      <c r="AK169" s="98"/>
      <c r="AL169" s="99"/>
      <c r="AM169" s="100"/>
      <c r="AN169" s="101"/>
      <c r="AO169" s="98"/>
      <c r="AP169" s="99"/>
      <c r="AQ169" s="100"/>
      <c r="AR169" s="101"/>
      <c r="AS169" s="98"/>
      <c r="AT169" s="99"/>
      <c r="AU169" s="102"/>
      <c r="AV169" s="101"/>
      <c r="AW169" s="98"/>
      <c r="AX169" s="99"/>
      <c r="AY169" s="102"/>
      <c r="AZ169" s="101"/>
      <c r="BA169" s="98"/>
      <c r="BB169" s="99"/>
      <c r="BC169" s="100"/>
      <c r="BD169" s="101"/>
      <c r="BE169" s="98"/>
      <c r="BF169" s="99"/>
      <c r="BG169" s="102"/>
      <c r="BH169" s="567"/>
      <c r="BI169" s="568"/>
    </row>
    <row r="170" spans="2:61" s="103" customFormat="1" ht="16" thickBot="1">
      <c r="B170" s="239"/>
      <c r="C170" s="240"/>
      <c r="D170" s="241"/>
      <c r="E170" s="242"/>
      <c r="F170" s="581"/>
      <c r="G170" s="582"/>
      <c r="H170" s="234"/>
      <c r="I170" s="236"/>
      <c r="J170" s="236"/>
      <c r="K170" s="236"/>
      <c r="L170" s="104"/>
      <c r="M170" s="98"/>
      <c r="N170" s="99"/>
      <c r="O170" s="100"/>
      <c r="P170" s="101"/>
      <c r="Q170" s="98"/>
      <c r="R170" s="99"/>
      <c r="S170" s="100"/>
      <c r="T170" s="101"/>
      <c r="U170" s="98"/>
      <c r="V170" s="99"/>
      <c r="W170" s="100"/>
      <c r="X170" s="101"/>
      <c r="Y170" s="98"/>
      <c r="Z170" s="99"/>
      <c r="AA170" s="100"/>
      <c r="AB170" s="101"/>
      <c r="AC170" s="98"/>
      <c r="AD170" s="99"/>
      <c r="AE170" s="100"/>
      <c r="AF170" s="101"/>
      <c r="AG170" s="98"/>
      <c r="AH170" s="99"/>
      <c r="AI170" s="100"/>
      <c r="AJ170" s="101"/>
      <c r="AK170" s="98"/>
      <c r="AL170" s="99"/>
      <c r="AM170" s="100"/>
      <c r="AN170" s="101"/>
      <c r="AO170" s="98"/>
      <c r="AP170" s="99"/>
      <c r="AQ170" s="100"/>
      <c r="AR170" s="101"/>
      <c r="AS170" s="98"/>
      <c r="AT170" s="99"/>
      <c r="AU170" s="102"/>
      <c r="AV170" s="101"/>
      <c r="AW170" s="98"/>
      <c r="AX170" s="99"/>
      <c r="AY170" s="102"/>
      <c r="AZ170" s="101"/>
      <c r="BA170" s="98"/>
      <c r="BB170" s="99"/>
      <c r="BC170" s="100"/>
      <c r="BD170" s="101"/>
      <c r="BE170" s="98"/>
      <c r="BF170" s="99"/>
      <c r="BG170" s="102"/>
      <c r="BH170" s="567"/>
      <c r="BI170" s="568"/>
    </row>
    <row r="171" spans="2:61" s="103" customFormat="1" ht="16" thickBot="1">
      <c r="B171" s="239"/>
      <c r="C171" s="240"/>
      <c r="D171" s="241"/>
      <c r="E171" s="242"/>
      <c r="F171" s="581"/>
      <c r="G171" s="582"/>
      <c r="H171" s="234"/>
      <c r="I171" s="236"/>
      <c r="J171" s="236"/>
      <c r="K171" s="236"/>
      <c r="L171" s="104"/>
      <c r="M171" s="98"/>
      <c r="N171" s="99"/>
      <c r="O171" s="100"/>
      <c r="P171" s="101"/>
      <c r="Q171" s="98"/>
      <c r="R171" s="99"/>
      <c r="S171" s="100"/>
      <c r="T171" s="101"/>
      <c r="U171" s="98"/>
      <c r="V171" s="99"/>
      <c r="W171" s="100"/>
      <c r="X171" s="101"/>
      <c r="Y171" s="98"/>
      <c r="Z171" s="99"/>
      <c r="AA171" s="100"/>
      <c r="AB171" s="101"/>
      <c r="AC171" s="98"/>
      <c r="AD171" s="99"/>
      <c r="AE171" s="100"/>
      <c r="AF171" s="101"/>
      <c r="AG171" s="98"/>
      <c r="AH171" s="99"/>
      <c r="AI171" s="100"/>
      <c r="AJ171" s="101"/>
      <c r="AK171" s="98"/>
      <c r="AL171" s="99"/>
      <c r="AM171" s="100"/>
      <c r="AN171" s="101"/>
      <c r="AO171" s="98"/>
      <c r="AP171" s="99"/>
      <c r="AQ171" s="100"/>
      <c r="AR171" s="101"/>
      <c r="AS171" s="98"/>
      <c r="AT171" s="99"/>
      <c r="AU171" s="102"/>
      <c r="AV171" s="101"/>
      <c r="AW171" s="98"/>
      <c r="AX171" s="99"/>
      <c r="AY171" s="102"/>
      <c r="AZ171" s="101"/>
      <c r="BA171" s="98"/>
      <c r="BB171" s="99"/>
      <c r="BC171" s="100"/>
      <c r="BD171" s="101"/>
      <c r="BE171" s="98"/>
      <c r="BF171" s="99"/>
      <c r="BG171" s="102"/>
      <c r="BH171" s="567"/>
      <c r="BI171" s="568"/>
    </row>
    <row r="172" spans="2:61" s="103" customFormat="1" ht="16" thickBot="1">
      <c r="B172" s="239"/>
      <c r="C172" s="240"/>
      <c r="D172" s="241"/>
      <c r="E172" s="242"/>
      <c r="F172" s="581"/>
      <c r="G172" s="582"/>
      <c r="H172" s="234"/>
      <c r="I172" s="236"/>
      <c r="J172" s="236"/>
      <c r="K172" s="236"/>
      <c r="L172" s="104"/>
      <c r="M172" s="98"/>
      <c r="N172" s="99"/>
      <c r="O172" s="100"/>
      <c r="P172" s="101"/>
      <c r="Q172" s="98"/>
      <c r="R172" s="99"/>
      <c r="S172" s="100"/>
      <c r="T172" s="101"/>
      <c r="U172" s="98"/>
      <c r="V172" s="99"/>
      <c r="W172" s="100"/>
      <c r="X172" s="101"/>
      <c r="Y172" s="98"/>
      <c r="Z172" s="99"/>
      <c r="AA172" s="100"/>
      <c r="AB172" s="101"/>
      <c r="AC172" s="98"/>
      <c r="AD172" s="99"/>
      <c r="AE172" s="100"/>
      <c r="AF172" s="101"/>
      <c r="AG172" s="98"/>
      <c r="AH172" s="99"/>
      <c r="AI172" s="100"/>
      <c r="AJ172" s="101"/>
      <c r="AK172" s="98"/>
      <c r="AL172" s="99"/>
      <c r="AM172" s="100"/>
      <c r="AN172" s="101"/>
      <c r="AO172" s="98"/>
      <c r="AP172" s="99"/>
      <c r="AQ172" s="100"/>
      <c r="AR172" s="101"/>
      <c r="AS172" s="98"/>
      <c r="AT172" s="99"/>
      <c r="AU172" s="102"/>
      <c r="AV172" s="101"/>
      <c r="AW172" s="98"/>
      <c r="AX172" s="99"/>
      <c r="AY172" s="102"/>
      <c r="AZ172" s="101"/>
      <c r="BA172" s="98"/>
      <c r="BB172" s="99"/>
      <c r="BC172" s="100"/>
      <c r="BD172" s="101"/>
      <c r="BE172" s="98"/>
      <c r="BF172" s="99"/>
      <c r="BG172" s="102"/>
      <c r="BH172" s="567"/>
      <c r="BI172" s="568"/>
    </row>
    <row r="173" spans="2:61" s="103" customFormat="1" ht="16" thickBot="1">
      <c r="B173" s="239"/>
      <c r="C173" s="240"/>
      <c r="D173" s="241"/>
      <c r="E173" s="242"/>
      <c r="F173" s="581"/>
      <c r="G173" s="582"/>
      <c r="H173" s="234"/>
      <c r="I173" s="236"/>
      <c r="J173" s="236"/>
      <c r="K173" s="236"/>
      <c r="L173" s="104"/>
      <c r="M173" s="98"/>
      <c r="N173" s="99"/>
      <c r="O173" s="100"/>
      <c r="P173" s="101"/>
      <c r="Q173" s="98"/>
      <c r="R173" s="99"/>
      <c r="S173" s="100"/>
      <c r="T173" s="101"/>
      <c r="U173" s="98"/>
      <c r="V173" s="99"/>
      <c r="W173" s="100"/>
      <c r="X173" s="101"/>
      <c r="Y173" s="98"/>
      <c r="Z173" s="99"/>
      <c r="AA173" s="100"/>
      <c r="AB173" s="101"/>
      <c r="AC173" s="98"/>
      <c r="AD173" s="99"/>
      <c r="AE173" s="100"/>
      <c r="AF173" s="101"/>
      <c r="AG173" s="98"/>
      <c r="AH173" s="99"/>
      <c r="AI173" s="100"/>
      <c r="AJ173" s="101"/>
      <c r="AK173" s="98"/>
      <c r="AL173" s="99"/>
      <c r="AM173" s="100"/>
      <c r="AN173" s="101"/>
      <c r="AO173" s="98"/>
      <c r="AP173" s="99"/>
      <c r="AQ173" s="100"/>
      <c r="AR173" s="101"/>
      <c r="AS173" s="98"/>
      <c r="AT173" s="99"/>
      <c r="AU173" s="102"/>
      <c r="AV173" s="101"/>
      <c r="AW173" s="98"/>
      <c r="AX173" s="99"/>
      <c r="AY173" s="102"/>
      <c r="AZ173" s="101"/>
      <c r="BA173" s="98"/>
      <c r="BB173" s="99"/>
      <c r="BC173" s="100"/>
      <c r="BD173" s="101"/>
      <c r="BE173" s="98"/>
      <c r="BF173" s="99"/>
      <c r="BG173" s="102"/>
      <c r="BH173" s="567"/>
      <c r="BI173" s="568"/>
    </row>
    <row r="174" spans="2:61" s="103" customFormat="1" ht="16" thickBot="1">
      <c r="B174" s="239"/>
      <c r="C174" s="240"/>
      <c r="D174" s="241"/>
      <c r="E174" s="242"/>
      <c r="F174" s="581"/>
      <c r="G174" s="582"/>
      <c r="H174" s="234"/>
      <c r="I174" s="236"/>
      <c r="J174" s="236"/>
      <c r="K174" s="236"/>
      <c r="L174" s="104"/>
      <c r="M174" s="98"/>
      <c r="N174" s="99"/>
      <c r="O174" s="100"/>
      <c r="P174" s="101"/>
      <c r="Q174" s="98"/>
      <c r="R174" s="99"/>
      <c r="S174" s="100"/>
      <c r="T174" s="101"/>
      <c r="U174" s="98"/>
      <c r="V174" s="99"/>
      <c r="W174" s="100"/>
      <c r="X174" s="101"/>
      <c r="Y174" s="98"/>
      <c r="Z174" s="99"/>
      <c r="AA174" s="100"/>
      <c r="AB174" s="101"/>
      <c r="AC174" s="98"/>
      <c r="AD174" s="99"/>
      <c r="AE174" s="100"/>
      <c r="AF174" s="101"/>
      <c r="AG174" s="98"/>
      <c r="AH174" s="99"/>
      <c r="AI174" s="100"/>
      <c r="AJ174" s="101"/>
      <c r="AK174" s="98"/>
      <c r="AL174" s="99"/>
      <c r="AM174" s="100"/>
      <c r="AN174" s="101"/>
      <c r="AO174" s="98"/>
      <c r="AP174" s="99"/>
      <c r="AQ174" s="100"/>
      <c r="AR174" s="101"/>
      <c r="AS174" s="98"/>
      <c r="AT174" s="99"/>
      <c r="AU174" s="102"/>
      <c r="AV174" s="101"/>
      <c r="AW174" s="98"/>
      <c r="AX174" s="99"/>
      <c r="AY174" s="102"/>
      <c r="AZ174" s="101"/>
      <c r="BA174" s="98"/>
      <c r="BB174" s="99"/>
      <c r="BC174" s="100"/>
      <c r="BD174" s="101"/>
      <c r="BE174" s="98"/>
      <c r="BF174" s="99"/>
      <c r="BG174" s="102"/>
      <c r="BH174" s="567"/>
      <c r="BI174" s="568"/>
    </row>
    <row r="175" spans="2:61" s="103" customFormat="1" ht="16" thickBot="1">
      <c r="B175" s="239"/>
      <c r="C175" s="240"/>
      <c r="D175" s="241"/>
      <c r="E175" s="242"/>
      <c r="F175" s="581"/>
      <c r="G175" s="582"/>
      <c r="H175" s="234"/>
      <c r="I175" s="236"/>
      <c r="J175" s="236"/>
      <c r="K175" s="236"/>
      <c r="L175" s="104"/>
      <c r="M175" s="98"/>
      <c r="N175" s="99"/>
      <c r="O175" s="100"/>
      <c r="P175" s="101"/>
      <c r="Q175" s="98"/>
      <c r="R175" s="99"/>
      <c r="S175" s="100"/>
      <c r="T175" s="101"/>
      <c r="U175" s="98"/>
      <c r="V175" s="99"/>
      <c r="W175" s="100"/>
      <c r="X175" s="101"/>
      <c r="Y175" s="98"/>
      <c r="Z175" s="99"/>
      <c r="AA175" s="100"/>
      <c r="AB175" s="101"/>
      <c r="AC175" s="98"/>
      <c r="AD175" s="99"/>
      <c r="AE175" s="100"/>
      <c r="AF175" s="101"/>
      <c r="AG175" s="98"/>
      <c r="AH175" s="99"/>
      <c r="AI175" s="100"/>
      <c r="AJ175" s="101"/>
      <c r="AK175" s="98"/>
      <c r="AL175" s="99"/>
      <c r="AM175" s="100"/>
      <c r="AN175" s="101"/>
      <c r="AO175" s="98"/>
      <c r="AP175" s="99"/>
      <c r="AQ175" s="100"/>
      <c r="AR175" s="101"/>
      <c r="AS175" s="98"/>
      <c r="AT175" s="99"/>
      <c r="AU175" s="102"/>
      <c r="AV175" s="101"/>
      <c r="AW175" s="98"/>
      <c r="AX175" s="99"/>
      <c r="AY175" s="102"/>
      <c r="AZ175" s="101"/>
      <c r="BA175" s="98"/>
      <c r="BB175" s="99"/>
      <c r="BC175" s="100"/>
      <c r="BD175" s="101"/>
      <c r="BE175" s="98"/>
      <c r="BF175" s="99"/>
      <c r="BG175" s="102"/>
      <c r="BH175" s="567"/>
      <c r="BI175" s="568"/>
    </row>
    <row r="176" spans="2:61" s="103" customFormat="1" ht="16" thickBot="1">
      <c r="B176" s="239"/>
      <c r="C176" s="240"/>
      <c r="D176" s="241"/>
      <c r="E176" s="242"/>
      <c r="F176" s="581"/>
      <c r="G176" s="582"/>
      <c r="H176" s="234"/>
      <c r="I176" s="236"/>
      <c r="J176" s="236"/>
      <c r="K176" s="236"/>
      <c r="L176" s="104"/>
      <c r="M176" s="98"/>
      <c r="N176" s="99"/>
      <c r="O176" s="100"/>
      <c r="P176" s="101"/>
      <c r="Q176" s="98"/>
      <c r="R176" s="99"/>
      <c r="S176" s="100"/>
      <c r="T176" s="101"/>
      <c r="U176" s="98"/>
      <c r="V176" s="99"/>
      <c r="W176" s="100"/>
      <c r="X176" s="101"/>
      <c r="Y176" s="98"/>
      <c r="Z176" s="99"/>
      <c r="AA176" s="100"/>
      <c r="AB176" s="101"/>
      <c r="AC176" s="98"/>
      <c r="AD176" s="99"/>
      <c r="AE176" s="100"/>
      <c r="AF176" s="101"/>
      <c r="AG176" s="98"/>
      <c r="AH176" s="99"/>
      <c r="AI176" s="100"/>
      <c r="AJ176" s="101"/>
      <c r="AK176" s="98"/>
      <c r="AL176" s="99"/>
      <c r="AM176" s="100"/>
      <c r="AN176" s="101"/>
      <c r="AO176" s="98"/>
      <c r="AP176" s="99"/>
      <c r="AQ176" s="100"/>
      <c r="AR176" s="101"/>
      <c r="AS176" s="98"/>
      <c r="AT176" s="99"/>
      <c r="AU176" s="102"/>
      <c r="AV176" s="101"/>
      <c r="AW176" s="98"/>
      <c r="AX176" s="99"/>
      <c r="AY176" s="102"/>
      <c r="AZ176" s="101"/>
      <c r="BA176" s="98"/>
      <c r="BB176" s="99"/>
      <c r="BC176" s="100"/>
      <c r="BD176" s="101"/>
      <c r="BE176" s="98"/>
      <c r="BF176" s="99"/>
      <c r="BG176" s="102"/>
      <c r="BH176" s="567"/>
      <c r="BI176" s="568"/>
    </row>
    <row r="177" spans="2:63" s="103" customFormat="1" ht="16" thickBot="1">
      <c r="B177" s="239"/>
      <c r="C177" s="240"/>
      <c r="D177" s="241"/>
      <c r="E177" s="242"/>
      <c r="F177" s="581"/>
      <c r="G177" s="582"/>
      <c r="H177" s="234"/>
      <c r="I177" s="236"/>
      <c r="J177" s="236"/>
      <c r="K177" s="236"/>
      <c r="L177" s="104"/>
      <c r="M177" s="98"/>
      <c r="N177" s="99"/>
      <c r="O177" s="100"/>
      <c r="P177" s="101"/>
      <c r="Q177" s="98"/>
      <c r="R177" s="99"/>
      <c r="S177" s="100"/>
      <c r="T177" s="101"/>
      <c r="U177" s="98"/>
      <c r="V177" s="99"/>
      <c r="W177" s="100"/>
      <c r="X177" s="101"/>
      <c r="Y177" s="98"/>
      <c r="Z177" s="99"/>
      <c r="AA177" s="100"/>
      <c r="AB177" s="101"/>
      <c r="AC177" s="98"/>
      <c r="AD177" s="99"/>
      <c r="AE177" s="100"/>
      <c r="AF177" s="101"/>
      <c r="AG177" s="98"/>
      <c r="AH177" s="99"/>
      <c r="AI177" s="100"/>
      <c r="AJ177" s="101"/>
      <c r="AK177" s="98"/>
      <c r="AL177" s="99"/>
      <c r="AM177" s="100"/>
      <c r="AN177" s="101"/>
      <c r="AO177" s="98"/>
      <c r="AP177" s="99"/>
      <c r="AQ177" s="100"/>
      <c r="AR177" s="101"/>
      <c r="AS177" s="98"/>
      <c r="AT177" s="99"/>
      <c r="AU177" s="102"/>
      <c r="AV177" s="101"/>
      <c r="AW177" s="98"/>
      <c r="AX177" s="99"/>
      <c r="AY177" s="102"/>
      <c r="AZ177" s="101"/>
      <c r="BA177" s="98"/>
      <c r="BB177" s="99"/>
      <c r="BC177" s="100"/>
      <c r="BD177" s="101"/>
      <c r="BE177" s="98"/>
      <c r="BF177" s="99"/>
      <c r="BG177" s="102"/>
      <c r="BH177" s="567"/>
      <c r="BI177" s="568"/>
    </row>
    <row r="178" spans="2:63" s="103" customFormat="1" ht="16" thickBot="1">
      <c r="B178" s="239"/>
      <c r="C178" s="240"/>
      <c r="D178" s="241"/>
      <c r="E178" s="242"/>
      <c r="F178" s="581"/>
      <c r="G178" s="582"/>
      <c r="H178" s="234"/>
      <c r="I178" s="236"/>
      <c r="J178" s="236"/>
      <c r="K178" s="236"/>
      <c r="L178" s="104"/>
      <c r="M178" s="98"/>
      <c r="N178" s="99"/>
      <c r="O178" s="100"/>
      <c r="P178" s="101"/>
      <c r="Q178" s="98"/>
      <c r="R178" s="99"/>
      <c r="S178" s="100"/>
      <c r="T178" s="101"/>
      <c r="U178" s="98"/>
      <c r="V178" s="99"/>
      <c r="W178" s="100"/>
      <c r="X178" s="101"/>
      <c r="Y178" s="98"/>
      <c r="Z178" s="99"/>
      <c r="AA178" s="100"/>
      <c r="AB178" s="101"/>
      <c r="AC178" s="98"/>
      <c r="AD178" s="99"/>
      <c r="AE178" s="100"/>
      <c r="AF178" s="101"/>
      <c r="AG178" s="98"/>
      <c r="AH178" s="99"/>
      <c r="AI178" s="100"/>
      <c r="AJ178" s="101"/>
      <c r="AK178" s="98"/>
      <c r="AL178" s="99"/>
      <c r="AM178" s="100"/>
      <c r="AN178" s="101"/>
      <c r="AO178" s="98"/>
      <c r="AP178" s="99"/>
      <c r="AQ178" s="100"/>
      <c r="AR178" s="101"/>
      <c r="AS178" s="98"/>
      <c r="AT178" s="99"/>
      <c r="AU178" s="102"/>
      <c r="AV178" s="101"/>
      <c r="AW178" s="98"/>
      <c r="AX178" s="99"/>
      <c r="AY178" s="102"/>
      <c r="AZ178" s="101"/>
      <c r="BA178" s="98"/>
      <c r="BB178" s="99"/>
      <c r="BC178" s="100"/>
      <c r="BD178" s="101"/>
      <c r="BE178" s="98"/>
      <c r="BF178" s="99"/>
      <c r="BG178" s="102"/>
      <c r="BH178" s="567"/>
      <c r="BI178" s="568"/>
    </row>
    <row r="179" spans="2:63" s="103" customFormat="1" ht="16" thickBot="1">
      <c r="B179" s="239"/>
      <c r="C179" s="240"/>
      <c r="D179" s="241"/>
      <c r="E179" s="242"/>
      <c r="F179" s="581"/>
      <c r="G179" s="582"/>
      <c r="H179" s="234"/>
      <c r="I179" s="236"/>
      <c r="J179" s="236"/>
      <c r="K179" s="236"/>
      <c r="L179" s="104"/>
      <c r="M179" s="98"/>
      <c r="N179" s="99"/>
      <c r="O179" s="100"/>
      <c r="P179" s="101"/>
      <c r="Q179" s="98"/>
      <c r="R179" s="99"/>
      <c r="S179" s="100"/>
      <c r="T179" s="101"/>
      <c r="U179" s="98"/>
      <c r="V179" s="99"/>
      <c r="W179" s="100"/>
      <c r="X179" s="101"/>
      <c r="Y179" s="98"/>
      <c r="Z179" s="99"/>
      <c r="AA179" s="100"/>
      <c r="AB179" s="101"/>
      <c r="AC179" s="98"/>
      <c r="AD179" s="99"/>
      <c r="AE179" s="100"/>
      <c r="AF179" s="101"/>
      <c r="AG179" s="98"/>
      <c r="AH179" s="99"/>
      <c r="AI179" s="100"/>
      <c r="AJ179" s="101"/>
      <c r="AK179" s="98"/>
      <c r="AL179" s="99"/>
      <c r="AM179" s="100"/>
      <c r="AN179" s="101"/>
      <c r="AO179" s="98"/>
      <c r="AP179" s="99"/>
      <c r="AQ179" s="100"/>
      <c r="AR179" s="101"/>
      <c r="AS179" s="98"/>
      <c r="AT179" s="99"/>
      <c r="AU179" s="102"/>
      <c r="AV179" s="101"/>
      <c r="AW179" s="98"/>
      <c r="AX179" s="99"/>
      <c r="AY179" s="102"/>
      <c r="AZ179" s="101"/>
      <c r="BA179" s="98"/>
      <c r="BB179" s="99"/>
      <c r="BC179" s="100"/>
      <c r="BD179" s="101"/>
      <c r="BE179" s="98"/>
      <c r="BF179" s="99"/>
      <c r="BG179" s="102"/>
      <c r="BH179" s="567"/>
      <c r="BI179" s="568"/>
    </row>
    <row r="180" spans="2:63" s="103" customFormat="1" ht="16" thickBot="1">
      <c r="B180" s="239"/>
      <c r="C180" s="240"/>
      <c r="D180" s="241"/>
      <c r="E180" s="242"/>
      <c r="F180" s="581"/>
      <c r="G180" s="582"/>
      <c r="H180" s="234"/>
      <c r="I180" s="236"/>
      <c r="J180" s="236"/>
      <c r="K180" s="236"/>
      <c r="L180" s="104"/>
      <c r="M180" s="98"/>
      <c r="N180" s="99"/>
      <c r="O180" s="100"/>
      <c r="P180" s="101"/>
      <c r="Q180" s="98"/>
      <c r="R180" s="99"/>
      <c r="S180" s="100"/>
      <c r="T180" s="101"/>
      <c r="U180" s="98"/>
      <c r="V180" s="99"/>
      <c r="W180" s="100"/>
      <c r="X180" s="101"/>
      <c r="Y180" s="98"/>
      <c r="Z180" s="99"/>
      <c r="AA180" s="100"/>
      <c r="AB180" s="101"/>
      <c r="AC180" s="98"/>
      <c r="AD180" s="99"/>
      <c r="AE180" s="100"/>
      <c r="AF180" s="101"/>
      <c r="AG180" s="98"/>
      <c r="AH180" s="99"/>
      <c r="AI180" s="100"/>
      <c r="AJ180" s="101"/>
      <c r="AK180" s="98"/>
      <c r="AL180" s="99"/>
      <c r="AM180" s="100"/>
      <c r="AN180" s="101"/>
      <c r="AO180" s="98"/>
      <c r="AP180" s="99"/>
      <c r="AQ180" s="100"/>
      <c r="AR180" s="101"/>
      <c r="AS180" s="98"/>
      <c r="AT180" s="99"/>
      <c r="AU180" s="102"/>
      <c r="AV180" s="101"/>
      <c r="AW180" s="98"/>
      <c r="AX180" s="99"/>
      <c r="AY180" s="102"/>
      <c r="AZ180" s="101"/>
      <c r="BA180" s="98"/>
      <c r="BB180" s="99"/>
      <c r="BC180" s="100"/>
      <c r="BD180" s="101"/>
      <c r="BE180" s="98"/>
      <c r="BF180" s="99"/>
      <c r="BG180" s="102"/>
      <c r="BH180" s="567"/>
      <c r="BI180" s="568"/>
    </row>
    <row r="181" spans="2:63" s="103" customFormat="1" ht="16" thickBot="1">
      <c r="B181" s="239"/>
      <c r="C181" s="240"/>
      <c r="D181" s="241"/>
      <c r="E181" s="242"/>
      <c r="F181" s="581"/>
      <c r="G181" s="582"/>
      <c r="H181" s="234"/>
      <c r="I181" s="236"/>
      <c r="J181" s="236"/>
      <c r="K181" s="236"/>
      <c r="L181" s="104"/>
      <c r="M181" s="98"/>
      <c r="N181" s="99"/>
      <c r="O181" s="100"/>
      <c r="P181" s="101"/>
      <c r="Q181" s="98"/>
      <c r="R181" s="99"/>
      <c r="S181" s="100"/>
      <c r="T181" s="101"/>
      <c r="U181" s="98"/>
      <c r="V181" s="99"/>
      <c r="W181" s="100"/>
      <c r="X181" s="101"/>
      <c r="Y181" s="98"/>
      <c r="Z181" s="99"/>
      <c r="AA181" s="100"/>
      <c r="AB181" s="101"/>
      <c r="AC181" s="98"/>
      <c r="AD181" s="99"/>
      <c r="AE181" s="100"/>
      <c r="AF181" s="101"/>
      <c r="AG181" s="98"/>
      <c r="AH181" s="99"/>
      <c r="AI181" s="100"/>
      <c r="AJ181" s="101"/>
      <c r="AK181" s="98"/>
      <c r="AL181" s="99"/>
      <c r="AM181" s="100"/>
      <c r="AN181" s="101"/>
      <c r="AO181" s="98"/>
      <c r="AP181" s="99"/>
      <c r="AQ181" s="100"/>
      <c r="AR181" s="101"/>
      <c r="AS181" s="98"/>
      <c r="AT181" s="99"/>
      <c r="AU181" s="102"/>
      <c r="AV181" s="101"/>
      <c r="AW181" s="98"/>
      <c r="AX181" s="99"/>
      <c r="AY181" s="102"/>
      <c r="AZ181" s="101"/>
      <c r="BA181" s="98"/>
      <c r="BB181" s="99"/>
      <c r="BC181" s="100"/>
      <c r="BD181" s="101"/>
      <c r="BE181" s="98"/>
      <c r="BF181" s="99"/>
      <c r="BG181" s="102"/>
      <c r="BH181" s="567"/>
      <c r="BI181" s="568"/>
    </row>
    <row r="182" spans="2:63" s="103" customFormat="1" ht="16" thickBot="1">
      <c r="B182" s="239"/>
      <c r="C182" s="240"/>
      <c r="D182" s="241"/>
      <c r="E182" s="242"/>
      <c r="F182" s="581"/>
      <c r="G182" s="582"/>
      <c r="H182" s="234"/>
      <c r="I182" s="236"/>
      <c r="J182" s="236"/>
      <c r="K182" s="236"/>
      <c r="L182" s="104"/>
      <c r="M182" s="98"/>
      <c r="N182" s="99"/>
      <c r="O182" s="100"/>
      <c r="P182" s="101"/>
      <c r="Q182" s="98"/>
      <c r="R182" s="99"/>
      <c r="S182" s="100"/>
      <c r="T182" s="101"/>
      <c r="U182" s="98"/>
      <c r="V182" s="99"/>
      <c r="W182" s="100"/>
      <c r="X182" s="101"/>
      <c r="Y182" s="98"/>
      <c r="Z182" s="99"/>
      <c r="AA182" s="100"/>
      <c r="AB182" s="101"/>
      <c r="AC182" s="98"/>
      <c r="AD182" s="99"/>
      <c r="AE182" s="100"/>
      <c r="AF182" s="101"/>
      <c r="AG182" s="98"/>
      <c r="AH182" s="99"/>
      <c r="AI182" s="100"/>
      <c r="AJ182" s="101"/>
      <c r="AK182" s="98"/>
      <c r="AL182" s="99"/>
      <c r="AM182" s="100"/>
      <c r="AN182" s="101"/>
      <c r="AO182" s="98"/>
      <c r="AP182" s="99"/>
      <c r="AQ182" s="100"/>
      <c r="AR182" s="101"/>
      <c r="AS182" s="98"/>
      <c r="AT182" s="99"/>
      <c r="AU182" s="102"/>
      <c r="AV182" s="101"/>
      <c r="AW182" s="98"/>
      <c r="AX182" s="99"/>
      <c r="AY182" s="102"/>
      <c r="AZ182" s="101"/>
      <c r="BA182" s="98"/>
      <c r="BB182" s="99"/>
      <c r="BC182" s="100"/>
      <c r="BD182" s="101"/>
      <c r="BE182" s="98"/>
      <c r="BF182" s="99"/>
      <c r="BG182" s="102"/>
      <c r="BH182" s="567"/>
      <c r="BI182" s="568"/>
    </row>
    <row r="183" spans="2:63" s="103" customFormat="1" ht="16" thickBot="1">
      <c r="B183" s="239"/>
      <c r="C183" s="240"/>
      <c r="D183" s="241"/>
      <c r="E183" s="242"/>
      <c r="F183" s="581"/>
      <c r="G183" s="582"/>
      <c r="H183" s="234"/>
      <c r="I183" s="236"/>
      <c r="J183" s="236"/>
      <c r="K183" s="236"/>
      <c r="L183" s="104"/>
      <c r="M183" s="98"/>
      <c r="N183" s="99"/>
      <c r="O183" s="100"/>
      <c r="P183" s="101"/>
      <c r="Q183" s="98"/>
      <c r="R183" s="99"/>
      <c r="S183" s="100"/>
      <c r="T183" s="101"/>
      <c r="U183" s="98"/>
      <c r="V183" s="99"/>
      <c r="W183" s="100"/>
      <c r="X183" s="101"/>
      <c r="Y183" s="98"/>
      <c r="Z183" s="99"/>
      <c r="AA183" s="100"/>
      <c r="AB183" s="101"/>
      <c r="AC183" s="98"/>
      <c r="AD183" s="99"/>
      <c r="AE183" s="100"/>
      <c r="AF183" s="101"/>
      <c r="AG183" s="98"/>
      <c r="AH183" s="99"/>
      <c r="AI183" s="100"/>
      <c r="AJ183" s="101"/>
      <c r="AK183" s="98"/>
      <c r="AL183" s="99"/>
      <c r="AM183" s="100"/>
      <c r="AN183" s="101"/>
      <c r="AO183" s="98"/>
      <c r="AP183" s="99"/>
      <c r="AQ183" s="100"/>
      <c r="AR183" s="101"/>
      <c r="AS183" s="98"/>
      <c r="AT183" s="99"/>
      <c r="AU183" s="102"/>
      <c r="AV183" s="101"/>
      <c r="AW183" s="98"/>
      <c r="AX183" s="99"/>
      <c r="AY183" s="102"/>
      <c r="AZ183" s="101"/>
      <c r="BA183" s="98"/>
      <c r="BB183" s="99"/>
      <c r="BC183" s="100"/>
      <c r="BD183" s="101"/>
      <c r="BE183" s="98"/>
      <c r="BF183" s="99"/>
      <c r="BG183" s="102"/>
      <c r="BH183" s="567"/>
      <c r="BI183" s="568"/>
    </row>
    <row r="184" spans="2:63" s="103" customFormat="1" ht="16" thickBot="1">
      <c r="B184" s="239"/>
      <c r="C184" s="240"/>
      <c r="D184" s="241"/>
      <c r="E184" s="242"/>
      <c r="F184" s="581"/>
      <c r="G184" s="582"/>
      <c r="H184" s="234"/>
      <c r="I184" s="236"/>
      <c r="J184" s="236"/>
      <c r="K184" s="236"/>
      <c r="L184" s="104"/>
      <c r="M184" s="98"/>
      <c r="N184" s="99"/>
      <c r="O184" s="100"/>
      <c r="P184" s="101"/>
      <c r="Q184" s="98"/>
      <c r="R184" s="99"/>
      <c r="S184" s="100"/>
      <c r="T184" s="101"/>
      <c r="U184" s="98"/>
      <c r="V184" s="99"/>
      <c r="W184" s="100"/>
      <c r="X184" s="101"/>
      <c r="Y184" s="98"/>
      <c r="Z184" s="99"/>
      <c r="AA184" s="100"/>
      <c r="AB184" s="101"/>
      <c r="AC184" s="98"/>
      <c r="AD184" s="99"/>
      <c r="AE184" s="100"/>
      <c r="AF184" s="101"/>
      <c r="AG184" s="98"/>
      <c r="AH184" s="99"/>
      <c r="AI184" s="100"/>
      <c r="AJ184" s="101"/>
      <c r="AK184" s="98"/>
      <c r="AL184" s="99"/>
      <c r="AM184" s="100"/>
      <c r="AN184" s="101"/>
      <c r="AO184" s="98"/>
      <c r="AP184" s="99"/>
      <c r="AQ184" s="100"/>
      <c r="AR184" s="101"/>
      <c r="AS184" s="98"/>
      <c r="AT184" s="99"/>
      <c r="AU184" s="102"/>
      <c r="AV184" s="101"/>
      <c r="AW184" s="98"/>
      <c r="AX184" s="99"/>
      <c r="AY184" s="102"/>
      <c r="AZ184" s="101"/>
      <c r="BA184" s="98"/>
      <c r="BB184" s="99"/>
      <c r="BC184" s="100"/>
      <c r="BD184" s="101"/>
      <c r="BE184" s="98"/>
      <c r="BF184" s="99"/>
      <c r="BG184" s="102"/>
      <c r="BH184" s="567"/>
      <c r="BI184" s="568"/>
    </row>
    <row r="185" spans="2:63" s="103" customFormat="1" ht="16" thickBot="1">
      <c r="B185" s="239"/>
      <c r="C185" s="240"/>
      <c r="D185" s="241"/>
      <c r="E185" s="242"/>
      <c r="F185" s="581"/>
      <c r="G185" s="582"/>
      <c r="H185" s="234"/>
      <c r="I185" s="236"/>
      <c r="J185" s="236"/>
      <c r="K185" s="236"/>
      <c r="L185" s="104"/>
      <c r="M185" s="98"/>
      <c r="N185" s="99"/>
      <c r="O185" s="100"/>
      <c r="P185" s="101"/>
      <c r="Q185" s="98"/>
      <c r="R185" s="99"/>
      <c r="S185" s="100"/>
      <c r="T185" s="101"/>
      <c r="U185" s="98"/>
      <c r="V185" s="99"/>
      <c r="W185" s="100"/>
      <c r="X185" s="101"/>
      <c r="Y185" s="98"/>
      <c r="Z185" s="99"/>
      <c r="AA185" s="100"/>
      <c r="AB185" s="101"/>
      <c r="AC185" s="98"/>
      <c r="AD185" s="99"/>
      <c r="AE185" s="100"/>
      <c r="AF185" s="101"/>
      <c r="AG185" s="98"/>
      <c r="AH185" s="99"/>
      <c r="AI185" s="100"/>
      <c r="AJ185" s="101"/>
      <c r="AK185" s="98"/>
      <c r="AL185" s="99"/>
      <c r="AM185" s="100"/>
      <c r="AN185" s="101"/>
      <c r="AO185" s="98"/>
      <c r="AP185" s="99"/>
      <c r="AQ185" s="100"/>
      <c r="AR185" s="101"/>
      <c r="AS185" s="98"/>
      <c r="AT185" s="99"/>
      <c r="AU185" s="102"/>
      <c r="AV185" s="101"/>
      <c r="AW185" s="98"/>
      <c r="AX185" s="99"/>
      <c r="AY185" s="102"/>
      <c r="AZ185" s="101"/>
      <c r="BA185" s="98"/>
      <c r="BB185" s="99"/>
      <c r="BC185" s="100"/>
      <c r="BD185" s="101"/>
      <c r="BE185" s="98"/>
      <c r="BF185" s="99"/>
      <c r="BG185" s="102"/>
      <c r="BH185" s="567"/>
      <c r="BI185" s="568"/>
    </row>
    <row r="186" spans="2:63" s="103" customFormat="1" ht="16" thickBot="1">
      <c r="B186" s="239"/>
      <c r="C186" s="240"/>
      <c r="D186" s="241"/>
      <c r="E186" s="242"/>
      <c r="F186" s="581"/>
      <c r="G186" s="582"/>
      <c r="H186" s="234"/>
      <c r="I186" s="236"/>
      <c r="J186" s="236"/>
      <c r="K186" s="236"/>
      <c r="L186" s="104"/>
      <c r="M186" s="98"/>
      <c r="N186" s="99"/>
      <c r="O186" s="100"/>
      <c r="P186" s="101"/>
      <c r="Q186" s="98"/>
      <c r="R186" s="99"/>
      <c r="S186" s="100"/>
      <c r="T186" s="101"/>
      <c r="U186" s="98"/>
      <c r="V186" s="99"/>
      <c r="W186" s="100"/>
      <c r="X186" s="101"/>
      <c r="Y186" s="98"/>
      <c r="Z186" s="99"/>
      <c r="AA186" s="100"/>
      <c r="AB186" s="101"/>
      <c r="AC186" s="98"/>
      <c r="AD186" s="99"/>
      <c r="AE186" s="100"/>
      <c r="AF186" s="101"/>
      <c r="AG186" s="98"/>
      <c r="AH186" s="99"/>
      <c r="AI186" s="100"/>
      <c r="AJ186" s="101"/>
      <c r="AK186" s="98"/>
      <c r="AL186" s="99"/>
      <c r="AM186" s="100"/>
      <c r="AN186" s="101"/>
      <c r="AO186" s="98"/>
      <c r="AP186" s="99"/>
      <c r="AQ186" s="100"/>
      <c r="AR186" s="101"/>
      <c r="AS186" s="98"/>
      <c r="AT186" s="99"/>
      <c r="AU186" s="102"/>
      <c r="AV186" s="101"/>
      <c r="AW186" s="98"/>
      <c r="AX186" s="99"/>
      <c r="AY186" s="102"/>
      <c r="AZ186" s="101"/>
      <c r="BA186" s="98"/>
      <c r="BB186" s="99"/>
      <c r="BC186" s="100"/>
      <c r="BD186" s="101"/>
      <c r="BE186" s="98"/>
      <c r="BF186" s="99"/>
      <c r="BG186" s="102"/>
      <c r="BH186" s="567"/>
      <c r="BI186" s="568"/>
    </row>
    <row r="187" spans="2:63" s="103" customFormat="1" ht="16" thickBot="1">
      <c r="B187" s="239"/>
      <c r="C187" s="240"/>
      <c r="D187" s="241"/>
      <c r="E187" s="242"/>
      <c r="F187" s="581"/>
      <c r="G187" s="582"/>
      <c r="H187" s="234"/>
      <c r="I187" s="236"/>
      <c r="J187" s="236"/>
      <c r="K187" s="236"/>
      <c r="L187" s="104"/>
      <c r="M187" s="98"/>
      <c r="N187" s="99"/>
      <c r="O187" s="100"/>
      <c r="P187" s="101"/>
      <c r="Q187" s="98"/>
      <c r="R187" s="99"/>
      <c r="S187" s="100"/>
      <c r="T187" s="101"/>
      <c r="U187" s="98"/>
      <c r="V187" s="99"/>
      <c r="W187" s="100"/>
      <c r="X187" s="101"/>
      <c r="Y187" s="98"/>
      <c r="Z187" s="99"/>
      <c r="AA187" s="100"/>
      <c r="AB187" s="101"/>
      <c r="AC187" s="98"/>
      <c r="AD187" s="99"/>
      <c r="AE187" s="100"/>
      <c r="AF187" s="101"/>
      <c r="AG187" s="98"/>
      <c r="AH187" s="99"/>
      <c r="AI187" s="100"/>
      <c r="AJ187" s="101"/>
      <c r="AK187" s="98"/>
      <c r="AL187" s="99"/>
      <c r="AM187" s="100"/>
      <c r="AN187" s="101"/>
      <c r="AO187" s="98"/>
      <c r="AP187" s="99"/>
      <c r="AQ187" s="100"/>
      <c r="AR187" s="101"/>
      <c r="AS187" s="98"/>
      <c r="AT187" s="99"/>
      <c r="AU187" s="102"/>
      <c r="AV187" s="101"/>
      <c r="AW187" s="98"/>
      <c r="AX187" s="99"/>
      <c r="AY187" s="102"/>
      <c r="AZ187" s="101"/>
      <c r="BA187" s="98"/>
      <c r="BB187" s="99"/>
      <c r="BC187" s="100"/>
      <c r="BD187" s="101"/>
      <c r="BE187" s="98"/>
      <c r="BF187" s="99"/>
      <c r="BG187" s="102"/>
      <c r="BH187" s="567"/>
      <c r="BI187" s="568"/>
    </row>
    <row r="188" spans="2:63" s="103" customFormat="1" ht="16" thickBot="1">
      <c r="B188" s="239"/>
      <c r="C188" s="240"/>
      <c r="D188" s="241"/>
      <c r="E188" s="242"/>
      <c r="F188" s="581"/>
      <c r="G188" s="582"/>
      <c r="H188" s="234"/>
      <c r="I188" s="236"/>
      <c r="J188" s="236"/>
      <c r="K188" s="236"/>
      <c r="L188" s="104"/>
      <c r="M188" s="98"/>
      <c r="N188" s="99"/>
      <c r="O188" s="100"/>
      <c r="P188" s="101"/>
      <c r="Q188" s="98"/>
      <c r="R188" s="99"/>
      <c r="S188" s="100"/>
      <c r="T188" s="101"/>
      <c r="U188" s="98"/>
      <c r="V188" s="99"/>
      <c r="W188" s="100"/>
      <c r="X188" s="101"/>
      <c r="Y188" s="98"/>
      <c r="Z188" s="99"/>
      <c r="AA188" s="100"/>
      <c r="AB188" s="101"/>
      <c r="AC188" s="98"/>
      <c r="AD188" s="99"/>
      <c r="AE188" s="100"/>
      <c r="AF188" s="101"/>
      <c r="AG188" s="98"/>
      <c r="AH188" s="99"/>
      <c r="AI188" s="100"/>
      <c r="AJ188" s="101"/>
      <c r="AK188" s="98"/>
      <c r="AL188" s="99"/>
      <c r="AM188" s="100"/>
      <c r="AN188" s="101"/>
      <c r="AO188" s="98"/>
      <c r="AP188" s="99"/>
      <c r="AQ188" s="100"/>
      <c r="AR188" s="101"/>
      <c r="AS188" s="98"/>
      <c r="AT188" s="99"/>
      <c r="AU188" s="102"/>
      <c r="AV188" s="101"/>
      <c r="AW188" s="98"/>
      <c r="AX188" s="99"/>
      <c r="AY188" s="102"/>
      <c r="AZ188" s="101"/>
      <c r="BA188" s="98"/>
      <c r="BB188" s="99"/>
      <c r="BC188" s="100"/>
      <c r="BD188" s="101"/>
      <c r="BE188" s="98"/>
      <c r="BF188" s="99"/>
      <c r="BG188" s="102"/>
      <c r="BH188" s="567"/>
      <c r="BI188" s="568"/>
    </row>
    <row r="189" spans="2:63" s="103" customFormat="1" ht="16" thickBot="1">
      <c r="B189" s="239"/>
      <c r="C189" s="240"/>
      <c r="D189" s="241"/>
      <c r="E189" s="242"/>
      <c r="F189" s="581"/>
      <c r="G189" s="582"/>
      <c r="H189" s="234"/>
      <c r="I189" s="236"/>
      <c r="J189" s="236"/>
      <c r="K189" s="236"/>
      <c r="L189" s="104"/>
      <c r="M189" s="98"/>
      <c r="N189" s="99"/>
      <c r="O189" s="100"/>
      <c r="P189" s="101"/>
      <c r="Q189" s="98"/>
      <c r="R189" s="99"/>
      <c r="S189" s="100"/>
      <c r="T189" s="101"/>
      <c r="U189" s="98"/>
      <c r="V189" s="99"/>
      <c r="W189" s="100"/>
      <c r="X189" s="101"/>
      <c r="Y189" s="98"/>
      <c r="Z189" s="99"/>
      <c r="AA189" s="100"/>
      <c r="AB189" s="101"/>
      <c r="AC189" s="98"/>
      <c r="AD189" s="99"/>
      <c r="AE189" s="100"/>
      <c r="AF189" s="101"/>
      <c r="AG189" s="98"/>
      <c r="AH189" s="99"/>
      <c r="AI189" s="100"/>
      <c r="AJ189" s="101"/>
      <c r="AK189" s="98"/>
      <c r="AL189" s="99"/>
      <c r="AM189" s="100"/>
      <c r="AN189" s="101"/>
      <c r="AO189" s="98"/>
      <c r="AP189" s="99"/>
      <c r="AQ189" s="100"/>
      <c r="AR189" s="101"/>
      <c r="AS189" s="98"/>
      <c r="AT189" s="99"/>
      <c r="AU189" s="102"/>
      <c r="AV189" s="101"/>
      <c r="AW189" s="98"/>
      <c r="AX189" s="99"/>
      <c r="AY189" s="102"/>
      <c r="AZ189" s="101"/>
      <c r="BA189" s="98"/>
      <c r="BB189" s="99"/>
      <c r="BC189" s="100"/>
      <c r="BD189" s="101"/>
      <c r="BE189" s="98"/>
      <c r="BF189" s="99"/>
      <c r="BG189" s="102"/>
      <c r="BH189" s="567"/>
      <c r="BI189" s="568"/>
    </row>
    <row r="190" spans="2:63" s="103" customFormat="1" ht="16" thickBot="1">
      <c r="B190" s="239"/>
      <c r="C190" s="240"/>
      <c r="D190" s="241"/>
      <c r="E190" s="242"/>
      <c r="F190" s="581"/>
      <c r="G190" s="582"/>
      <c r="H190" s="234"/>
      <c r="I190" s="236"/>
      <c r="J190" s="236"/>
      <c r="K190" s="236"/>
      <c r="L190" s="104"/>
      <c r="M190" s="98"/>
      <c r="N190" s="99"/>
      <c r="O190" s="100"/>
      <c r="P190" s="101"/>
      <c r="Q190" s="98"/>
      <c r="R190" s="99"/>
      <c r="S190" s="100"/>
      <c r="T190" s="101"/>
      <c r="U190" s="98"/>
      <c r="V190" s="99"/>
      <c r="W190" s="100"/>
      <c r="X190" s="101"/>
      <c r="Y190" s="98"/>
      <c r="Z190" s="99"/>
      <c r="AA190" s="100"/>
      <c r="AB190" s="101"/>
      <c r="AC190" s="98"/>
      <c r="AD190" s="99"/>
      <c r="AE190" s="100"/>
      <c r="AF190" s="101"/>
      <c r="AG190" s="98"/>
      <c r="AH190" s="99"/>
      <c r="AI190" s="100"/>
      <c r="AJ190" s="101"/>
      <c r="AK190" s="98"/>
      <c r="AL190" s="99"/>
      <c r="AM190" s="100"/>
      <c r="AN190" s="101"/>
      <c r="AO190" s="98"/>
      <c r="AP190" s="99"/>
      <c r="AQ190" s="100"/>
      <c r="AR190" s="101"/>
      <c r="AS190" s="98"/>
      <c r="AT190" s="99"/>
      <c r="AU190" s="102"/>
      <c r="AV190" s="101"/>
      <c r="AW190" s="98"/>
      <c r="AX190" s="99"/>
      <c r="AY190" s="102"/>
      <c r="AZ190" s="101"/>
      <c r="BA190" s="98"/>
      <c r="BB190" s="99"/>
      <c r="BC190" s="100"/>
      <c r="BD190" s="101"/>
      <c r="BE190" s="98"/>
      <c r="BF190" s="99"/>
      <c r="BG190" s="102"/>
      <c r="BH190" s="567"/>
      <c r="BI190" s="568"/>
    </row>
    <row r="191" spans="2:63" s="103" customFormat="1" ht="16" thickBot="1">
      <c r="B191" s="239"/>
      <c r="C191" s="240"/>
      <c r="D191" s="241"/>
      <c r="E191" s="242"/>
      <c r="F191" s="581"/>
      <c r="G191" s="582"/>
      <c r="H191" s="234"/>
      <c r="I191" s="236"/>
      <c r="J191" s="236"/>
      <c r="K191" s="236"/>
      <c r="L191" s="105"/>
      <c r="M191" s="106"/>
      <c r="N191" s="107"/>
      <c r="O191" s="108"/>
      <c r="P191" s="109"/>
      <c r="Q191" s="106"/>
      <c r="R191" s="107"/>
      <c r="S191" s="108"/>
      <c r="T191" s="109"/>
      <c r="U191" s="106"/>
      <c r="V191" s="107"/>
      <c r="W191" s="108"/>
      <c r="X191" s="109"/>
      <c r="Y191" s="106"/>
      <c r="Z191" s="107"/>
      <c r="AA191" s="108"/>
      <c r="AB191" s="109"/>
      <c r="AC191" s="106"/>
      <c r="AD191" s="107"/>
      <c r="AE191" s="108"/>
      <c r="AF191" s="109"/>
      <c r="AG191" s="106"/>
      <c r="AH191" s="107"/>
      <c r="AI191" s="108"/>
      <c r="AJ191" s="109"/>
      <c r="AK191" s="106"/>
      <c r="AL191" s="107"/>
      <c r="AM191" s="108"/>
      <c r="AN191" s="109"/>
      <c r="AO191" s="106"/>
      <c r="AP191" s="107"/>
      <c r="AQ191" s="108"/>
      <c r="AR191" s="109"/>
      <c r="AS191" s="106"/>
      <c r="AT191" s="107"/>
      <c r="AU191" s="110"/>
      <c r="AV191" s="109"/>
      <c r="AW191" s="106"/>
      <c r="AX191" s="107"/>
      <c r="AY191" s="110"/>
      <c r="AZ191" s="109"/>
      <c r="BA191" s="106"/>
      <c r="BB191" s="107"/>
      <c r="BC191" s="108"/>
      <c r="BD191" s="109"/>
      <c r="BE191" s="106"/>
      <c r="BF191" s="107"/>
      <c r="BG191" s="110"/>
      <c r="BH191" s="567"/>
      <c r="BI191" s="568"/>
    </row>
    <row r="192" spans="2:63" s="103" customFormat="1" ht="21.5" thickBot="1">
      <c r="B192" s="23"/>
      <c r="C192" s="23"/>
      <c r="D192" s="23"/>
      <c r="E192" s="631"/>
      <c r="F192" s="632"/>
      <c r="G192" s="632"/>
      <c r="H192" s="633"/>
      <c r="I192" s="88"/>
      <c r="J192" s="111"/>
      <c r="K192" s="111"/>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row>
    <row r="193" spans="2:63" s="103" customFormat="1" ht="12.5">
      <c r="B193" s="23"/>
      <c r="C193" s="23"/>
      <c r="D193" s="23"/>
      <c r="E193" s="95"/>
      <c r="F193" s="95"/>
      <c r="G193" s="95"/>
      <c r="H193" s="95"/>
      <c r="I193" s="111"/>
      <c r="J193" s="111"/>
      <c r="K193" s="111"/>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row>
    <row r="194" spans="2:63" s="103" customFormat="1" ht="12.5">
      <c r="B194" s="23"/>
      <c r="C194" s="23"/>
      <c r="D194" s="23"/>
      <c r="E194" s="95"/>
      <c r="F194" s="95"/>
      <c r="G194" s="95"/>
      <c r="H194" s="95"/>
      <c r="I194" s="111"/>
      <c r="J194" s="111"/>
      <c r="K194" s="111"/>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row>
    <row r="195" spans="2:63" s="103" customFormat="1" ht="12.5">
      <c r="B195" s="23"/>
      <c r="C195" s="23"/>
      <c r="D195" s="23"/>
      <c r="E195" s="95"/>
      <c r="F195" s="95"/>
      <c r="G195" s="95"/>
      <c r="H195" s="95"/>
      <c r="I195" s="111"/>
      <c r="J195" s="111"/>
      <c r="K195" s="111"/>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row>
    <row r="196" spans="2:63" s="103" customFormat="1" ht="12.5">
      <c r="B196" s="23"/>
      <c r="C196" s="23"/>
      <c r="D196" s="23"/>
      <c r="E196" s="95"/>
      <c r="F196" s="95"/>
      <c r="G196" s="95"/>
      <c r="H196" s="95"/>
      <c r="I196" s="111"/>
      <c r="J196" s="111"/>
      <c r="K196" s="111"/>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row>
    <row r="197" spans="2:63" s="103" customFormat="1" ht="12.5">
      <c r="B197" s="23"/>
      <c r="C197" s="23"/>
      <c r="D197" s="23"/>
      <c r="E197" s="95"/>
      <c r="F197" s="95"/>
      <c r="G197" s="95"/>
      <c r="H197" s="95"/>
      <c r="I197" s="111"/>
      <c r="J197" s="111"/>
      <c r="K197" s="111"/>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row>
    <row r="198" spans="2:63" s="103" customFormat="1" ht="12.5">
      <c r="B198" s="23"/>
      <c r="C198" s="23"/>
      <c r="D198" s="23"/>
      <c r="E198" s="95"/>
      <c r="F198" s="95"/>
      <c r="G198" s="95"/>
      <c r="H198" s="95"/>
      <c r="I198" s="111"/>
      <c r="J198" s="111"/>
      <c r="K198" s="111"/>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row>
    <row r="199" spans="2:63" s="103" customFormat="1" ht="12.5">
      <c r="B199" s="23"/>
      <c r="C199" s="23"/>
      <c r="D199" s="23"/>
      <c r="E199" s="95"/>
      <c r="F199" s="95"/>
      <c r="G199" s="95"/>
      <c r="H199" s="95"/>
      <c r="I199" s="111"/>
      <c r="J199" s="111"/>
      <c r="K199" s="111"/>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row>
    <row r="200" spans="2:63" s="103" customFormat="1" ht="12.5">
      <c r="B200" s="23"/>
      <c r="C200" s="23"/>
      <c r="D200" s="23"/>
      <c r="E200" s="95"/>
      <c r="F200" s="95"/>
      <c r="G200" s="95"/>
      <c r="H200" s="95"/>
      <c r="I200" s="111"/>
      <c r="J200" s="111"/>
      <c r="K200" s="111"/>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row>
    <row r="201" spans="2:63" s="103" customFormat="1" ht="12.5">
      <c r="B201" s="23"/>
      <c r="C201" s="23"/>
      <c r="D201" s="23"/>
      <c r="E201" s="95"/>
      <c r="F201" s="95"/>
      <c r="G201" s="95"/>
      <c r="H201" s="95"/>
      <c r="I201" s="111"/>
      <c r="J201" s="111"/>
      <c r="K201" s="111"/>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row>
    <row r="202" spans="2:63" s="103" customFormat="1" ht="12.5">
      <c r="B202" s="23"/>
      <c r="C202" s="23"/>
      <c r="D202" s="23"/>
      <c r="E202" s="95"/>
      <c r="F202" s="95"/>
      <c r="G202" s="95"/>
      <c r="H202" s="95"/>
      <c r="I202" s="111"/>
      <c r="J202" s="111"/>
      <c r="K202" s="111"/>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row>
    <row r="203" spans="2:63" s="103" customFormat="1" ht="12.5">
      <c r="B203" s="23"/>
      <c r="C203" s="23"/>
      <c r="D203" s="23"/>
      <c r="E203" s="95"/>
      <c r="F203" s="95"/>
      <c r="G203" s="95"/>
      <c r="H203" s="95"/>
      <c r="I203" s="112"/>
      <c r="J203" s="112"/>
      <c r="K203" s="112"/>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row>
    <row r="204" spans="2:63" s="103" customFormat="1" ht="12.5">
      <c r="B204" s="23"/>
      <c r="C204" s="23"/>
      <c r="D204" s="23"/>
      <c r="E204" s="95"/>
      <c r="F204" s="95"/>
      <c r="G204" s="95"/>
      <c r="H204" s="95"/>
      <c r="I204" s="112"/>
      <c r="J204" s="112"/>
      <c r="K204" s="112"/>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row>
    <row r="205" spans="2:63" s="103" customFormat="1" ht="12.5">
      <c r="B205" s="23"/>
      <c r="C205" s="23"/>
      <c r="D205" s="23"/>
      <c r="E205" s="95"/>
      <c r="F205" s="95"/>
      <c r="G205" s="95"/>
      <c r="H205" s="95"/>
      <c r="I205" s="112"/>
      <c r="J205" s="112"/>
      <c r="K205" s="112"/>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row>
    <row r="206" spans="2:63" s="103" customFormat="1" ht="12.5">
      <c r="B206" s="23"/>
      <c r="C206" s="23"/>
      <c r="D206" s="23"/>
      <c r="E206" s="95"/>
      <c r="F206" s="95"/>
      <c r="G206" s="95"/>
      <c r="H206" s="95"/>
      <c r="I206" s="112"/>
      <c r="J206" s="112"/>
      <c r="K206" s="112"/>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row>
    <row r="207" spans="2:63" ht="27" customHeight="1">
      <c r="I207" s="112"/>
      <c r="J207" s="112"/>
      <c r="K207" s="112"/>
    </row>
    <row r="208" spans="2:63" ht="27" customHeight="1">
      <c r="I208" s="112"/>
      <c r="J208" s="112"/>
      <c r="K208" s="112"/>
    </row>
    <row r="209" spans="9:11" ht="27" customHeight="1">
      <c r="I209" s="112"/>
      <c r="J209" s="112"/>
      <c r="K209" s="112"/>
    </row>
    <row r="210" spans="9:11" ht="27" customHeight="1">
      <c r="I210" s="112"/>
      <c r="J210" s="112"/>
      <c r="K210" s="112"/>
    </row>
    <row r="211" spans="9:11" ht="27" customHeight="1">
      <c r="I211" s="112"/>
      <c r="J211" s="112"/>
      <c r="K211" s="112"/>
    </row>
    <row r="212" spans="9:11" ht="27" customHeight="1">
      <c r="I212" s="112"/>
      <c r="J212" s="112"/>
      <c r="K212" s="112"/>
    </row>
    <row r="213" spans="9:11" ht="27" customHeight="1">
      <c r="I213" s="112"/>
      <c r="J213" s="112"/>
      <c r="K213" s="112"/>
    </row>
  </sheetData>
  <mergeCells count="422">
    <mergeCell ref="F16:G16"/>
    <mergeCell ref="F17:G17"/>
    <mergeCell ref="F18:G18"/>
    <mergeCell ref="B20:B21"/>
    <mergeCell ref="C20:C21"/>
    <mergeCell ref="BH14:BI17"/>
    <mergeCell ref="B23:B24"/>
    <mergeCell ref="C23:C24"/>
    <mergeCell ref="B14:B17"/>
    <mergeCell ref="C14:C17"/>
    <mergeCell ref="D14:D17"/>
    <mergeCell ref="E14:E17"/>
    <mergeCell ref="B18:B19"/>
    <mergeCell ref="C18:C19"/>
    <mergeCell ref="B8:B10"/>
    <mergeCell ref="C8:C10"/>
    <mergeCell ref="D8:D10"/>
    <mergeCell ref="E8:E10"/>
    <mergeCell ref="BH8:BI10"/>
    <mergeCell ref="B11:B13"/>
    <mergeCell ref="C11:C13"/>
    <mergeCell ref="D11:D13"/>
    <mergeCell ref="E11:E13"/>
    <mergeCell ref="BH11:BI13"/>
    <mergeCell ref="F8:G8"/>
    <mergeCell ref="BH173:BI173"/>
    <mergeCell ref="F174:G174"/>
    <mergeCell ref="BH174:BI174"/>
    <mergeCell ref="F175:G175"/>
    <mergeCell ref="BH76:BI76"/>
    <mergeCell ref="BH78:BI78"/>
    <mergeCell ref="BH67:BI67"/>
    <mergeCell ref="BH68:BI68"/>
    <mergeCell ref="BH140:BI140"/>
    <mergeCell ref="BH130:BI130"/>
    <mergeCell ref="BH131:BI131"/>
    <mergeCell ref="BH132:BI132"/>
    <mergeCell ref="BH133:BI133"/>
    <mergeCell ref="BH134:BI134"/>
    <mergeCell ref="BH135:BI135"/>
    <mergeCell ref="BH136:BI136"/>
    <mergeCell ref="BH137:BI137"/>
    <mergeCell ref="BH138:BI138"/>
    <mergeCell ref="BH157:BI157"/>
    <mergeCell ref="F158:G158"/>
    <mergeCell ref="BH158:BI158"/>
    <mergeCell ref="F159:G159"/>
    <mergeCell ref="F148:G148"/>
    <mergeCell ref="F149:G149"/>
    <mergeCell ref="F147:G147"/>
    <mergeCell ref="BH152:BI152"/>
    <mergeCell ref="F153:G153"/>
    <mergeCell ref="BH153:BI153"/>
    <mergeCell ref="BH154:BI154"/>
    <mergeCell ref="BH163:BI163"/>
    <mergeCell ref="F164:G164"/>
    <mergeCell ref="F155:G155"/>
    <mergeCell ref="F157:G157"/>
    <mergeCell ref="F154:G154"/>
    <mergeCell ref="BH147:BI147"/>
    <mergeCell ref="BH148:BI148"/>
    <mergeCell ref="BH149:BI149"/>
    <mergeCell ref="BH150:BI150"/>
    <mergeCell ref="BH151:BI151"/>
    <mergeCell ref="F165:G165"/>
    <mergeCell ref="BH165:BI165"/>
    <mergeCell ref="BH155:BI155"/>
    <mergeCell ref="F156:G156"/>
    <mergeCell ref="BH156:BI156"/>
    <mergeCell ref="F150:G150"/>
    <mergeCell ref="F151:G151"/>
    <mergeCell ref="F152:G152"/>
    <mergeCell ref="BH169:BI169"/>
    <mergeCell ref="F166:G166"/>
    <mergeCell ref="BH166:BI166"/>
    <mergeCell ref="F167:G167"/>
    <mergeCell ref="BH167:BI167"/>
    <mergeCell ref="F168:G168"/>
    <mergeCell ref="BH168:BI168"/>
    <mergeCell ref="F169:G169"/>
    <mergeCell ref="BH164:BI164"/>
    <mergeCell ref="F160:G160"/>
    <mergeCell ref="BH160:BI160"/>
    <mergeCell ref="F161:G161"/>
    <mergeCell ref="BH161:BI161"/>
    <mergeCell ref="F162:G162"/>
    <mergeCell ref="BH162:BI162"/>
    <mergeCell ref="F163:G163"/>
    <mergeCell ref="F170:G170"/>
    <mergeCell ref="BH170:BI170"/>
    <mergeCell ref="F171:G171"/>
    <mergeCell ref="BH171:BI171"/>
    <mergeCell ref="F172:G172"/>
    <mergeCell ref="F183:G183"/>
    <mergeCell ref="BH183:BI183"/>
    <mergeCell ref="F180:G180"/>
    <mergeCell ref="BH180:BI180"/>
    <mergeCell ref="F181:G181"/>
    <mergeCell ref="BH181:BI181"/>
    <mergeCell ref="F182:G182"/>
    <mergeCell ref="BH182:BI182"/>
    <mergeCell ref="BH176:BI176"/>
    <mergeCell ref="BH175:BI175"/>
    <mergeCell ref="F176:G176"/>
    <mergeCell ref="F179:G179"/>
    <mergeCell ref="BH179:BI179"/>
    <mergeCell ref="F177:G177"/>
    <mergeCell ref="BH177:BI177"/>
    <mergeCell ref="F178:G178"/>
    <mergeCell ref="BH178:BI178"/>
    <mergeCell ref="BH172:BI172"/>
    <mergeCell ref="F173:G173"/>
    <mergeCell ref="F191:G191"/>
    <mergeCell ref="BH191:BI191"/>
    <mergeCell ref="E192:H192"/>
    <mergeCell ref="F184:G184"/>
    <mergeCell ref="BH184:BI184"/>
    <mergeCell ref="F185:G185"/>
    <mergeCell ref="BH185:BI185"/>
    <mergeCell ref="F186:G186"/>
    <mergeCell ref="BH186:BI186"/>
    <mergeCell ref="F187:G187"/>
    <mergeCell ref="BH187:BI187"/>
    <mergeCell ref="F188:G188"/>
    <mergeCell ref="BH188:BI188"/>
    <mergeCell ref="F189:G189"/>
    <mergeCell ref="BH189:BI189"/>
    <mergeCell ref="F190:G190"/>
    <mergeCell ref="BH190:BI190"/>
    <mergeCell ref="F137:G137"/>
    <mergeCell ref="F146:G146"/>
    <mergeCell ref="F142:G142"/>
    <mergeCell ref="F141:G141"/>
    <mergeCell ref="F138:G138"/>
    <mergeCell ref="F140:G140"/>
    <mergeCell ref="F139:G139"/>
    <mergeCell ref="F143:G143"/>
    <mergeCell ref="F144:G144"/>
    <mergeCell ref="F145:G145"/>
    <mergeCell ref="BH143:BI143"/>
    <mergeCell ref="BH139:BI139"/>
    <mergeCell ref="BH159:BI159"/>
    <mergeCell ref="BH141:BI141"/>
    <mergeCell ref="BH5:BI7"/>
    <mergeCell ref="AV6:AY6"/>
    <mergeCell ref="F115:G115"/>
    <mergeCell ref="F113:G113"/>
    <mergeCell ref="F111:G111"/>
    <mergeCell ref="F109:G109"/>
    <mergeCell ref="F107:G107"/>
    <mergeCell ref="F114:G114"/>
    <mergeCell ref="F120:G120"/>
    <mergeCell ref="BH61:BI61"/>
    <mergeCell ref="BH59:BI59"/>
    <mergeCell ref="BH38:BI38"/>
    <mergeCell ref="BH39:BI39"/>
    <mergeCell ref="BH40:BI40"/>
    <mergeCell ref="BH41:BI41"/>
    <mergeCell ref="BH42:BI42"/>
    <mergeCell ref="BH30:BI30"/>
    <mergeCell ref="BH26:BI26"/>
    <mergeCell ref="BH27:BI27"/>
    <mergeCell ref="BH28:BI28"/>
    <mergeCell ref="B2:D2"/>
    <mergeCell ref="E2:G2"/>
    <mergeCell ref="F19:G19"/>
    <mergeCell ref="F20:G20"/>
    <mergeCell ref="H5:I5"/>
    <mergeCell ref="L5:M5"/>
    <mergeCell ref="P5:Q5"/>
    <mergeCell ref="T5:U5"/>
    <mergeCell ref="X5:Y5"/>
    <mergeCell ref="B3:D3"/>
    <mergeCell ref="E3:G3"/>
    <mergeCell ref="B5:B7"/>
    <mergeCell ref="C5:C7"/>
    <mergeCell ref="D5:D7"/>
    <mergeCell ref="E5:G7"/>
    <mergeCell ref="K6:K7"/>
    <mergeCell ref="L6:O6"/>
    <mergeCell ref="P6:S6"/>
    <mergeCell ref="J5:K5"/>
    <mergeCell ref="I2:J2"/>
    <mergeCell ref="I3:J3"/>
    <mergeCell ref="F13:G13"/>
    <mergeCell ref="F14:G14"/>
    <mergeCell ref="F15:G15"/>
    <mergeCell ref="AZ6:BC6"/>
    <mergeCell ref="BD6:BG6"/>
    <mergeCell ref="F10:G10"/>
    <mergeCell ref="F11:G11"/>
    <mergeCell ref="F12:G12"/>
    <mergeCell ref="AZ5:BA5"/>
    <mergeCell ref="BD5:BE5"/>
    <mergeCell ref="AV5:AW5"/>
    <mergeCell ref="AB5:AC5"/>
    <mergeCell ref="AJ5:AK5"/>
    <mergeCell ref="AN5:AO5"/>
    <mergeCell ref="AR5:AS5"/>
    <mergeCell ref="AJ6:AM6"/>
    <mergeCell ref="AN6:AQ6"/>
    <mergeCell ref="AR6:AU6"/>
    <mergeCell ref="X6:AA6"/>
    <mergeCell ref="AB6:AE6"/>
    <mergeCell ref="AF6:AI6"/>
    <mergeCell ref="J6:J7"/>
    <mergeCell ref="T6:W6"/>
    <mergeCell ref="AF5:AG5"/>
    <mergeCell ref="F9:G9"/>
    <mergeCell ref="F42:G42"/>
    <mergeCell ref="F43:G43"/>
    <mergeCell ref="F44:G44"/>
    <mergeCell ref="F45:G45"/>
    <mergeCell ref="F47:G47"/>
    <mergeCell ref="F73:G73"/>
    <mergeCell ref="F74:G74"/>
    <mergeCell ref="F75:G75"/>
    <mergeCell ref="F40:G40"/>
    <mergeCell ref="F41:G41"/>
    <mergeCell ref="F39:G39"/>
    <mergeCell ref="F38:G38"/>
    <mergeCell ref="F36:G36"/>
    <mergeCell ref="F37:G37"/>
    <mergeCell ref="F31:G31"/>
    <mergeCell ref="F35:G35"/>
    <mergeCell ref="F33:G33"/>
    <mergeCell ref="F34:G34"/>
    <mergeCell ref="F32:G32"/>
    <mergeCell ref="F30:G30"/>
    <mergeCell ref="F26:G26"/>
    <mergeCell ref="F29:G29"/>
    <mergeCell ref="F21:G21"/>
    <mergeCell ref="BH87:BI87"/>
    <mergeCell ref="F76:G76"/>
    <mergeCell ref="F46:G46"/>
    <mergeCell ref="F64:G64"/>
    <mergeCell ref="F63:G63"/>
    <mergeCell ref="F62:G62"/>
    <mergeCell ref="F65:G65"/>
    <mergeCell ref="F72:G72"/>
    <mergeCell ref="F71:G71"/>
    <mergeCell ref="F67:G67"/>
    <mergeCell ref="F68:G68"/>
    <mergeCell ref="F69:G69"/>
    <mergeCell ref="F66:G66"/>
    <mergeCell ref="F48:G48"/>
    <mergeCell ref="F49:G49"/>
    <mergeCell ref="F50:G50"/>
    <mergeCell ref="F51:G51"/>
    <mergeCell ref="F70:G70"/>
    <mergeCell ref="BH62:BI62"/>
    <mergeCell ref="BH63:BI63"/>
    <mergeCell ref="BH64:BI64"/>
    <mergeCell ref="BH65:BI65"/>
    <mergeCell ref="BH66:BI66"/>
    <mergeCell ref="BH74:BI74"/>
    <mergeCell ref="BH142:BI142"/>
    <mergeCell ref="BH145:BI145"/>
    <mergeCell ref="BH144:BI144"/>
    <mergeCell ref="BH146:BI146"/>
    <mergeCell ref="F52:G52"/>
    <mergeCell ref="F53:G53"/>
    <mergeCell ref="BH52:BI52"/>
    <mergeCell ref="BH53:BI53"/>
    <mergeCell ref="F54:G54"/>
    <mergeCell ref="F55:G55"/>
    <mergeCell ref="F56:G56"/>
    <mergeCell ref="F57:G57"/>
    <mergeCell ref="F58:G58"/>
    <mergeCell ref="F59:G59"/>
    <mergeCell ref="F60:G60"/>
    <mergeCell ref="F61:G61"/>
    <mergeCell ref="BH54:BI54"/>
    <mergeCell ref="F84:G84"/>
    <mergeCell ref="F79:G79"/>
    <mergeCell ref="F80:G80"/>
    <mergeCell ref="F81:G81"/>
    <mergeCell ref="F82:G82"/>
    <mergeCell ref="F83:G83"/>
    <mergeCell ref="F92:G92"/>
    <mergeCell ref="F77:G77"/>
    <mergeCell ref="F78:G78"/>
    <mergeCell ref="BH69:BI69"/>
    <mergeCell ref="BH70:BI70"/>
    <mergeCell ref="BH71:BI71"/>
    <mergeCell ref="BH72:BI72"/>
    <mergeCell ref="BH75:BI75"/>
    <mergeCell ref="BH73:BI73"/>
    <mergeCell ref="BH79:BI79"/>
    <mergeCell ref="BH80:BI80"/>
    <mergeCell ref="BH81:BI81"/>
    <mergeCell ref="BH82:BI82"/>
    <mergeCell ref="BH83:BI83"/>
    <mergeCell ref="BH84:BI84"/>
    <mergeCell ref="BH77:BI77"/>
    <mergeCell ref="F94:G94"/>
    <mergeCell ref="F96:G96"/>
    <mergeCell ref="F93:G93"/>
    <mergeCell ref="BH85:BI85"/>
    <mergeCell ref="BH86:BI86"/>
    <mergeCell ref="F95:G95"/>
    <mergeCell ref="BH92:BI92"/>
    <mergeCell ref="F85:G85"/>
    <mergeCell ref="F86:G86"/>
    <mergeCell ref="F87:G87"/>
    <mergeCell ref="F88:G88"/>
    <mergeCell ref="F89:G89"/>
    <mergeCell ref="F90:G90"/>
    <mergeCell ref="F91:G91"/>
    <mergeCell ref="BH88:BI88"/>
    <mergeCell ref="BH89:BI89"/>
    <mergeCell ref="BH90:BI90"/>
    <mergeCell ref="BH91:BI91"/>
    <mergeCell ref="BH93:BI93"/>
    <mergeCell ref="BH94:BI94"/>
    <mergeCell ref="BH95:BI95"/>
    <mergeCell ref="BH96:BI96"/>
    <mergeCell ref="F97:G97"/>
    <mergeCell ref="BH97:BI97"/>
    <mergeCell ref="BH98:BI98"/>
    <mergeCell ref="BH99:BI99"/>
    <mergeCell ref="BH100:BI100"/>
    <mergeCell ref="BH101:BI101"/>
    <mergeCell ref="BH102:BI102"/>
    <mergeCell ref="BH109:BI109"/>
    <mergeCell ref="F104:G104"/>
    <mergeCell ref="F105:G105"/>
    <mergeCell ref="F108:G108"/>
    <mergeCell ref="F106:G106"/>
    <mergeCell ref="F103:G103"/>
    <mergeCell ref="BH103:BI103"/>
    <mergeCell ref="BH104:BI104"/>
    <mergeCell ref="BH105:BI105"/>
    <mergeCell ref="F102:G102"/>
    <mergeCell ref="F101:G101"/>
    <mergeCell ref="F100:G100"/>
    <mergeCell ref="F99:G99"/>
    <mergeCell ref="F98:G98"/>
    <mergeCell ref="BH106:BI106"/>
    <mergeCell ref="BH107:BI107"/>
    <mergeCell ref="BH108:BI108"/>
    <mergeCell ref="F117:G117"/>
    <mergeCell ref="F126:G126"/>
    <mergeCell ref="BH119:BI119"/>
    <mergeCell ref="BH120:BI120"/>
    <mergeCell ref="BH121:BI121"/>
    <mergeCell ref="BH122:BI122"/>
    <mergeCell ref="F112:G112"/>
    <mergeCell ref="F110:G110"/>
    <mergeCell ref="F118:G118"/>
    <mergeCell ref="F116:G116"/>
    <mergeCell ref="BH110:BI110"/>
    <mergeCell ref="BH111:BI111"/>
    <mergeCell ref="BH112:BI112"/>
    <mergeCell ref="BH113:BI113"/>
    <mergeCell ref="BH114:BI114"/>
    <mergeCell ref="BH115:BI115"/>
    <mergeCell ref="BH116:BI116"/>
    <mergeCell ref="BH117:BI117"/>
    <mergeCell ref="F123:G123"/>
    <mergeCell ref="BH118:BI118"/>
    <mergeCell ref="F128:G128"/>
    <mergeCell ref="BH123:BI123"/>
    <mergeCell ref="BH124:BI124"/>
    <mergeCell ref="BH125:BI125"/>
    <mergeCell ref="BH126:BI126"/>
    <mergeCell ref="F119:G119"/>
    <mergeCell ref="F122:G122"/>
    <mergeCell ref="BH127:BI127"/>
    <mergeCell ref="F121:G121"/>
    <mergeCell ref="F127:G127"/>
    <mergeCell ref="F124:G124"/>
    <mergeCell ref="F125:G125"/>
    <mergeCell ref="BH128:BI128"/>
    <mergeCell ref="F129:G129"/>
    <mergeCell ref="F136:G136"/>
    <mergeCell ref="F135:G135"/>
    <mergeCell ref="F134:G134"/>
    <mergeCell ref="F133:G133"/>
    <mergeCell ref="F132:G132"/>
    <mergeCell ref="F131:G131"/>
    <mergeCell ref="F130:G130"/>
    <mergeCell ref="BH129:BI129"/>
    <mergeCell ref="BH46:BI46"/>
    <mergeCell ref="BH47:BI47"/>
    <mergeCell ref="BH48:BI48"/>
    <mergeCell ref="BH50:BI50"/>
    <mergeCell ref="BH51:BI51"/>
    <mergeCell ref="BH60:BI60"/>
    <mergeCell ref="BH55:BI55"/>
    <mergeCell ref="BH56:BI56"/>
    <mergeCell ref="BH57:BI57"/>
    <mergeCell ref="BH58:BI58"/>
    <mergeCell ref="BH49:BI49"/>
    <mergeCell ref="BH45:BI45"/>
    <mergeCell ref="BH33:BI33"/>
    <mergeCell ref="BH34:BI34"/>
    <mergeCell ref="BH35:BI35"/>
    <mergeCell ref="BH36:BI36"/>
    <mergeCell ref="BH37:BI37"/>
    <mergeCell ref="BH31:BI31"/>
    <mergeCell ref="BH32:BI32"/>
    <mergeCell ref="BH43:BI43"/>
    <mergeCell ref="BH44:BI44"/>
    <mergeCell ref="BH29:BI29"/>
    <mergeCell ref="F25:G25"/>
    <mergeCell ref="F27:G27"/>
    <mergeCell ref="F28:G28"/>
    <mergeCell ref="F23:G23"/>
    <mergeCell ref="F22:G22"/>
    <mergeCell ref="D18:D19"/>
    <mergeCell ref="E18:E19"/>
    <mergeCell ref="BH18:BI19"/>
    <mergeCell ref="D20:D21"/>
    <mergeCell ref="E20:E21"/>
    <mergeCell ref="BH20:BI21"/>
    <mergeCell ref="D23:D24"/>
    <mergeCell ref="E23:E24"/>
    <mergeCell ref="BH23:BI24"/>
    <mergeCell ref="F24:G24"/>
    <mergeCell ref="BH22:BI22"/>
    <mergeCell ref="BH25:BI25"/>
  </mergeCells>
  <printOptions horizontalCentered="1" verticalCentered="1"/>
  <pageMargins left="0" right="0" top="0" bottom="0" header="0" footer="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Sheet9.SplitRincian">
                <anchor moveWithCells="1" sizeWithCells="1">
                  <from>
                    <xdr:col>10</xdr:col>
                    <xdr:colOff>476250</xdr:colOff>
                    <xdr:row>1</xdr:row>
                    <xdr:rowOff>0</xdr:rowOff>
                  </from>
                  <to>
                    <xdr:col>13</xdr:col>
                    <xdr:colOff>0</xdr:colOff>
                    <xdr:row>2</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1:H23"/>
  <sheetViews>
    <sheetView showGridLines="0" topLeftCell="A9" zoomScale="80" zoomScaleNormal="80" workbookViewId="0">
      <selection activeCell="B26" sqref="B26"/>
    </sheetView>
  </sheetViews>
  <sheetFormatPr defaultColWidth="8.81640625" defaultRowHeight="21" customHeight="1"/>
  <cols>
    <col min="1" max="1" width="8.81640625" style="331"/>
    <col min="2" max="2" width="49.1796875" style="331" customWidth="1"/>
    <col min="3" max="3" width="23.26953125" style="331" customWidth="1"/>
    <col min="4" max="7" width="13.81640625" style="331" customWidth="1"/>
    <col min="8" max="16384" width="8.81640625" style="331"/>
  </cols>
  <sheetData>
    <row r="1" spans="2:8" ht="21" customHeight="1">
      <c r="B1" s="644" t="s">
        <v>148</v>
      </c>
      <c r="C1" s="645"/>
      <c r="D1" s="645"/>
      <c r="E1" s="645"/>
      <c r="F1" s="645"/>
      <c r="G1" s="645"/>
      <c r="H1" s="646"/>
    </row>
    <row r="2" spans="2:8" ht="21" customHeight="1">
      <c r="B2" s="647"/>
      <c r="C2" s="648"/>
      <c r="D2" s="648"/>
      <c r="E2" s="648"/>
      <c r="F2" s="648"/>
      <c r="G2" s="648"/>
      <c r="H2" s="649"/>
    </row>
    <row r="3" spans="2:8" ht="21" customHeight="1">
      <c r="B3" s="650"/>
      <c r="C3" s="651"/>
      <c r="D3" s="651"/>
      <c r="E3" s="651"/>
      <c r="F3" s="651"/>
      <c r="G3" s="651"/>
      <c r="H3" s="652"/>
    </row>
    <row r="4" spans="2:8" ht="21" customHeight="1">
      <c r="B4" s="653"/>
      <c r="C4" s="654"/>
      <c r="D4" s="654"/>
      <c r="E4" s="654"/>
      <c r="F4" s="654"/>
      <c r="G4" s="654"/>
      <c r="H4" s="655"/>
    </row>
    <row r="5" spans="2:8" ht="21" customHeight="1">
      <c r="B5" s="653"/>
      <c r="C5" s="654"/>
      <c r="D5" s="654"/>
      <c r="E5" s="654"/>
      <c r="F5" s="654"/>
      <c r="G5" s="654"/>
      <c r="H5" s="655"/>
    </row>
    <row r="6" spans="2:8" ht="21" customHeight="1">
      <c r="B6" s="653"/>
      <c r="C6" s="654"/>
      <c r="D6" s="654"/>
      <c r="E6" s="654"/>
      <c r="F6" s="654"/>
      <c r="G6" s="654"/>
      <c r="H6" s="655"/>
    </row>
    <row r="7" spans="2:8" ht="21" customHeight="1" thickBot="1">
      <c r="B7" s="656"/>
      <c r="C7" s="657"/>
      <c r="D7" s="657"/>
      <c r="E7" s="657"/>
      <c r="F7" s="657"/>
      <c r="G7" s="657"/>
      <c r="H7" s="658"/>
    </row>
    <row r="8" spans="2:8" ht="21" customHeight="1" thickBot="1">
      <c r="B8" s="358" t="s">
        <v>76</v>
      </c>
      <c r="C8" s="358" t="s">
        <v>77</v>
      </c>
      <c r="D8" s="659" t="s">
        <v>78</v>
      </c>
      <c r="E8" s="660"/>
      <c r="F8" s="660"/>
      <c r="G8" s="660"/>
      <c r="H8" s="660"/>
    </row>
    <row r="9" spans="2:8" ht="21" customHeight="1" thickBot="1">
      <c r="B9" s="332" t="s">
        <v>501</v>
      </c>
      <c r="C9" s="332">
        <f>COUNTIF('Risk Input'!$F$7:$F$206,B9)</f>
        <v>0</v>
      </c>
      <c r="D9" s="661"/>
      <c r="E9" s="643"/>
      <c r="F9" s="643"/>
      <c r="G9" s="643"/>
      <c r="H9" s="643"/>
    </row>
    <row r="10" spans="2:8" ht="21" customHeight="1" thickBot="1">
      <c r="B10" s="332" t="s">
        <v>502</v>
      </c>
      <c r="C10" s="332">
        <f>COUNTIF('Risk Input'!$F$7:$F$206,B10)</f>
        <v>0</v>
      </c>
      <c r="D10" s="661"/>
      <c r="E10" s="643"/>
      <c r="F10" s="643"/>
      <c r="G10" s="643"/>
      <c r="H10" s="643"/>
    </row>
    <row r="11" spans="2:8" ht="21" customHeight="1" thickBot="1">
      <c r="B11" s="332" t="s">
        <v>503</v>
      </c>
      <c r="C11" s="332">
        <f>COUNTIF('Risk Input'!$F$7:$F$206,B11)</f>
        <v>0</v>
      </c>
      <c r="D11" s="661"/>
      <c r="E11" s="643"/>
      <c r="F11" s="643"/>
      <c r="G11" s="643"/>
      <c r="H11" s="643"/>
    </row>
    <row r="12" spans="2:8" ht="21" customHeight="1" thickBot="1">
      <c r="B12" s="332" t="s">
        <v>504</v>
      </c>
      <c r="C12" s="332">
        <f>COUNTIF('Risk Input'!$F$7:$F$206,B12)</f>
        <v>0</v>
      </c>
      <c r="D12" s="661"/>
      <c r="E12" s="643"/>
      <c r="F12" s="643"/>
      <c r="G12" s="643"/>
      <c r="H12" s="643"/>
    </row>
    <row r="13" spans="2:8" ht="21" customHeight="1" thickBot="1">
      <c r="B13" s="333" t="s">
        <v>326</v>
      </c>
      <c r="C13" s="332">
        <f>SUM(C9:C12)</f>
        <v>0</v>
      </c>
      <c r="D13" s="661"/>
      <c r="E13" s="643"/>
      <c r="F13" s="643"/>
      <c r="G13" s="643"/>
      <c r="H13" s="643"/>
    </row>
    <row r="14" spans="2:8" ht="21" customHeight="1" thickBot="1">
      <c r="B14" s="419" t="s">
        <v>327</v>
      </c>
      <c r="C14" s="419" t="s">
        <v>328</v>
      </c>
      <c r="D14" s="642" t="s">
        <v>329</v>
      </c>
      <c r="E14" s="662"/>
      <c r="F14" s="662"/>
      <c r="G14" s="662"/>
      <c r="H14" s="662"/>
    </row>
    <row r="15" spans="2:8" ht="21" customHeight="1" thickBot="1">
      <c r="B15" s="332"/>
      <c r="C15" s="332"/>
      <c r="D15" s="333" t="s">
        <v>66</v>
      </c>
      <c r="E15" s="333" t="s">
        <v>65</v>
      </c>
      <c r="F15" s="333" t="s">
        <v>64</v>
      </c>
      <c r="G15" s="333" t="s">
        <v>63</v>
      </c>
      <c r="H15" s="333" t="s">
        <v>330</v>
      </c>
    </row>
    <row r="16" spans="2:8" ht="21" customHeight="1" thickBot="1">
      <c r="B16" s="332" t="s">
        <v>501</v>
      </c>
      <c r="C16" s="332">
        <f>SUM(D16:H16)</f>
        <v>0</v>
      </c>
      <c r="D16" s="332">
        <f>COUNTIFS('Risk Input'!$F$7:$F$206,$B16, 'Risk Input'!$Q$7:$Q$206,D$15, 'Risk Input'!$C$7:$C$206, "Active")</f>
        <v>0</v>
      </c>
      <c r="E16" s="332">
        <f>COUNTIFS('Risk Input'!$F$7:$F$206,$B16, 'Risk Input'!$Q$7:$Q$206,E$15, 'Risk Input'!$C$7:$C$206, "Active")</f>
        <v>0</v>
      </c>
      <c r="F16" s="332">
        <f>COUNTIFS('Risk Input'!$F$7:$F$206,$B16, 'Risk Input'!$Q$7:$Q$206,F$15, 'Risk Input'!$C$7:$C$206, "Active")</f>
        <v>0</v>
      </c>
      <c r="G16" s="332">
        <f>COUNTIFS('Risk Input'!$F$7:$F$206,$B16, 'Risk Input'!$Q$7:$Q$206,G$15, 'Risk Input'!$C$7:$C$206, "Active")</f>
        <v>0</v>
      </c>
      <c r="H16" s="332">
        <f>COUNTIFS('Risk Input'!$F$7:$F$206,$B16, 'Risk Input'!$C$7:$C$206, "Retired")</f>
        <v>0</v>
      </c>
    </row>
    <row r="17" spans="2:8" ht="21" customHeight="1" thickBot="1">
      <c r="B17" s="332" t="s">
        <v>502</v>
      </c>
      <c r="C17" s="332">
        <f>SUM(D17:H17)</f>
        <v>0</v>
      </c>
      <c r="D17" s="332">
        <f>COUNTIFS('Risk Input'!$F$7:$F$206,$B17, 'Risk Input'!$Q$7:$Q$206,D$15, 'Risk Input'!$C$7:$C$206, "Active")</f>
        <v>0</v>
      </c>
      <c r="E17" s="332">
        <f>COUNTIFS('Risk Input'!$F$7:$F$206,$B17, 'Risk Input'!$Q$7:$Q$206,E$15, 'Risk Input'!$C$7:$C$206, "Active")</f>
        <v>0</v>
      </c>
      <c r="F17" s="332">
        <f>COUNTIFS('Risk Input'!$F$7:$F$206,$B17, 'Risk Input'!$Q$7:$Q$206,F$15, 'Risk Input'!$C$7:$C$206, "Active")</f>
        <v>0</v>
      </c>
      <c r="G17" s="332">
        <f>COUNTIFS('Risk Input'!$F$7:$F$206,$B17, 'Risk Input'!$Q$7:$Q$206,G$15, 'Risk Input'!$C$7:$C$206, "Active")</f>
        <v>0</v>
      </c>
      <c r="H17" s="332">
        <f>COUNTIFS('Risk Input'!$F$7:$F$206,$B17, 'Risk Input'!$C$7:$C$206, "Retired")</f>
        <v>0</v>
      </c>
    </row>
    <row r="18" spans="2:8" ht="21" customHeight="1" thickBot="1">
      <c r="B18" s="332" t="s">
        <v>503</v>
      </c>
      <c r="C18" s="332">
        <f>SUM(D18:H18)</f>
        <v>0</v>
      </c>
      <c r="D18" s="332">
        <f>COUNTIFS('Risk Input'!$F$7:$F$206,$B18, 'Risk Input'!$Q$7:$Q$206,D$15, 'Risk Input'!$C$7:$C$206, "Active")</f>
        <v>0</v>
      </c>
      <c r="E18" s="332">
        <f>COUNTIFS('Risk Input'!$F$7:$F$206,$B18, 'Risk Input'!$Q$7:$Q$206,E$15, 'Risk Input'!$C$7:$C$206, "Active")</f>
        <v>0</v>
      </c>
      <c r="F18" s="332">
        <f>COUNTIFS('Risk Input'!$F$7:$F$206,$B18, 'Risk Input'!$Q$7:$Q$206,F$15, 'Risk Input'!$C$7:$C$206, "Active")</f>
        <v>0</v>
      </c>
      <c r="G18" s="332">
        <f>COUNTIFS('Risk Input'!$F$7:$F$206,$B18, 'Risk Input'!$Q$7:$Q$206,G$15, 'Risk Input'!$C$7:$C$206, "Active")</f>
        <v>0</v>
      </c>
      <c r="H18" s="332">
        <f>COUNTIFS('Risk Input'!$F$7:$F$206,$B18, 'Risk Input'!$C$7:$C$206, "Retired")</f>
        <v>0</v>
      </c>
    </row>
    <row r="19" spans="2:8" ht="21" customHeight="1" thickBot="1">
      <c r="B19" s="332" t="s">
        <v>504</v>
      </c>
      <c r="C19" s="332">
        <f>SUM(D19:H19)</f>
        <v>0</v>
      </c>
      <c r="D19" s="332">
        <f>COUNTIFS('Risk Input'!$F$7:$F$206,$B19, 'Risk Input'!$Q$7:$Q$206,D$15, 'Risk Input'!$C$7:$C$206, "Active")</f>
        <v>0</v>
      </c>
      <c r="E19" s="332">
        <f>COUNTIFS('Risk Input'!$F$7:$F$206,$B19, 'Risk Input'!$Q$7:$Q$206,E$15, 'Risk Input'!$C$7:$C$206, "Active")</f>
        <v>0</v>
      </c>
      <c r="F19" s="332">
        <f>COUNTIFS('Risk Input'!$F$7:$F$206,$B19, 'Risk Input'!$Q$7:$Q$206,F$15, 'Risk Input'!$C$7:$C$206, "Active")</f>
        <v>0</v>
      </c>
      <c r="G19" s="332">
        <f>COUNTIFS('Risk Input'!$F$7:$F$206,$B19, 'Risk Input'!$Q$7:$Q$206,G$15, 'Risk Input'!$C$7:$C$206, "Active")</f>
        <v>0</v>
      </c>
      <c r="H19" s="332">
        <f>COUNTIFS('Risk Input'!$F$7:$F$206,$B19, 'Risk Input'!$C$7:$C$206, "Retired")</f>
        <v>0</v>
      </c>
    </row>
    <row r="20" spans="2:8" ht="21" customHeight="1" thickBot="1">
      <c r="B20" s="419" t="s">
        <v>331</v>
      </c>
      <c r="C20" s="419"/>
      <c r="D20" s="642" t="s">
        <v>100</v>
      </c>
      <c r="E20" s="643"/>
      <c r="F20" s="643"/>
      <c r="G20" s="643"/>
      <c r="H20" s="643"/>
    </row>
    <row r="21" spans="2:8" ht="21" customHeight="1" thickBot="1">
      <c r="B21" s="332" t="s">
        <v>332</v>
      </c>
      <c r="C21" s="334">
        <f>SUM('Risk Input'!$AA$7:$AA$206)</f>
        <v>119950000</v>
      </c>
      <c r="D21" s="332"/>
      <c r="E21" s="332"/>
      <c r="F21" s="332"/>
      <c r="G21" s="332"/>
      <c r="H21" s="332"/>
    </row>
    <row r="22" spans="2:8" ht="21" customHeight="1" thickBot="1">
      <c r="B22" s="332" t="s">
        <v>333</v>
      </c>
      <c r="C22" s="334">
        <f>SUM('LAPORAN PEMANTAUAN'!$I$12:$I$111)</f>
        <v>0</v>
      </c>
      <c r="D22" s="332"/>
      <c r="E22" s="332"/>
      <c r="F22" s="332"/>
      <c r="G22" s="332"/>
      <c r="H22" s="332"/>
    </row>
    <row r="23" spans="2:8" ht="21" customHeight="1" thickBot="1">
      <c r="B23" s="332" t="s">
        <v>334</v>
      </c>
      <c r="C23" s="334">
        <f>SUM('PERUBAHAN PENANGANAN RISIKO'!$H$11:$H$110)</f>
        <v>0</v>
      </c>
      <c r="D23" s="332"/>
      <c r="E23" s="332"/>
      <c r="F23" s="332"/>
      <c r="G23" s="332"/>
      <c r="H23" s="332"/>
    </row>
  </sheetData>
  <protectedRanges>
    <protectedRange sqref="B3 D3:G3" name="Title_1_1"/>
  </protectedRanges>
  <mergeCells count="12">
    <mergeCell ref="D20:H20"/>
    <mergeCell ref="B1:H1"/>
    <mergeCell ref="B2:H2"/>
    <mergeCell ref="B3:H3"/>
    <mergeCell ref="B4:H7"/>
    <mergeCell ref="D8:H8"/>
    <mergeCell ref="D12:H12"/>
    <mergeCell ref="D9:H9"/>
    <mergeCell ref="D10:H10"/>
    <mergeCell ref="D11:H11"/>
    <mergeCell ref="D13:H13"/>
    <mergeCell ref="D14:H14"/>
  </mergeCells>
  <pageMargins left="0.7" right="0.7" top="0.75" bottom="0.75" header="0.3" footer="0.3"/>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B1:H23"/>
  <sheetViews>
    <sheetView showGridLines="0" topLeftCell="A22" zoomScale="70" zoomScaleNormal="70" workbookViewId="0">
      <selection activeCell="J10" sqref="J10"/>
    </sheetView>
  </sheetViews>
  <sheetFormatPr defaultColWidth="8.81640625" defaultRowHeight="21" customHeight="1"/>
  <cols>
    <col min="1" max="1" width="8.81640625" style="331"/>
    <col min="2" max="2" width="49.1796875" style="331" customWidth="1"/>
    <col min="3" max="3" width="23.26953125" style="331" customWidth="1"/>
    <col min="4" max="8" width="14.7265625" style="331" customWidth="1"/>
    <col min="9" max="16384" width="8.81640625" style="331"/>
  </cols>
  <sheetData>
    <row r="1" spans="2:8" ht="21" customHeight="1">
      <c r="B1" s="644" t="s">
        <v>148</v>
      </c>
      <c r="C1" s="645"/>
      <c r="D1" s="645"/>
      <c r="E1" s="645"/>
      <c r="F1" s="645"/>
      <c r="G1" s="645"/>
      <c r="H1" s="646"/>
    </row>
    <row r="2" spans="2:8" ht="21" customHeight="1">
      <c r="B2" s="666"/>
      <c r="C2" s="667"/>
      <c r="D2" s="667"/>
      <c r="E2" s="667"/>
      <c r="F2" s="667"/>
      <c r="G2" s="667"/>
      <c r="H2" s="668"/>
    </row>
    <row r="3" spans="2:8" ht="21" customHeight="1">
      <c r="B3" s="669"/>
      <c r="C3" s="670"/>
      <c r="D3" s="670"/>
      <c r="E3" s="670"/>
      <c r="F3" s="670"/>
      <c r="G3" s="670"/>
      <c r="H3" s="671"/>
    </row>
    <row r="4" spans="2:8" ht="21" customHeight="1">
      <c r="B4" s="672"/>
      <c r="C4" s="673"/>
      <c r="D4" s="673"/>
      <c r="E4" s="673"/>
      <c r="F4" s="673"/>
      <c r="G4" s="673"/>
      <c r="H4" s="674"/>
    </row>
    <row r="5" spans="2:8" ht="21" customHeight="1">
      <c r="B5" s="672"/>
      <c r="C5" s="673"/>
      <c r="D5" s="673"/>
      <c r="E5" s="673"/>
      <c r="F5" s="673"/>
      <c r="G5" s="673"/>
      <c r="H5" s="674"/>
    </row>
    <row r="6" spans="2:8" ht="21" customHeight="1">
      <c r="B6" s="672"/>
      <c r="C6" s="673"/>
      <c r="D6" s="673"/>
      <c r="E6" s="673"/>
      <c r="F6" s="673"/>
      <c r="G6" s="673"/>
      <c r="H6" s="674"/>
    </row>
    <row r="7" spans="2:8" ht="21" customHeight="1" thickBot="1">
      <c r="B7" s="675"/>
      <c r="C7" s="676"/>
      <c r="D7" s="676"/>
      <c r="E7" s="676"/>
      <c r="F7" s="676"/>
      <c r="G7" s="676"/>
      <c r="H7" s="677"/>
    </row>
    <row r="8" spans="2:8" ht="29.25" customHeight="1" thickBot="1">
      <c r="B8" s="358" t="s">
        <v>76</v>
      </c>
      <c r="C8" s="358" t="s">
        <v>77</v>
      </c>
      <c r="D8" s="659" t="s">
        <v>78</v>
      </c>
      <c r="E8" s="660"/>
      <c r="F8" s="660"/>
      <c r="G8" s="660"/>
      <c r="H8" s="660"/>
    </row>
    <row r="9" spans="2:8" ht="21" customHeight="1" thickBot="1">
      <c r="B9" s="365" t="s">
        <v>169</v>
      </c>
      <c r="C9" s="365">
        <f>COUNTIF('Risk Input'!$E$7:$E$172,B9)</f>
        <v>0</v>
      </c>
      <c r="D9" s="665"/>
      <c r="E9" s="665"/>
      <c r="F9" s="665"/>
      <c r="G9" s="665"/>
      <c r="H9" s="665"/>
    </row>
    <row r="10" spans="2:8" ht="21" customHeight="1" thickBot="1">
      <c r="B10" s="365" t="s">
        <v>170</v>
      </c>
      <c r="C10" s="365">
        <f>COUNTIF('Risk Input'!$E$7:$E$172,B10)</f>
        <v>5</v>
      </c>
      <c r="D10" s="665"/>
      <c r="E10" s="665"/>
      <c r="F10" s="665"/>
      <c r="G10" s="665"/>
      <c r="H10" s="665"/>
    </row>
    <row r="11" spans="2:8" ht="21" customHeight="1" thickBot="1">
      <c r="B11" s="365" t="s">
        <v>171</v>
      </c>
      <c r="C11" s="365">
        <f>COUNTIF('Risk Input'!$E$7:$E$172,B11)</f>
        <v>0</v>
      </c>
      <c r="D11" s="665"/>
      <c r="E11" s="665"/>
      <c r="F11" s="665"/>
      <c r="G11" s="665"/>
      <c r="H11" s="665"/>
    </row>
    <row r="12" spans="2:8" ht="21" customHeight="1" thickBot="1">
      <c r="B12" s="365" t="s">
        <v>172</v>
      </c>
      <c r="C12" s="365">
        <f>COUNTIF('Risk Input'!$E$7:$E$172,B12)</f>
        <v>0</v>
      </c>
      <c r="D12" s="665"/>
      <c r="E12" s="665"/>
      <c r="F12" s="665"/>
      <c r="G12" s="665"/>
      <c r="H12" s="665"/>
    </row>
    <row r="13" spans="2:8" ht="21" customHeight="1" thickBot="1">
      <c r="B13" s="366" t="s">
        <v>326</v>
      </c>
      <c r="C13" s="365">
        <f>SUM(C9:C12)</f>
        <v>5</v>
      </c>
      <c r="D13" s="665"/>
      <c r="E13" s="665"/>
      <c r="F13" s="665"/>
      <c r="G13" s="665"/>
      <c r="H13" s="665"/>
    </row>
    <row r="14" spans="2:8" ht="21" customHeight="1" thickBot="1">
      <c r="B14" s="359" t="s">
        <v>327</v>
      </c>
      <c r="C14" s="359" t="s">
        <v>328</v>
      </c>
      <c r="D14" s="663" t="s">
        <v>329</v>
      </c>
      <c r="E14" s="678"/>
      <c r="F14" s="678"/>
      <c r="G14" s="678"/>
      <c r="H14" s="678"/>
    </row>
    <row r="15" spans="2:8" ht="29.25" customHeight="1" thickBot="1">
      <c r="B15" s="365"/>
      <c r="C15" s="365"/>
      <c r="D15" s="360" t="s">
        <v>66</v>
      </c>
      <c r="E15" s="361" t="s">
        <v>65</v>
      </c>
      <c r="F15" s="362" t="s">
        <v>64</v>
      </c>
      <c r="G15" s="363" t="s">
        <v>63</v>
      </c>
      <c r="H15" s="364" t="s">
        <v>330</v>
      </c>
    </row>
    <row r="16" spans="2:8" ht="21" customHeight="1" thickBot="1">
      <c r="B16" s="365" t="s">
        <v>169</v>
      </c>
      <c r="C16" s="365">
        <f>SUM(D16:H16)</f>
        <v>0</v>
      </c>
      <c r="D16" s="367">
        <f>COUNTIFS('Risk Input'!$E$7:$E$172,$B16, 'Risk Input'!$Q$7:$Q$172,D$15, 'Risk Input'!$C$7:$C$172, "Active")</f>
        <v>0</v>
      </c>
      <c r="E16" s="367">
        <f>COUNTIFS('Risk Input'!$E$7:$E$172,$B16, 'Risk Input'!$Q$7:$Q$172,E$15, 'Risk Input'!$C$7:$C$172, "Active")</f>
        <v>0</v>
      </c>
      <c r="F16" s="367">
        <f>COUNTIFS('Risk Input'!$E$7:$E$172,$B16, 'Risk Input'!$Q$7:$Q$172,F$15, 'Risk Input'!$C$7:$C$172, "Active")</f>
        <v>0</v>
      </c>
      <c r="G16" s="367">
        <f>COUNTIFS('Risk Input'!$E$7:$E$172,$B16, 'Risk Input'!$Q$7:$Q$172,G$15, 'Risk Input'!$C$7:$C$172, "Active")</f>
        <v>0</v>
      </c>
      <c r="H16" s="367">
        <f>COUNTIFS('Risk Input'!$E$7:$E$172,$B16, 'Risk Input'!$C$7:$C$172, "Retired")</f>
        <v>0</v>
      </c>
    </row>
    <row r="17" spans="2:8" ht="21" customHeight="1" thickBot="1">
      <c r="B17" s="365" t="s">
        <v>170</v>
      </c>
      <c r="C17" s="365">
        <f>SUM(D17:H17)</f>
        <v>5</v>
      </c>
      <c r="D17" s="365">
        <f>COUNTIFS('Risk Input'!$E$7:$E$172,$B17, 'Risk Input'!$Q$7:$Q$172,D$15, 'Risk Input'!$C$7:$C$172, "Active")</f>
        <v>3</v>
      </c>
      <c r="E17" s="365">
        <f>COUNTIFS('Risk Input'!$E$7:$E$172,$B17, 'Risk Input'!$Q$7:$Q$172,E$15, 'Risk Input'!$C$7:$C$172, "Active")</f>
        <v>2</v>
      </c>
      <c r="F17" s="365">
        <f>COUNTIFS('Risk Input'!$E$7:$E$172,$B17, 'Risk Input'!$Q$7:$Q$172,F$15, 'Risk Input'!$C$7:$C$172, "Active")</f>
        <v>0</v>
      </c>
      <c r="G17" s="365">
        <f>COUNTIFS('Risk Input'!$E$7:$E$172,$B17, 'Risk Input'!$Q$7:$Q$172,G$15, 'Risk Input'!$C$7:$C$172, "Active")</f>
        <v>0</v>
      </c>
      <c r="H17" s="365">
        <f>COUNTIFS('Risk Input'!$E$7:$E$172,$B17, 'Risk Input'!$C$7:$C$172, "Retired")</f>
        <v>0</v>
      </c>
    </row>
    <row r="18" spans="2:8" ht="21" customHeight="1" thickBot="1">
      <c r="B18" s="365" t="s">
        <v>171</v>
      </c>
      <c r="C18" s="365">
        <f>SUM(D18:H18)</f>
        <v>0</v>
      </c>
      <c r="D18" s="365">
        <f>COUNTIFS('Risk Input'!$E$7:$E$172,$B18, 'Risk Input'!$Q$7:$Q$172,D$15, 'Risk Input'!$C$7:$C$172, "Active")</f>
        <v>0</v>
      </c>
      <c r="E18" s="365">
        <f>COUNTIFS('Risk Input'!$E$7:$E$172,$B18, 'Risk Input'!$Q$7:$Q$172,E$15, 'Risk Input'!$C$7:$C$172, "Active")</f>
        <v>0</v>
      </c>
      <c r="F18" s="365">
        <f>COUNTIFS('Risk Input'!$E$7:$E$172,$B18, 'Risk Input'!$Q$7:$Q$172,F$15, 'Risk Input'!$C$7:$C$172, "Active")</f>
        <v>0</v>
      </c>
      <c r="G18" s="365">
        <f>COUNTIFS('Risk Input'!$E$7:$E$172,$B18, 'Risk Input'!$Q$7:$Q$172,G$15, 'Risk Input'!$C$7:$C$172, "Active")</f>
        <v>0</v>
      </c>
      <c r="H18" s="365">
        <f>COUNTIFS('Risk Input'!$E$7:$E$172,$B18, 'Risk Input'!$C$7:$C$172, "Retired")</f>
        <v>0</v>
      </c>
    </row>
    <row r="19" spans="2:8" ht="21" customHeight="1" thickBot="1">
      <c r="B19" s="365" t="s">
        <v>172</v>
      </c>
      <c r="C19" s="365">
        <f>SUM(D19:H19)</f>
        <v>0</v>
      </c>
      <c r="D19" s="365">
        <f>COUNTIFS('Risk Input'!$E$7:$E$172,$B19, 'Risk Input'!$Q$7:$Q$172,D$15, 'Risk Input'!$C$7:$C$172, "Active")</f>
        <v>0</v>
      </c>
      <c r="E19" s="365">
        <f>COUNTIFS('Risk Input'!$E$7:$E$172,$B19, 'Risk Input'!$Q$7:$Q$172,E$15, 'Risk Input'!$C$7:$C$172, "Active")</f>
        <v>0</v>
      </c>
      <c r="F19" s="365">
        <f>COUNTIFS('Risk Input'!$E$7:$E$172,$B19, 'Risk Input'!$Q$7:$Q$172,F$15, 'Risk Input'!$C$7:$C$172, "Active")</f>
        <v>0</v>
      </c>
      <c r="G19" s="365">
        <f>COUNTIFS('Risk Input'!$E$7:$E$172,$B19, 'Risk Input'!$Q$7:$Q$172,G$15, 'Risk Input'!$C$7:$C$172, "Active")</f>
        <v>0</v>
      </c>
      <c r="H19" s="365">
        <f>COUNTIFS('Risk Input'!$E$7:$E$172,$B19, 'Risk Input'!$C$7:$C$172, "Retired")</f>
        <v>0</v>
      </c>
    </row>
    <row r="20" spans="2:8" ht="21" customHeight="1" thickBot="1">
      <c r="B20" s="359" t="s">
        <v>331</v>
      </c>
      <c r="C20" s="359"/>
      <c r="D20" s="663" t="s">
        <v>100</v>
      </c>
      <c r="E20" s="664"/>
      <c r="F20" s="664"/>
      <c r="G20" s="664"/>
      <c r="H20" s="664"/>
    </row>
    <row r="21" spans="2:8" ht="21" customHeight="1" thickBot="1">
      <c r="B21" s="365" t="s">
        <v>332</v>
      </c>
      <c r="C21" s="368">
        <f>SUM('Risk Input'!$AA$7:$AA$172)</f>
        <v>119950000</v>
      </c>
      <c r="D21" s="365"/>
      <c r="E21" s="365"/>
      <c r="F21" s="365"/>
      <c r="G21" s="365"/>
      <c r="H21" s="365"/>
    </row>
    <row r="22" spans="2:8" ht="21" customHeight="1" thickBot="1">
      <c r="B22" s="365" t="s">
        <v>333</v>
      </c>
      <c r="C22" s="368">
        <f>SUM('LAPORAN PEMANTAUAN'!$I$12:$I$106)</f>
        <v>0</v>
      </c>
      <c r="D22" s="365"/>
      <c r="E22" s="365"/>
      <c r="F22" s="365"/>
      <c r="G22" s="365"/>
      <c r="H22" s="365"/>
    </row>
    <row r="23" spans="2:8" ht="21" customHeight="1" thickBot="1">
      <c r="B23" s="365" t="s">
        <v>334</v>
      </c>
      <c r="C23" s="368">
        <f>SUM('PERUBAHAN PENANGANAN RISIKO'!$H$11:$H$110)</f>
        <v>0</v>
      </c>
      <c r="D23" s="365"/>
      <c r="E23" s="365"/>
      <c r="F23" s="365"/>
      <c r="G23" s="365"/>
      <c r="H23" s="365"/>
    </row>
  </sheetData>
  <protectedRanges>
    <protectedRange sqref="B3 D3:G3" name="Title_1_1"/>
  </protectedRanges>
  <mergeCells count="12">
    <mergeCell ref="D20:H20"/>
    <mergeCell ref="D9:H9"/>
    <mergeCell ref="B1:H1"/>
    <mergeCell ref="B2:H2"/>
    <mergeCell ref="B3:H3"/>
    <mergeCell ref="B4:H7"/>
    <mergeCell ref="D8:H8"/>
    <mergeCell ref="D10:H10"/>
    <mergeCell ref="D11:H11"/>
    <mergeCell ref="D12:H12"/>
    <mergeCell ref="D13:H13"/>
    <mergeCell ref="D14:H14"/>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B1:F209"/>
  <sheetViews>
    <sheetView showGridLines="0" workbookViewId="0">
      <pane ySplit="9" topLeftCell="A13" activePane="bottomLeft" state="frozen"/>
      <selection pane="bottomLeft" activeCell="G16" sqref="G16"/>
    </sheetView>
  </sheetViews>
  <sheetFormatPr defaultColWidth="8.81640625" defaultRowHeight="21" customHeight="1"/>
  <cols>
    <col min="1" max="1" width="8.81640625" style="209"/>
    <col min="2" max="2" width="8.453125" style="209" customWidth="1"/>
    <col min="3" max="3" width="38.26953125" style="209" customWidth="1"/>
    <col min="4" max="4" width="21" style="209" customWidth="1"/>
    <col min="5" max="5" width="45.1796875" style="209" customWidth="1"/>
    <col min="6" max="6" width="29.81640625" style="209" bestFit="1" customWidth="1"/>
    <col min="7" max="16384" width="8.81640625" style="209"/>
  </cols>
  <sheetData>
    <row r="1" spans="2:6" ht="21" customHeight="1">
      <c r="B1" s="679" t="s">
        <v>210</v>
      </c>
      <c r="C1" s="680"/>
      <c r="D1" s="680"/>
      <c r="E1" s="680"/>
      <c r="F1" s="681"/>
    </row>
    <row r="2" spans="2:6" ht="21" customHeight="1">
      <c r="B2" s="350"/>
      <c r="C2" s="283"/>
      <c r="D2" s="283"/>
      <c r="E2" s="283"/>
      <c r="F2" s="351"/>
    </row>
    <row r="3" spans="2:6" ht="21" customHeight="1">
      <c r="B3" s="682"/>
      <c r="C3" s="683"/>
      <c r="D3" s="683"/>
      <c r="E3" s="683"/>
      <c r="F3" s="684"/>
    </row>
    <row r="4" spans="2:6" ht="21" customHeight="1">
      <c r="B4" s="689"/>
      <c r="C4" s="690"/>
      <c r="D4" s="690"/>
      <c r="E4" s="690"/>
      <c r="F4" s="691"/>
    </row>
    <row r="5" spans="2:6" ht="21" customHeight="1">
      <c r="B5" s="692"/>
      <c r="C5" s="690"/>
      <c r="D5" s="690"/>
      <c r="E5" s="690"/>
      <c r="F5" s="691"/>
    </row>
    <row r="6" spans="2:6" ht="21" customHeight="1">
      <c r="B6" s="692"/>
      <c r="C6" s="690"/>
      <c r="D6" s="690"/>
      <c r="E6" s="690"/>
      <c r="F6" s="691"/>
    </row>
    <row r="7" spans="2:6" ht="21" customHeight="1" thickBot="1">
      <c r="B7" s="693"/>
      <c r="C7" s="694"/>
      <c r="D7" s="694"/>
      <c r="E7" s="694"/>
      <c r="F7" s="695"/>
    </row>
    <row r="8" spans="2:6" ht="30" customHeight="1" thickBot="1">
      <c r="B8" s="685" t="s">
        <v>79</v>
      </c>
      <c r="C8" s="686" t="s">
        <v>80</v>
      </c>
      <c r="D8" s="687" t="s">
        <v>81</v>
      </c>
      <c r="E8" s="688" t="s">
        <v>197</v>
      </c>
      <c r="F8" s="210" t="s">
        <v>211</v>
      </c>
    </row>
    <row r="9" spans="2:6" ht="21" customHeight="1" thickBot="1">
      <c r="B9" s="685"/>
      <c r="C9" s="686"/>
      <c r="D9" s="687"/>
      <c r="E9" s="688"/>
      <c r="F9" s="211" t="s">
        <v>82</v>
      </c>
    </row>
    <row r="10" spans="2:6" s="213" customFormat="1" ht="90" customHeight="1" thickBot="1">
      <c r="B10" s="79">
        <v>1</v>
      </c>
      <c r="C10" s="34" t="str">
        <f ca="1">IF(INDIRECT("'Risk Input'!"&amp; Database!$O$10 &amp; ROW() - 3)="","",INDIRECT("'Risk Input'!"&amp; Database!$O$10 &amp; ROW() - 3))</f>
        <v>Banyaknya jumlah Pengembalian dokumen</v>
      </c>
      <c r="D10" s="177" t="str">
        <f ca="1">IF(INDIRECT("'Risk Input'!"&amp; Database!$O$2 &amp; ROW() - 3)="","",INDIRECT("'Risk Input'!"&amp; Database!$O$2 &amp; ROW() - 3))</f>
        <v>BKAD 01</v>
      </c>
      <c r="E10" s="212" t="str">
        <f ca="1">IF(INDIRECT("'Risk Input'!"&amp; Database!$O$27 &amp; ROW() - 3)="","",INDIRECT("'Risk Input'!"&amp; Database!$O$27 &amp; ROW() - 3))</f>
        <v>Melakukan sosialisasi dan pendampinagan terhadap aparat lembang</v>
      </c>
      <c r="F10" s="37">
        <f ca="1">IF(INDIRECT("'Risk Input'!"&amp; Database!$O$28 &amp; ROW() - 3)="","",INDIRECT("'Risk Input'!"&amp; Database!$O$28 &amp; ROW() - 3))</f>
        <v>49950000</v>
      </c>
    </row>
    <row r="11" spans="2:6" s="213" customFormat="1" ht="90" customHeight="1" thickBot="1">
      <c r="B11" s="80">
        <f>B10+1</f>
        <v>2</v>
      </c>
      <c r="C11" s="33" t="str">
        <f ca="1">IF(INDIRECT("'Risk Input'!"&amp; Database!$O$10 &amp; ROW() - 3)="","",INDIRECT("'Risk Input'!"&amp; Database!$O$10 &amp; ROW() - 3))</f>
        <v>RKA masih gelondongan</v>
      </c>
      <c r="D11" s="178" t="str">
        <f ca="1">IF(INDIRECT("'Risk Input'!"&amp; Database!$O$2 &amp; ROW() - 3)="","",INDIRECT("'Risk Input'!"&amp; Database!$O$2 &amp; ROW() - 3))</f>
        <v>BKAD 02</v>
      </c>
      <c r="E11" s="214" t="str">
        <f ca="1">IF(INDIRECT("'Risk Input'!"&amp; Database!$O$27 &amp; ROW() - 3)="","",INDIRECT("'Risk Input'!"&amp; Database!$O$27 &amp; ROW() - 3))</f>
        <v>Melakukan List dan Panisment terhadadap OPD yang tidak merinci RKA</v>
      </c>
      <c r="F11" s="36" t="str">
        <f ca="1">IF(INDIRECT("'Risk Input'!"&amp; Database!$O$28 &amp; ROW() - 3)="","",INDIRECT("'Risk Input'!"&amp; Database!$O$28 &amp; ROW() - 3))</f>
        <v/>
      </c>
    </row>
    <row r="12" spans="2:6" s="213" customFormat="1" ht="90" customHeight="1" thickBot="1">
      <c r="B12" s="80">
        <f t="shared" ref="B12:B27" si="0">B11+1</f>
        <v>3</v>
      </c>
      <c r="C12" s="33" t="str">
        <f ca="1">IF(INDIRECT("'Risk Input'!"&amp; Database!$O$10 &amp; ROW() - 3)="","",INDIRECT("'Risk Input'!"&amp; Database!$O$10 &amp; ROW() - 3))</f>
        <v>Laporan Tidak tepat Waktu</v>
      </c>
      <c r="D12" s="178" t="str">
        <f ca="1">IF(INDIRECT("'Risk Input'!"&amp; Database!$O$2 &amp; ROW() - 3)="","",INDIRECT("'Risk Input'!"&amp; Database!$O$2 &amp; ROW() - 3))</f>
        <v>BKAD 03</v>
      </c>
      <c r="E12" s="215" t="str">
        <f ca="1">IF(INDIRECT("'Risk Input'!"&amp; Database!$O$27 &amp; ROW() - 3)="","",INDIRECT("'Risk Input'!"&amp; Database!$O$27 &amp; ROW() - 3))</f>
        <v>Melakukan Rekon secara berkala terhadap bendahara pengeluaran</v>
      </c>
      <c r="F12" s="35">
        <f ca="1">IF(INDIRECT("'Risk Input'!"&amp; Database!$O$28 &amp; ROW() - 3)="","",INDIRECT("'Risk Input'!"&amp; Database!$O$28 &amp; ROW() - 3))</f>
        <v>20000000</v>
      </c>
    </row>
    <row r="13" spans="2:6" s="213" customFormat="1" ht="60" customHeight="1" thickBot="1">
      <c r="B13" s="80">
        <f t="shared" si="0"/>
        <v>4</v>
      </c>
      <c r="C13" s="33" t="str">
        <f ca="1">IF(INDIRECT("'Risk Input'!"&amp; Database!$O$10 &amp; ROW() - 3)="","",INDIRECT("'Risk Input'!"&amp; Database!$O$10 &amp; ROW() - 3))</f>
        <v>Laporan kinerja daerah yang buruk</v>
      </c>
      <c r="D13" s="178" t="str">
        <f ca="1">IF(INDIRECT("'Risk Input'!"&amp; Database!$O$2 &amp; ROW() - 3)="","",INDIRECT("'Risk Input'!"&amp; Database!$O$2 &amp; ROW() - 3))</f>
        <v>BKAD 04</v>
      </c>
      <c r="E13" s="214" t="str">
        <f ca="1">IF(INDIRECT("'Risk Input'!"&amp; Database!$O$27 &amp; ROW() - 3)="","",INDIRECT("'Risk Input'!"&amp; Database!$O$27 &amp; ROW() - 3))</f>
        <v>Melakukan Rekon terhadap Bendahara Pengeluaran dengan Bagian Akuntansi setiap bulan</v>
      </c>
      <c r="F13" s="36">
        <f ca="1">IF(INDIRECT("'Risk Input'!"&amp; Database!$O$28 &amp; ROW() - 3)="","",INDIRECT("'Risk Input'!"&amp; Database!$O$28 &amp; ROW() - 3))</f>
        <v>20000000</v>
      </c>
    </row>
    <row r="14" spans="2:6" s="213" customFormat="1" ht="45" customHeight="1" thickBot="1">
      <c r="B14" s="80">
        <f t="shared" si="0"/>
        <v>5</v>
      </c>
      <c r="C14" s="33" t="str">
        <f ca="1">IF(INDIRECT("'Risk Input'!"&amp; Database!$O$10 &amp; ROW() - 3)="","",INDIRECT("'Risk Input'!"&amp; Database!$O$10 &amp; ROW() - 3))</f>
        <v xml:space="preserve">Terdapat aset yang tidak sesuai pengguna </v>
      </c>
      <c r="D14" s="178" t="str">
        <f ca="1">IF(INDIRECT("'Risk Input'!"&amp; Database!$O$2 &amp; ROW() - 3)="","",INDIRECT("'Risk Input'!"&amp; Database!$O$2 &amp; ROW() - 3))</f>
        <v>BKAD 05</v>
      </c>
      <c r="E14" s="215" t="str">
        <f ca="1">IF(INDIRECT("'Risk Input'!"&amp; Database!$O$27 &amp; ROW() - 3)="","",INDIRECT("'Risk Input'!"&amp; Database!$O$27 &amp; ROW() - 3))</f>
        <v>Memberikan  Panisment terhadap pengguna BMD yang tidak sesuai aturan</v>
      </c>
      <c r="F14" s="35">
        <f ca="1">IF(INDIRECT("'Risk Input'!"&amp; Database!$O$28 &amp; ROW() - 3)="","",INDIRECT("'Risk Input'!"&amp; Database!$O$28 &amp; ROW() - 3))</f>
        <v>30000000</v>
      </c>
    </row>
    <row r="15" spans="2:6" s="213" customFormat="1" ht="90" customHeight="1" thickBot="1">
      <c r="B15" s="80">
        <f t="shared" si="0"/>
        <v>6</v>
      </c>
      <c r="C15" s="33" t="str">
        <f ca="1">IF(INDIRECT("'Risk Input'!"&amp; Database!$O$10 &amp; ROW() - 3)="","",INDIRECT("'Risk Input'!"&amp; Database!$O$10 &amp; ROW() - 3))</f>
        <v/>
      </c>
      <c r="D15" s="178" t="str">
        <f ca="1">IF(INDIRECT("'Risk Input'!"&amp; Database!$O$2 &amp; ROW() - 3)="","",INDIRECT("'Risk Input'!"&amp; Database!$O$2 &amp; ROW() - 3))</f>
        <v/>
      </c>
      <c r="E15" s="214" t="str">
        <f ca="1">IF(INDIRECT("'Risk Input'!"&amp; Database!$O$27 &amp; ROW() - 3)="","",INDIRECT("'Risk Input'!"&amp; Database!$O$27 &amp; ROW() - 3))</f>
        <v/>
      </c>
      <c r="F15" s="36" t="str">
        <f ca="1">IF(INDIRECT("'Risk Input'!"&amp; Database!$O$28 &amp; ROW() - 3)="","",INDIRECT("'Risk Input'!"&amp; Database!$O$28 &amp; ROW() - 3))</f>
        <v/>
      </c>
    </row>
    <row r="16" spans="2:6" s="213" customFormat="1" ht="45" customHeight="1" thickBot="1">
      <c r="B16" s="80">
        <f t="shared" si="0"/>
        <v>7</v>
      </c>
      <c r="C16" s="33" t="str">
        <f ca="1">IF(INDIRECT("'Risk Input'!"&amp; Database!$O$10 &amp; ROW() - 3)="","",INDIRECT("'Risk Input'!"&amp; Database!$O$10 &amp; ROW() - 3))</f>
        <v/>
      </c>
      <c r="D16" s="178" t="str">
        <f ca="1">IF(INDIRECT("'Risk Input'!"&amp; Database!$O$2 &amp; ROW() - 3)="","",INDIRECT("'Risk Input'!"&amp; Database!$O$2 &amp; ROW() - 3))</f>
        <v/>
      </c>
      <c r="E16" s="215" t="str">
        <f ca="1">IF(INDIRECT("'Risk Input'!"&amp; Database!$O$27 &amp; ROW() - 3)="","",INDIRECT("'Risk Input'!"&amp; Database!$O$27 &amp; ROW() - 3))</f>
        <v/>
      </c>
      <c r="F16" s="35" t="str">
        <f ca="1">IF(INDIRECT("'Risk Input'!"&amp; Database!$O$28 &amp; ROW() - 3)="","",INDIRECT("'Risk Input'!"&amp; Database!$O$28 &amp; ROW() - 3))</f>
        <v/>
      </c>
    </row>
    <row r="17" spans="2:6" s="213" customFormat="1" ht="30" customHeight="1" thickBot="1">
      <c r="B17" s="80">
        <f t="shared" si="0"/>
        <v>8</v>
      </c>
      <c r="C17" s="33" t="str">
        <f ca="1">IF(INDIRECT("'Risk Input'!"&amp; Database!$O$10 &amp; ROW() - 3)="","",INDIRECT("'Risk Input'!"&amp; Database!$O$10 &amp; ROW() - 3))</f>
        <v/>
      </c>
      <c r="D17" s="178" t="str">
        <f ca="1">IF(INDIRECT("'Risk Input'!"&amp; Database!$O$2 &amp; ROW() - 3)="","",INDIRECT("'Risk Input'!"&amp; Database!$O$2 &amp; ROW() - 3))</f>
        <v/>
      </c>
      <c r="E17" s="214" t="str">
        <f ca="1">IF(INDIRECT("'Risk Input'!"&amp; Database!$O$27 &amp; ROW() - 3)="","",INDIRECT("'Risk Input'!"&amp; Database!$O$27 &amp; ROW() - 3))</f>
        <v/>
      </c>
      <c r="F17" s="36" t="str">
        <f ca="1">IF(INDIRECT("'Risk Input'!"&amp; Database!$O$28 &amp; ROW() - 3)="","",INDIRECT("'Risk Input'!"&amp; Database!$O$28 &amp; ROW() - 3))</f>
        <v/>
      </c>
    </row>
    <row r="18" spans="2:6" s="213" customFormat="1" ht="15" thickBot="1">
      <c r="B18" s="80">
        <f t="shared" si="0"/>
        <v>9</v>
      </c>
      <c r="C18" s="33" t="str">
        <f ca="1">IF(INDIRECT("'Risk Input'!"&amp; Database!$O$10 &amp; ROW() - 3)="","",INDIRECT("'Risk Input'!"&amp; Database!$O$10 &amp; ROW() - 3))</f>
        <v/>
      </c>
      <c r="D18" s="178" t="str">
        <f ca="1">IF(INDIRECT("'Risk Input'!"&amp; Database!$O$2 &amp; ROW() - 3)="","",INDIRECT("'Risk Input'!"&amp; Database!$O$2 &amp; ROW() - 3))</f>
        <v/>
      </c>
      <c r="E18" s="215" t="str">
        <f ca="1">IF(INDIRECT("'Risk Input'!"&amp; Database!$O$27 &amp; ROW() - 3)="","",INDIRECT("'Risk Input'!"&amp; Database!$O$27 &amp; ROW() - 3))</f>
        <v/>
      </c>
      <c r="F18" s="35" t="str">
        <f ca="1">IF(INDIRECT("'Risk Input'!"&amp; Database!$O$28 &amp; ROW() - 3)="","",INDIRECT("'Risk Input'!"&amp; Database!$O$28 &amp; ROW() - 3))</f>
        <v/>
      </c>
    </row>
    <row r="19" spans="2:6" s="213" customFormat="1" ht="15" thickBot="1">
      <c r="B19" s="80">
        <f t="shared" si="0"/>
        <v>10</v>
      </c>
      <c r="C19" s="33" t="str">
        <f ca="1">IF(INDIRECT("'Risk Input'!"&amp; Database!$O$10 &amp; ROW() - 3)="","",INDIRECT("'Risk Input'!"&amp; Database!$O$10 &amp; ROW() - 3))</f>
        <v/>
      </c>
      <c r="D19" s="178" t="str">
        <f ca="1">IF(INDIRECT("'Risk Input'!"&amp; Database!$O$2 &amp; ROW() - 3)="","",INDIRECT("'Risk Input'!"&amp; Database!$O$2 &amp; ROW() - 3))</f>
        <v/>
      </c>
      <c r="E19" s="214" t="str">
        <f ca="1">IF(INDIRECT("'Risk Input'!"&amp; Database!$O$27 &amp; ROW() - 3)="","",INDIRECT("'Risk Input'!"&amp; Database!$O$27 &amp; ROW() - 3))</f>
        <v/>
      </c>
      <c r="F19" s="36" t="str">
        <f ca="1">IF(INDIRECT("'Risk Input'!"&amp; Database!$O$28 &amp; ROW() - 3)="","",INDIRECT("'Risk Input'!"&amp; Database!$O$28 &amp; ROW() - 3))</f>
        <v/>
      </c>
    </row>
    <row r="20" spans="2:6" s="213" customFormat="1" ht="15" thickBot="1">
      <c r="B20" s="80">
        <f t="shared" si="0"/>
        <v>11</v>
      </c>
      <c r="C20" s="33" t="str">
        <f ca="1">IF(INDIRECT("'Risk Input'!"&amp; Database!$O$10 &amp; ROW() - 3)="","",INDIRECT("'Risk Input'!"&amp; Database!$O$10 &amp; ROW() - 3))</f>
        <v/>
      </c>
      <c r="D20" s="178" t="str">
        <f ca="1">IF(INDIRECT("'Risk Input'!"&amp; Database!$O$2 &amp; ROW() - 3)="","",INDIRECT("'Risk Input'!"&amp; Database!$O$2 &amp; ROW() - 3))</f>
        <v/>
      </c>
      <c r="E20" s="215" t="str">
        <f ca="1">IF(INDIRECT("'Risk Input'!"&amp; Database!$O$27 &amp; ROW() - 3)="","",INDIRECT("'Risk Input'!"&amp; Database!$O$27 &amp; ROW() - 3))</f>
        <v/>
      </c>
      <c r="F20" s="35" t="str">
        <f ca="1">IF(INDIRECT("'Risk Input'!"&amp; Database!$O$28 &amp; ROW() - 3)="","",INDIRECT("'Risk Input'!"&amp; Database!$O$28 &amp; ROW() - 3))</f>
        <v/>
      </c>
    </row>
    <row r="21" spans="2:6" s="213" customFormat="1" ht="15" thickBot="1">
      <c r="B21" s="80">
        <f t="shared" si="0"/>
        <v>12</v>
      </c>
      <c r="C21" s="33" t="str">
        <f ca="1">IF(INDIRECT("'Risk Input'!"&amp; Database!$O$10 &amp; ROW() - 3)="","",INDIRECT("'Risk Input'!"&amp; Database!$O$10 &amp; ROW() - 3))</f>
        <v/>
      </c>
      <c r="D21" s="178" t="str">
        <f ca="1">IF(INDIRECT("'Risk Input'!"&amp; Database!$O$2 &amp; ROW() - 3)="","",INDIRECT("'Risk Input'!"&amp; Database!$O$2 &amp; ROW() - 3))</f>
        <v/>
      </c>
      <c r="E21" s="214" t="str">
        <f ca="1">IF(INDIRECT("'Risk Input'!"&amp; Database!$O$27 &amp; ROW() - 3)="","",INDIRECT("'Risk Input'!"&amp; Database!$O$27 &amp; ROW() - 3))</f>
        <v/>
      </c>
      <c r="F21" s="36" t="str">
        <f ca="1">IF(INDIRECT("'Risk Input'!"&amp; Database!$O$28 &amp; ROW() - 3)="","",INDIRECT("'Risk Input'!"&amp; Database!$O$28 &amp; ROW() - 3))</f>
        <v/>
      </c>
    </row>
    <row r="22" spans="2:6" s="213" customFormat="1" ht="15" thickBot="1">
      <c r="B22" s="80">
        <f t="shared" si="0"/>
        <v>13</v>
      </c>
      <c r="C22" s="33" t="str">
        <f ca="1">IF(INDIRECT("'Risk Input'!"&amp; Database!$O$10 &amp; ROW() - 3)="","",INDIRECT("'Risk Input'!"&amp; Database!$O$10 &amp; ROW() - 3))</f>
        <v/>
      </c>
      <c r="D22" s="178" t="str">
        <f ca="1">IF(INDIRECT("'Risk Input'!"&amp; Database!$O$2 &amp; ROW() - 3)="","",INDIRECT("'Risk Input'!"&amp; Database!$O$2 &amp; ROW() - 3))</f>
        <v/>
      </c>
      <c r="E22" s="215" t="str">
        <f ca="1">IF(INDIRECT("'Risk Input'!"&amp; Database!$O$27 &amp; ROW() - 3)="","",INDIRECT("'Risk Input'!"&amp; Database!$O$27 &amp; ROW() - 3))</f>
        <v/>
      </c>
      <c r="F22" s="35" t="str">
        <f ca="1">IF(INDIRECT("'Risk Input'!"&amp; Database!$O$28 &amp; ROW() - 3)="","",INDIRECT("'Risk Input'!"&amp; Database!$O$28 &amp; ROW() - 3))</f>
        <v/>
      </c>
    </row>
    <row r="23" spans="2:6" s="213" customFormat="1" ht="15" thickBot="1">
      <c r="B23" s="80">
        <f t="shared" si="0"/>
        <v>14</v>
      </c>
      <c r="C23" s="33" t="str">
        <f ca="1">IF(INDIRECT("'Risk Input'!"&amp; Database!$O$10 &amp; ROW() - 3)="","",INDIRECT("'Risk Input'!"&amp; Database!$O$10 &amp; ROW() - 3))</f>
        <v/>
      </c>
      <c r="D23" s="178" t="str">
        <f ca="1">IF(INDIRECT("'Risk Input'!"&amp; Database!$O$2 &amp; ROW() - 3)="","",INDIRECT("'Risk Input'!"&amp; Database!$O$2 &amp; ROW() - 3))</f>
        <v/>
      </c>
      <c r="E23" s="214" t="str">
        <f ca="1">IF(INDIRECT("'Risk Input'!"&amp; Database!$O$27 &amp; ROW() - 3)="","",INDIRECT("'Risk Input'!"&amp; Database!$O$27 &amp; ROW() - 3))</f>
        <v/>
      </c>
      <c r="F23" s="36" t="str">
        <f ca="1">IF(INDIRECT("'Risk Input'!"&amp; Database!$O$28 &amp; ROW() - 3)="","",INDIRECT("'Risk Input'!"&amp; Database!$O$28 &amp; ROW() - 3))</f>
        <v/>
      </c>
    </row>
    <row r="24" spans="2:6" s="213" customFormat="1" ht="15" thickBot="1">
      <c r="B24" s="80">
        <f t="shared" si="0"/>
        <v>15</v>
      </c>
      <c r="C24" s="33" t="str">
        <f ca="1">IF(INDIRECT("'Risk Input'!"&amp; Database!$O$10 &amp; ROW() - 3)="","",INDIRECT("'Risk Input'!"&amp; Database!$O$10 &amp; ROW() - 3))</f>
        <v/>
      </c>
      <c r="D24" s="178" t="str">
        <f ca="1">IF(INDIRECT("'Risk Input'!"&amp; Database!$O$2 &amp; ROW() - 3)="","",INDIRECT("'Risk Input'!"&amp; Database!$O$2 &amp; ROW() - 3))</f>
        <v/>
      </c>
      <c r="E24" s="215" t="str">
        <f ca="1">IF(INDIRECT("'Risk Input'!"&amp; Database!$O$27 &amp; ROW() - 3)="","",INDIRECT("'Risk Input'!"&amp; Database!$O$27 &amp; ROW() - 3))</f>
        <v/>
      </c>
      <c r="F24" s="35" t="str">
        <f ca="1">IF(INDIRECT("'Risk Input'!"&amp; Database!$O$28 &amp; ROW() - 3)="","",INDIRECT("'Risk Input'!"&amp; Database!$O$28 &amp; ROW() - 3))</f>
        <v/>
      </c>
    </row>
    <row r="25" spans="2:6" s="213" customFormat="1" ht="15" thickBot="1">
      <c r="B25" s="80">
        <f t="shared" si="0"/>
        <v>16</v>
      </c>
      <c r="C25" s="33" t="str">
        <f ca="1">IF(INDIRECT("'Risk Input'!"&amp; Database!$O$10 &amp; ROW() - 3)="","",INDIRECT("'Risk Input'!"&amp; Database!$O$10 &amp; ROW() - 3))</f>
        <v/>
      </c>
      <c r="D25" s="178" t="str">
        <f ca="1">IF(INDIRECT("'Risk Input'!"&amp; Database!$O$2 &amp; ROW() - 3)="","",INDIRECT("'Risk Input'!"&amp; Database!$O$2 &amp; ROW() - 3))</f>
        <v/>
      </c>
      <c r="E25" s="214" t="str">
        <f ca="1">IF(INDIRECT("'Risk Input'!"&amp; Database!$O$27 &amp; ROW() - 3)="","",INDIRECT("'Risk Input'!"&amp; Database!$O$27 &amp; ROW() - 3))</f>
        <v/>
      </c>
      <c r="F25" s="36" t="str">
        <f ca="1">IF(INDIRECT("'Risk Input'!"&amp; Database!$O$28 &amp; ROW() - 3)="","",INDIRECT("'Risk Input'!"&amp; Database!$O$28 &amp; ROW() - 3))</f>
        <v/>
      </c>
    </row>
    <row r="26" spans="2:6" s="213" customFormat="1" ht="15" thickBot="1">
      <c r="B26" s="80">
        <f t="shared" si="0"/>
        <v>17</v>
      </c>
      <c r="C26" s="33" t="str">
        <f ca="1">IF(INDIRECT("'Risk Input'!"&amp; Database!$O$10 &amp; ROW() - 3)="","",INDIRECT("'Risk Input'!"&amp; Database!$O$10 &amp; ROW() - 3))</f>
        <v/>
      </c>
      <c r="D26" s="178" t="str">
        <f ca="1">IF(INDIRECT("'Risk Input'!"&amp; Database!$O$2 &amp; ROW() - 3)="","",INDIRECT("'Risk Input'!"&amp; Database!$O$2 &amp; ROW() - 3))</f>
        <v/>
      </c>
      <c r="E26" s="215" t="str">
        <f ca="1">IF(INDIRECT("'Risk Input'!"&amp; Database!$O$27 &amp; ROW() - 3)="","",INDIRECT("'Risk Input'!"&amp; Database!$O$27 &amp; ROW() - 3))</f>
        <v/>
      </c>
      <c r="F26" s="35" t="str">
        <f ca="1">IF(INDIRECT("'Risk Input'!"&amp; Database!$O$28 &amp; ROW() - 3)="","",INDIRECT("'Risk Input'!"&amp; Database!$O$28 &amp; ROW() - 3))</f>
        <v/>
      </c>
    </row>
    <row r="27" spans="2:6" s="213" customFormat="1" ht="15" thickBot="1">
      <c r="B27" s="80">
        <f t="shared" si="0"/>
        <v>18</v>
      </c>
      <c r="C27" s="33" t="str">
        <f ca="1">IF(INDIRECT("'Risk Input'!"&amp; Database!$O$10 &amp; ROW() - 3)="","",INDIRECT("'Risk Input'!"&amp; Database!$O$10 &amp; ROW() - 3))</f>
        <v/>
      </c>
      <c r="D27" s="178" t="str">
        <f ca="1">IF(INDIRECT("'Risk Input'!"&amp; Database!$O$2 &amp; ROW() - 3)="","",INDIRECT("'Risk Input'!"&amp; Database!$O$2 &amp; ROW() - 3))</f>
        <v/>
      </c>
      <c r="E27" s="214" t="str">
        <f ca="1">IF(INDIRECT("'Risk Input'!"&amp; Database!$O$27 &amp; ROW() - 3)="","",INDIRECT("'Risk Input'!"&amp; Database!$O$27 &amp; ROW() - 3))</f>
        <v/>
      </c>
      <c r="F27" s="36" t="str">
        <f ca="1">IF(INDIRECT("'Risk Input'!"&amp; Database!$O$28 &amp; ROW() - 3)="","",INDIRECT("'Risk Input'!"&amp; Database!$O$28 &amp; ROW() - 3))</f>
        <v/>
      </c>
    </row>
    <row r="28" spans="2:6" s="213" customFormat="1" ht="15" thickBot="1">
      <c r="B28" s="80">
        <f t="shared" ref="B28:B91" si="1">B27+1</f>
        <v>19</v>
      </c>
      <c r="C28" s="33" t="str">
        <f ca="1">IF(INDIRECT("'Risk Input'!"&amp; Database!$O$10 &amp; ROW() - 3)="","",INDIRECT("'Risk Input'!"&amp; Database!$O$10 &amp; ROW() - 3))</f>
        <v/>
      </c>
      <c r="D28" s="178" t="str">
        <f ca="1">IF(INDIRECT("'Risk Input'!"&amp; Database!$O$2 &amp; ROW() - 3)="","",INDIRECT("'Risk Input'!"&amp; Database!$O$2 &amp; ROW() - 3))</f>
        <v/>
      </c>
      <c r="E28" s="215" t="str">
        <f ca="1">IF(INDIRECT("'Risk Input'!"&amp; Database!$O$27 &amp; ROW() - 3)="","",INDIRECT("'Risk Input'!"&amp; Database!$O$27 &amp; ROW() - 3))</f>
        <v/>
      </c>
      <c r="F28" s="35" t="str">
        <f ca="1">IF(INDIRECT("'Risk Input'!"&amp; Database!$O$28 &amp; ROW() - 3)="","",INDIRECT("'Risk Input'!"&amp; Database!$O$28 &amp; ROW() - 3))</f>
        <v/>
      </c>
    </row>
    <row r="29" spans="2:6" s="213" customFormat="1" ht="15" thickBot="1">
      <c r="B29" s="80">
        <f t="shared" si="1"/>
        <v>20</v>
      </c>
      <c r="C29" s="33" t="str">
        <f ca="1">IF(INDIRECT("'Risk Input'!"&amp; Database!$O$10 &amp; ROW() - 3)="","",INDIRECT("'Risk Input'!"&amp; Database!$O$10 &amp; ROW() - 3))</f>
        <v/>
      </c>
      <c r="D29" s="178" t="str">
        <f ca="1">IF(INDIRECT("'Risk Input'!"&amp; Database!$O$2 &amp; ROW() - 3)="","",INDIRECT("'Risk Input'!"&amp; Database!$O$2 &amp; ROW() - 3))</f>
        <v/>
      </c>
      <c r="E29" s="214" t="str">
        <f ca="1">IF(INDIRECT("'Risk Input'!"&amp; Database!$O$27 &amp; ROW() - 3)="","",INDIRECT("'Risk Input'!"&amp; Database!$O$27 &amp; ROW() - 3))</f>
        <v/>
      </c>
      <c r="F29" s="36" t="str">
        <f ca="1">IF(INDIRECT("'Risk Input'!"&amp; Database!$O$28 &amp; ROW() - 3)="","",INDIRECT("'Risk Input'!"&amp; Database!$O$28 &amp; ROW() - 3))</f>
        <v/>
      </c>
    </row>
    <row r="30" spans="2:6" s="213" customFormat="1" ht="15" thickBot="1">
      <c r="B30" s="80">
        <f t="shared" si="1"/>
        <v>21</v>
      </c>
      <c r="C30" s="33" t="str">
        <f ca="1">IF(INDIRECT("'Risk Input'!"&amp; Database!$O$10 &amp; ROW() - 3)="","",INDIRECT("'Risk Input'!"&amp; Database!$O$10 &amp; ROW() - 3))</f>
        <v/>
      </c>
      <c r="D30" s="178" t="str">
        <f ca="1">IF(INDIRECT("'Risk Input'!"&amp; Database!$O$2 &amp; ROW() - 3)="","",INDIRECT("'Risk Input'!"&amp; Database!$O$2 &amp; ROW() - 3))</f>
        <v/>
      </c>
      <c r="E30" s="215" t="str">
        <f ca="1">IF(INDIRECT("'Risk Input'!"&amp; Database!$O$27 &amp; ROW() - 3)="","",INDIRECT("'Risk Input'!"&amp; Database!$O$27 &amp; ROW() - 3))</f>
        <v/>
      </c>
      <c r="F30" s="35" t="str">
        <f ca="1">IF(INDIRECT("'Risk Input'!"&amp; Database!$O$28 &amp; ROW() - 3)="","",INDIRECT("'Risk Input'!"&amp; Database!$O$28 &amp; ROW() - 3))</f>
        <v/>
      </c>
    </row>
    <row r="31" spans="2:6" s="213" customFormat="1" ht="15" thickBot="1">
      <c r="B31" s="80">
        <f t="shared" si="1"/>
        <v>22</v>
      </c>
      <c r="C31" s="33" t="str">
        <f ca="1">IF(INDIRECT("'Risk Input'!"&amp; Database!$O$10 &amp; ROW() - 3)="","",INDIRECT("'Risk Input'!"&amp; Database!$O$10 &amp; ROW() - 3))</f>
        <v/>
      </c>
      <c r="D31" s="178" t="str">
        <f ca="1">IF(INDIRECT("'Risk Input'!"&amp; Database!$O$2 &amp; ROW() - 3)="","",INDIRECT("'Risk Input'!"&amp; Database!$O$2 &amp; ROW() - 3))</f>
        <v/>
      </c>
      <c r="E31" s="214" t="str">
        <f ca="1">IF(INDIRECT("'Risk Input'!"&amp; Database!$O$27 &amp; ROW() - 3)="","",INDIRECT("'Risk Input'!"&amp; Database!$O$27 &amp; ROW() - 3))</f>
        <v/>
      </c>
      <c r="F31" s="36" t="str">
        <f ca="1">IF(INDIRECT("'Risk Input'!"&amp; Database!$O$28 &amp; ROW() - 3)="","",INDIRECT("'Risk Input'!"&amp; Database!$O$28 &amp; ROW() - 3))</f>
        <v/>
      </c>
    </row>
    <row r="32" spans="2:6" s="213" customFormat="1" ht="15" thickBot="1">
      <c r="B32" s="80">
        <f t="shared" si="1"/>
        <v>23</v>
      </c>
      <c r="C32" s="33" t="str">
        <f ca="1">IF(INDIRECT("'Risk Input'!"&amp; Database!$O$10 &amp; ROW() - 3)="","",INDIRECT("'Risk Input'!"&amp; Database!$O$10 &amp; ROW() - 3))</f>
        <v/>
      </c>
      <c r="D32" s="178" t="str">
        <f ca="1">IF(INDIRECT("'Risk Input'!"&amp; Database!$O$2 &amp; ROW() - 3)="","",INDIRECT("'Risk Input'!"&amp; Database!$O$2 &amp; ROW() - 3))</f>
        <v/>
      </c>
      <c r="E32" s="215" t="str">
        <f ca="1">IF(INDIRECT("'Risk Input'!"&amp; Database!$O$27 &amp; ROW() - 3)="","",INDIRECT("'Risk Input'!"&amp; Database!$O$27 &amp; ROW() - 3))</f>
        <v/>
      </c>
      <c r="F32" s="35" t="str">
        <f ca="1">IF(INDIRECT("'Risk Input'!"&amp; Database!$O$28 &amp; ROW() - 3)="","",INDIRECT("'Risk Input'!"&amp; Database!$O$28 &amp; ROW() - 3))</f>
        <v/>
      </c>
    </row>
    <row r="33" spans="2:6" s="213" customFormat="1" ht="15" thickBot="1">
      <c r="B33" s="80">
        <f t="shared" si="1"/>
        <v>24</v>
      </c>
      <c r="C33" s="33" t="str">
        <f ca="1">IF(INDIRECT("'Risk Input'!"&amp; Database!$O$10 &amp; ROW() - 3)="","",INDIRECT("'Risk Input'!"&amp; Database!$O$10 &amp; ROW() - 3))</f>
        <v/>
      </c>
      <c r="D33" s="178" t="str">
        <f ca="1">IF(INDIRECT("'Risk Input'!"&amp; Database!$O$2 &amp; ROW() - 3)="","",INDIRECT("'Risk Input'!"&amp; Database!$O$2 &amp; ROW() - 3))</f>
        <v/>
      </c>
      <c r="E33" s="214" t="str">
        <f ca="1">IF(INDIRECT("'Risk Input'!"&amp; Database!$O$27 &amp; ROW() - 3)="","",INDIRECT("'Risk Input'!"&amp; Database!$O$27 &amp; ROW() - 3))</f>
        <v/>
      </c>
      <c r="F33" s="36" t="str">
        <f ca="1">IF(INDIRECT("'Risk Input'!"&amp; Database!$O$28 &amp; ROW() - 3)="","",INDIRECT("'Risk Input'!"&amp; Database!$O$28 &amp; ROW() - 3))</f>
        <v/>
      </c>
    </row>
    <row r="34" spans="2:6" s="213" customFormat="1" ht="15" thickBot="1">
      <c r="B34" s="80">
        <f t="shared" si="1"/>
        <v>25</v>
      </c>
      <c r="C34" s="33" t="str">
        <f ca="1">IF(INDIRECT("'Risk Input'!"&amp; Database!$O$10 &amp; ROW() - 3)="","",INDIRECT("'Risk Input'!"&amp; Database!$O$10 &amp; ROW() - 3))</f>
        <v/>
      </c>
      <c r="D34" s="178" t="str">
        <f ca="1">IF(INDIRECT("'Risk Input'!"&amp; Database!$O$2 &amp; ROW() - 3)="","",INDIRECT("'Risk Input'!"&amp; Database!$O$2 &amp; ROW() - 3))</f>
        <v/>
      </c>
      <c r="E34" s="215" t="str">
        <f ca="1">IF(INDIRECT("'Risk Input'!"&amp; Database!$O$27 &amp; ROW() - 3)="","",INDIRECT("'Risk Input'!"&amp; Database!$O$27 &amp; ROW() - 3))</f>
        <v/>
      </c>
      <c r="F34" s="35" t="str">
        <f ca="1">IF(INDIRECT("'Risk Input'!"&amp; Database!$O$28 &amp; ROW() - 3)="","",INDIRECT("'Risk Input'!"&amp; Database!$O$28 &amp; ROW() - 3))</f>
        <v/>
      </c>
    </row>
    <row r="35" spans="2:6" s="213" customFormat="1" ht="15" thickBot="1">
      <c r="B35" s="80">
        <f t="shared" si="1"/>
        <v>26</v>
      </c>
      <c r="C35" s="33" t="str">
        <f ca="1">IF(INDIRECT("'Risk Input'!"&amp; Database!$O$10 &amp; ROW() - 3)="","",INDIRECT("'Risk Input'!"&amp; Database!$O$10 &amp; ROW() - 3))</f>
        <v/>
      </c>
      <c r="D35" s="178" t="str">
        <f ca="1">IF(INDIRECT("'Risk Input'!"&amp; Database!$O$2 &amp; ROW() - 3)="","",INDIRECT("'Risk Input'!"&amp; Database!$O$2 &amp; ROW() - 3))</f>
        <v/>
      </c>
      <c r="E35" s="214" t="str">
        <f ca="1">IF(INDIRECT("'Risk Input'!"&amp; Database!$O$27 &amp; ROW() - 3)="","",INDIRECT("'Risk Input'!"&amp; Database!$O$27 &amp; ROW() - 3))</f>
        <v/>
      </c>
      <c r="F35" s="36" t="str">
        <f ca="1">IF(INDIRECT("'Risk Input'!"&amp; Database!$O$28 &amp; ROW() - 3)="","",INDIRECT("'Risk Input'!"&amp; Database!$O$28 &amp; ROW() - 3))</f>
        <v/>
      </c>
    </row>
    <row r="36" spans="2:6" s="213" customFormat="1" ht="15" thickBot="1">
      <c r="B36" s="80">
        <f t="shared" si="1"/>
        <v>27</v>
      </c>
      <c r="C36" s="33" t="str">
        <f ca="1">IF(INDIRECT("'Risk Input'!"&amp; Database!$O$10 &amp; ROW() - 3)="","",INDIRECT("'Risk Input'!"&amp; Database!$O$10 &amp; ROW() - 3))</f>
        <v/>
      </c>
      <c r="D36" s="178" t="str">
        <f ca="1">IF(INDIRECT("'Risk Input'!"&amp; Database!$O$2 &amp; ROW() - 3)="","",INDIRECT("'Risk Input'!"&amp; Database!$O$2 &amp; ROW() - 3))</f>
        <v/>
      </c>
      <c r="E36" s="215" t="str">
        <f ca="1">IF(INDIRECT("'Risk Input'!"&amp; Database!$O$27 &amp; ROW() - 3)="","",INDIRECT("'Risk Input'!"&amp; Database!$O$27 &amp; ROW() - 3))</f>
        <v/>
      </c>
      <c r="F36" s="35" t="str">
        <f ca="1">IF(INDIRECT("'Risk Input'!"&amp; Database!$O$28 &amp; ROW() - 3)="","",INDIRECT("'Risk Input'!"&amp; Database!$O$28 &amp; ROW() - 3))</f>
        <v/>
      </c>
    </row>
    <row r="37" spans="2:6" s="213" customFormat="1" ht="15" thickBot="1">
      <c r="B37" s="80">
        <f t="shared" si="1"/>
        <v>28</v>
      </c>
      <c r="C37" s="33" t="str">
        <f ca="1">IF(INDIRECT("'Risk Input'!"&amp; Database!$O$10 &amp; ROW() - 3)="","",INDIRECT("'Risk Input'!"&amp; Database!$O$10 &amp; ROW() - 3))</f>
        <v/>
      </c>
      <c r="D37" s="178" t="str">
        <f ca="1">IF(INDIRECT("'Risk Input'!"&amp; Database!$O$2 &amp; ROW() - 3)="","",INDIRECT("'Risk Input'!"&amp; Database!$O$2 &amp; ROW() - 3))</f>
        <v/>
      </c>
      <c r="E37" s="214" t="str">
        <f ca="1">IF(INDIRECT("'Risk Input'!"&amp; Database!$O$27 &amp; ROW() - 3)="","",INDIRECT("'Risk Input'!"&amp; Database!$O$27 &amp; ROW() - 3))</f>
        <v/>
      </c>
      <c r="F37" s="36" t="str">
        <f ca="1">IF(INDIRECT("'Risk Input'!"&amp; Database!$O$28 &amp; ROW() - 3)="","",INDIRECT("'Risk Input'!"&amp; Database!$O$28 &amp; ROW() - 3))</f>
        <v/>
      </c>
    </row>
    <row r="38" spans="2:6" s="213" customFormat="1" ht="15" thickBot="1">
      <c r="B38" s="80">
        <f t="shared" si="1"/>
        <v>29</v>
      </c>
      <c r="C38" s="33" t="str">
        <f ca="1">IF(INDIRECT("'Risk Input'!"&amp; Database!$O$10 &amp; ROW() - 3)="","",INDIRECT("'Risk Input'!"&amp; Database!$O$10 &amp; ROW() - 3))</f>
        <v/>
      </c>
      <c r="D38" s="178" t="str">
        <f ca="1">IF(INDIRECT("'Risk Input'!"&amp; Database!$O$2 &amp; ROW() - 3)="","",INDIRECT("'Risk Input'!"&amp; Database!$O$2 &amp; ROW() - 3))</f>
        <v/>
      </c>
      <c r="E38" s="215" t="str">
        <f ca="1">IF(INDIRECT("'Risk Input'!"&amp; Database!$O$27 &amp; ROW() - 3)="","",INDIRECT("'Risk Input'!"&amp; Database!$O$27 &amp; ROW() - 3))</f>
        <v/>
      </c>
      <c r="F38" s="35" t="str">
        <f ca="1">IF(INDIRECT("'Risk Input'!"&amp; Database!$O$28 &amp; ROW() - 3)="","",INDIRECT("'Risk Input'!"&amp; Database!$O$28 &amp; ROW() - 3))</f>
        <v/>
      </c>
    </row>
    <row r="39" spans="2:6" s="213" customFormat="1" ht="15" thickBot="1">
      <c r="B39" s="80">
        <f t="shared" si="1"/>
        <v>30</v>
      </c>
      <c r="C39" s="33" t="str">
        <f ca="1">IF(INDIRECT("'Risk Input'!"&amp; Database!$O$10 &amp; ROW() - 3)="","",INDIRECT("'Risk Input'!"&amp; Database!$O$10 &amp; ROW() - 3))</f>
        <v/>
      </c>
      <c r="D39" s="178" t="str">
        <f ca="1">IF(INDIRECT("'Risk Input'!"&amp; Database!$O$2 &amp; ROW() - 3)="","",INDIRECT("'Risk Input'!"&amp; Database!$O$2 &amp; ROW() - 3))</f>
        <v/>
      </c>
      <c r="E39" s="214" t="str">
        <f ca="1">IF(INDIRECT("'Risk Input'!"&amp; Database!$O$27 &amp; ROW() - 3)="","",INDIRECT("'Risk Input'!"&amp; Database!$O$27 &amp; ROW() - 3))</f>
        <v/>
      </c>
      <c r="F39" s="36" t="str">
        <f ca="1">IF(INDIRECT("'Risk Input'!"&amp; Database!$O$28 &amp; ROW() - 3)="","",INDIRECT("'Risk Input'!"&amp; Database!$O$28 &amp; ROW() - 3))</f>
        <v/>
      </c>
    </row>
    <row r="40" spans="2:6" s="213" customFormat="1" ht="15" thickBot="1">
      <c r="B40" s="80">
        <f t="shared" si="1"/>
        <v>31</v>
      </c>
      <c r="C40" s="33" t="str">
        <f ca="1">IF(INDIRECT("'Risk Input'!"&amp; Database!$O$10 &amp; ROW() - 3)="","",INDIRECT("'Risk Input'!"&amp; Database!$O$10 &amp; ROW() - 3))</f>
        <v/>
      </c>
      <c r="D40" s="178" t="str">
        <f ca="1">IF(INDIRECT("'Risk Input'!"&amp; Database!$O$2 &amp; ROW() - 3)="","",INDIRECT("'Risk Input'!"&amp; Database!$O$2 &amp; ROW() - 3))</f>
        <v/>
      </c>
      <c r="E40" s="215" t="str">
        <f ca="1">IF(INDIRECT("'Risk Input'!"&amp; Database!$O$27 &amp; ROW() - 3)="","",INDIRECT("'Risk Input'!"&amp; Database!$O$27 &amp; ROW() - 3))</f>
        <v/>
      </c>
      <c r="F40" s="35" t="str">
        <f ca="1">IF(INDIRECT("'Risk Input'!"&amp; Database!$O$28 &amp; ROW() - 3)="","",INDIRECT("'Risk Input'!"&amp; Database!$O$28 &amp; ROW() - 3))</f>
        <v/>
      </c>
    </row>
    <row r="41" spans="2:6" s="213" customFormat="1" ht="15" thickBot="1">
      <c r="B41" s="80">
        <f t="shared" si="1"/>
        <v>32</v>
      </c>
      <c r="C41" s="33" t="str">
        <f ca="1">IF(INDIRECT("'Risk Input'!"&amp; Database!$O$10 &amp; ROW() - 3)="","",INDIRECT("'Risk Input'!"&amp; Database!$O$10 &amp; ROW() - 3))</f>
        <v/>
      </c>
      <c r="D41" s="178" t="str">
        <f ca="1">IF(INDIRECT("'Risk Input'!"&amp; Database!$O$2 &amp; ROW() - 3)="","",INDIRECT("'Risk Input'!"&amp; Database!$O$2 &amp; ROW() - 3))</f>
        <v/>
      </c>
      <c r="E41" s="214" t="str">
        <f ca="1">IF(INDIRECT("'Risk Input'!"&amp; Database!$O$27 &amp; ROW() - 3)="","",INDIRECT("'Risk Input'!"&amp; Database!$O$27 &amp; ROW() - 3))</f>
        <v/>
      </c>
      <c r="F41" s="36" t="str">
        <f ca="1">IF(INDIRECT("'Risk Input'!"&amp; Database!$O$28 &amp; ROW() - 3)="","",INDIRECT("'Risk Input'!"&amp; Database!$O$28 &amp; ROW() - 3))</f>
        <v/>
      </c>
    </row>
    <row r="42" spans="2:6" s="213" customFormat="1" ht="15" thickBot="1">
      <c r="B42" s="80">
        <f t="shared" si="1"/>
        <v>33</v>
      </c>
      <c r="C42" s="33" t="str">
        <f ca="1">IF(INDIRECT("'Risk Input'!"&amp; Database!$O$10 &amp; ROW() - 3)="","",INDIRECT("'Risk Input'!"&amp; Database!$O$10 &amp; ROW() - 3))</f>
        <v/>
      </c>
      <c r="D42" s="178" t="str">
        <f ca="1">IF(INDIRECT("'Risk Input'!"&amp; Database!$O$2 &amp; ROW() - 3)="","",INDIRECT("'Risk Input'!"&amp; Database!$O$2 &amp; ROW() - 3))</f>
        <v/>
      </c>
      <c r="E42" s="215" t="str">
        <f ca="1">IF(INDIRECT("'Risk Input'!"&amp; Database!$O$27 &amp; ROW() - 3)="","",INDIRECT("'Risk Input'!"&amp; Database!$O$27 &amp; ROW() - 3))</f>
        <v/>
      </c>
      <c r="F42" s="35" t="str">
        <f ca="1">IF(INDIRECT("'Risk Input'!"&amp; Database!$O$28 &amp; ROW() - 3)="","",INDIRECT("'Risk Input'!"&amp; Database!$O$28 &amp; ROW() - 3))</f>
        <v/>
      </c>
    </row>
    <row r="43" spans="2:6" s="213" customFormat="1" ht="15" thickBot="1">
      <c r="B43" s="80">
        <f t="shared" si="1"/>
        <v>34</v>
      </c>
      <c r="C43" s="33" t="str">
        <f ca="1">IF(INDIRECT("'Risk Input'!"&amp; Database!$O$10 &amp; ROW() - 3)="","",INDIRECT("'Risk Input'!"&amp; Database!$O$10 &amp; ROW() - 3))</f>
        <v/>
      </c>
      <c r="D43" s="178" t="str">
        <f ca="1">IF(INDIRECT("'Risk Input'!"&amp; Database!$O$2 &amp; ROW() - 3)="","",INDIRECT("'Risk Input'!"&amp; Database!$O$2 &amp; ROW() - 3))</f>
        <v/>
      </c>
      <c r="E43" s="214" t="str">
        <f ca="1">IF(INDIRECT("'Risk Input'!"&amp; Database!$O$27 &amp; ROW() - 3)="","",INDIRECT("'Risk Input'!"&amp; Database!$O$27 &amp; ROW() - 3))</f>
        <v/>
      </c>
      <c r="F43" s="36" t="str">
        <f ca="1">IF(INDIRECT("'Risk Input'!"&amp; Database!$O$28 &amp; ROW() - 3)="","",INDIRECT("'Risk Input'!"&amp; Database!$O$28 &amp; ROW() - 3))</f>
        <v/>
      </c>
    </row>
    <row r="44" spans="2:6" s="213" customFormat="1" ht="15" thickBot="1">
      <c r="B44" s="80">
        <f t="shared" si="1"/>
        <v>35</v>
      </c>
      <c r="C44" s="33" t="str">
        <f ca="1">IF(INDIRECT("'Risk Input'!"&amp; Database!$O$10 &amp; ROW() - 3)="","",INDIRECT("'Risk Input'!"&amp; Database!$O$10 &amp; ROW() - 3))</f>
        <v/>
      </c>
      <c r="D44" s="178" t="str">
        <f ca="1">IF(INDIRECT("'Risk Input'!"&amp; Database!$O$2 &amp; ROW() - 3)="","",INDIRECT("'Risk Input'!"&amp; Database!$O$2 &amp; ROW() - 3))</f>
        <v/>
      </c>
      <c r="E44" s="215" t="str">
        <f ca="1">IF(INDIRECT("'Risk Input'!"&amp; Database!$O$27 &amp; ROW() - 3)="","",INDIRECT("'Risk Input'!"&amp; Database!$O$27 &amp; ROW() - 3))</f>
        <v/>
      </c>
      <c r="F44" s="35" t="str">
        <f ca="1">IF(INDIRECT("'Risk Input'!"&amp; Database!$O$28 &amp; ROW() - 3)="","",INDIRECT("'Risk Input'!"&amp; Database!$O$28 &amp; ROW() - 3))</f>
        <v/>
      </c>
    </row>
    <row r="45" spans="2:6" s="213" customFormat="1" ht="15" thickBot="1">
      <c r="B45" s="80">
        <f t="shared" si="1"/>
        <v>36</v>
      </c>
      <c r="C45" s="33" t="str">
        <f ca="1">IF(INDIRECT("'Risk Input'!"&amp; Database!$O$10 &amp; ROW() - 3)="","",INDIRECT("'Risk Input'!"&amp; Database!$O$10 &amp; ROW() - 3))</f>
        <v/>
      </c>
      <c r="D45" s="178" t="str">
        <f ca="1">IF(INDIRECT("'Risk Input'!"&amp; Database!$O$2 &amp; ROW() - 3)="","",INDIRECT("'Risk Input'!"&amp; Database!$O$2 &amp; ROW() - 3))</f>
        <v/>
      </c>
      <c r="E45" s="214" t="str">
        <f ca="1">IF(INDIRECT("'Risk Input'!"&amp; Database!$O$27 &amp; ROW() - 3)="","",INDIRECT("'Risk Input'!"&amp; Database!$O$27 &amp; ROW() - 3))</f>
        <v/>
      </c>
      <c r="F45" s="36" t="str">
        <f ca="1">IF(INDIRECT("'Risk Input'!"&amp; Database!$O$28 &amp; ROW() - 3)="","",INDIRECT("'Risk Input'!"&amp; Database!$O$28 &amp; ROW() - 3))</f>
        <v/>
      </c>
    </row>
    <row r="46" spans="2:6" s="213" customFormat="1" ht="15" thickBot="1">
      <c r="B46" s="80">
        <f t="shared" si="1"/>
        <v>37</v>
      </c>
      <c r="C46" s="33" t="str">
        <f ca="1">IF(INDIRECT("'Risk Input'!"&amp; Database!$O$10 &amp; ROW() - 3)="","",INDIRECT("'Risk Input'!"&amp; Database!$O$10 &amp; ROW() - 3))</f>
        <v/>
      </c>
      <c r="D46" s="178" t="str">
        <f ca="1">IF(INDIRECT("'Risk Input'!"&amp; Database!$O$2 &amp; ROW() - 3)="","",INDIRECT("'Risk Input'!"&amp; Database!$O$2 &amp; ROW() - 3))</f>
        <v/>
      </c>
      <c r="E46" s="215" t="str">
        <f ca="1">IF(INDIRECT("'Risk Input'!"&amp; Database!$O$27 &amp; ROW() - 3)="","",INDIRECT("'Risk Input'!"&amp; Database!$O$27 &amp; ROW() - 3))</f>
        <v/>
      </c>
      <c r="F46" s="35" t="str">
        <f ca="1">IF(INDIRECT("'Risk Input'!"&amp; Database!$O$28 &amp; ROW() - 3)="","",INDIRECT("'Risk Input'!"&amp; Database!$O$28 &amp; ROW() - 3))</f>
        <v/>
      </c>
    </row>
    <row r="47" spans="2:6" s="213" customFormat="1" ht="15" thickBot="1">
      <c r="B47" s="80">
        <f t="shared" si="1"/>
        <v>38</v>
      </c>
      <c r="C47" s="33" t="str">
        <f ca="1">IF(INDIRECT("'Risk Input'!"&amp; Database!$O$10 &amp; ROW() - 3)="","",INDIRECT("'Risk Input'!"&amp; Database!$O$10 &amp; ROW() - 3))</f>
        <v/>
      </c>
      <c r="D47" s="178" t="str">
        <f ca="1">IF(INDIRECT("'Risk Input'!"&amp; Database!$O$2 &amp; ROW() - 3)="","",INDIRECT("'Risk Input'!"&amp; Database!$O$2 &amp; ROW() - 3))</f>
        <v/>
      </c>
      <c r="E47" s="214" t="str">
        <f ca="1">IF(INDIRECT("'Risk Input'!"&amp; Database!$O$27 &amp; ROW() - 3)="","",INDIRECT("'Risk Input'!"&amp; Database!$O$27 &amp; ROW() - 3))</f>
        <v/>
      </c>
      <c r="F47" s="36" t="str">
        <f ca="1">IF(INDIRECT("'Risk Input'!"&amp; Database!$O$28 &amp; ROW() - 3)="","",INDIRECT("'Risk Input'!"&amp; Database!$O$28 &amp; ROW() - 3))</f>
        <v/>
      </c>
    </row>
    <row r="48" spans="2:6" s="213" customFormat="1" ht="15" thickBot="1">
      <c r="B48" s="80">
        <f t="shared" si="1"/>
        <v>39</v>
      </c>
      <c r="C48" s="33" t="str">
        <f ca="1">IF(INDIRECT("'Risk Input'!"&amp; Database!$O$10 &amp; ROW() - 3)="","",INDIRECT("'Risk Input'!"&amp; Database!$O$10 &amp; ROW() - 3))</f>
        <v/>
      </c>
      <c r="D48" s="178" t="str">
        <f ca="1">IF(INDIRECT("'Risk Input'!"&amp; Database!$O$2 &amp; ROW() - 3)="","",INDIRECT("'Risk Input'!"&amp; Database!$O$2 &amp; ROW() - 3))</f>
        <v/>
      </c>
      <c r="E48" s="215" t="str">
        <f ca="1">IF(INDIRECT("'Risk Input'!"&amp; Database!$O$27 &amp; ROW() - 3)="","",INDIRECT("'Risk Input'!"&amp; Database!$O$27 &amp; ROW() - 3))</f>
        <v/>
      </c>
      <c r="F48" s="35" t="str">
        <f ca="1">IF(INDIRECT("'Risk Input'!"&amp; Database!$O$28 &amp; ROW() - 3)="","",INDIRECT("'Risk Input'!"&amp; Database!$O$28 &amp; ROW() - 3))</f>
        <v/>
      </c>
    </row>
    <row r="49" spans="2:6" s="213" customFormat="1" ht="15" thickBot="1">
      <c r="B49" s="80">
        <f t="shared" si="1"/>
        <v>40</v>
      </c>
      <c r="C49" s="33" t="str">
        <f ca="1">IF(INDIRECT("'Risk Input'!"&amp; Database!$O$10 &amp; ROW() - 3)="","",INDIRECT("'Risk Input'!"&amp; Database!$O$10 &amp; ROW() - 3))</f>
        <v/>
      </c>
      <c r="D49" s="178" t="str">
        <f ca="1">IF(INDIRECT("'Risk Input'!"&amp; Database!$O$2 &amp; ROW() - 3)="","",INDIRECT("'Risk Input'!"&amp; Database!$O$2 &amp; ROW() - 3))</f>
        <v/>
      </c>
      <c r="E49" s="214" t="str">
        <f ca="1">IF(INDIRECT("'Risk Input'!"&amp; Database!$O$27 &amp; ROW() - 3)="","",INDIRECT("'Risk Input'!"&amp; Database!$O$27 &amp; ROW() - 3))</f>
        <v/>
      </c>
      <c r="F49" s="36" t="str">
        <f ca="1">IF(INDIRECT("'Risk Input'!"&amp; Database!$O$28 &amp; ROW() - 3)="","",INDIRECT("'Risk Input'!"&amp; Database!$O$28 &amp; ROW() - 3))</f>
        <v/>
      </c>
    </row>
    <row r="50" spans="2:6" s="213" customFormat="1" ht="15" thickBot="1">
      <c r="B50" s="80">
        <f t="shared" si="1"/>
        <v>41</v>
      </c>
      <c r="C50" s="33" t="str">
        <f ca="1">IF(INDIRECT("'Risk Input'!"&amp; Database!$O$10 &amp; ROW() - 3)="","",INDIRECT("'Risk Input'!"&amp; Database!$O$10 &amp; ROW() - 3))</f>
        <v/>
      </c>
      <c r="D50" s="178" t="str">
        <f ca="1">IF(INDIRECT("'Risk Input'!"&amp; Database!$O$2 &amp; ROW() - 3)="","",INDIRECT("'Risk Input'!"&amp; Database!$O$2 &amp; ROW() - 3))</f>
        <v/>
      </c>
      <c r="E50" s="215" t="str">
        <f ca="1">IF(INDIRECT("'Risk Input'!"&amp; Database!$O$27 &amp; ROW() - 3)="","",INDIRECT("'Risk Input'!"&amp; Database!$O$27 &amp; ROW() - 3))</f>
        <v/>
      </c>
      <c r="F50" s="35" t="str">
        <f ca="1">IF(INDIRECT("'Risk Input'!"&amp; Database!$O$28 &amp; ROW() - 3)="","",INDIRECT("'Risk Input'!"&amp; Database!$O$28 &amp; ROW() - 3))</f>
        <v/>
      </c>
    </row>
    <row r="51" spans="2:6" s="213" customFormat="1" ht="15" thickBot="1">
      <c r="B51" s="80">
        <f t="shared" si="1"/>
        <v>42</v>
      </c>
      <c r="C51" s="33" t="str">
        <f ca="1">IF(INDIRECT("'Risk Input'!"&amp; Database!$O$10 &amp; ROW() - 3)="","",INDIRECT("'Risk Input'!"&amp; Database!$O$10 &amp; ROW() - 3))</f>
        <v/>
      </c>
      <c r="D51" s="178" t="str">
        <f ca="1">IF(INDIRECT("'Risk Input'!"&amp; Database!$O$2 &amp; ROW() - 3)="","",INDIRECT("'Risk Input'!"&amp; Database!$O$2 &amp; ROW() - 3))</f>
        <v/>
      </c>
      <c r="E51" s="214" t="str">
        <f ca="1">IF(INDIRECT("'Risk Input'!"&amp; Database!$O$27 &amp; ROW() - 3)="","",INDIRECT("'Risk Input'!"&amp; Database!$O$27 &amp; ROW() - 3))</f>
        <v/>
      </c>
      <c r="F51" s="36" t="str">
        <f ca="1">IF(INDIRECT("'Risk Input'!"&amp; Database!$O$28 &amp; ROW() - 3)="","",INDIRECT("'Risk Input'!"&amp; Database!$O$28 &amp; ROW() - 3))</f>
        <v/>
      </c>
    </row>
    <row r="52" spans="2:6" s="213" customFormat="1" ht="15" thickBot="1">
      <c r="B52" s="80">
        <f t="shared" si="1"/>
        <v>43</v>
      </c>
      <c r="C52" s="33" t="str">
        <f ca="1">IF(INDIRECT("'Risk Input'!"&amp; Database!$O$10 &amp; ROW() - 3)="","",INDIRECT("'Risk Input'!"&amp; Database!$O$10 &amp; ROW() - 3))</f>
        <v/>
      </c>
      <c r="D52" s="178" t="str">
        <f ca="1">IF(INDIRECT("'Risk Input'!"&amp; Database!$O$2 &amp; ROW() - 3)="","",INDIRECT("'Risk Input'!"&amp; Database!$O$2 &amp; ROW() - 3))</f>
        <v/>
      </c>
      <c r="E52" s="215" t="str">
        <f ca="1">IF(INDIRECT("'Risk Input'!"&amp; Database!$O$27 &amp; ROW() - 3)="","",INDIRECT("'Risk Input'!"&amp; Database!$O$27 &amp; ROW() - 3))</f>
        <v/>
      </c>
      <c r="F52" s="35" t="str">
        <f ca="1">IF(INDIRECT("'Risk Input'!"&amp; Database!$O$28 &amp; ROW() - 3)="","",INDIRECT("'Risk Input'!"&amp; Database!$O$28 &amp; ROW() - 3))</f>
        <v/>
      </c>
    </row>
    <row r="53" spans="2:6" s="213" customFormat="1" ht="15" thickBot="1">
      <c r="B53" s="80">
        <f t="shared" si="1"/>
        <v>44</v>
      </c>
      <c r="C53" s="33" t="str">
        <f ca="1">IF(INDIRECT("'Risk Input'!"&amp; Database!$O$10 &amp; ROW() - 3)="","",INDIRECT("'Risk Input'!"&amp; Database!$O$10 &amp; ROW() - 3))</f>
        <v/>
      </c>
      <c r="D53" s="178" t="str">
        <f ca="1">IF(INDIRECT("'Risk Input'!"&amp; Database!$O$2 &amp; ROW() - 3)="","",INDIRECT("'Risk Input'!"&amp; Database!$O$2 &amp; ROW() - 3))</f>
        <v/>
      </c>
      <c r="E53" s="214" t="str">
        <f ca="1">IF(INDIRECT("'Risk Input'!"&amp; Database!$O$27 &amp; ROW() - 3)="","",INDIRECT("'Risk Input'!"&amp; Database!$O$27 &amp; ROW() - 3))</f>
        <v/>
      </c>
      <c r="F53" s="36" t="str">
        <f ca="1">IF(INDIRECT("'Risk Input'!"&amp; Database!$O$28 &amp; ROW() - 3)="","",INDIRECT("'Risk Input'!"&amp; Database!$O$28 &amp; ROW() - 3))</f>
        <v/>
      </c>
    </row>
    <row r="54" spans="2:6" s="213" customFormat="1" ht="15" thickBot="1">
      <c r="B54" s="80">
        <f t="shared" si="1"/>
        <v>45</v>
      </c>
      <c r="C54" s="33" t="str">
        <f ca="1">IF(INDIRECT("'Risk Input'!"&amp; Database!$O$10 &amp; ROW() - 3)="","",INDIRECT("'Risk Input'!"&amp; Database!$O$10 &amp; ROW() - 3))</f>
        <v/>
      </c>
      <c r="D54" s="178" t="str">
        <f ca="1">IF(INDIRECT("'Risk Input'!"&amp; Database!$O$2 &amp; ROW() - 3)="","",INDIRECT("'Risk Input'!"&amp; Database!$O$2 &amp; ROW() - 3))</f>
        <v/>
      </c>
      <c r="E54" s="215" t="str">
        <f ca="1">IF(INDIRECT("'Risk Input'!"&amp; Database!$O$27 &amp; ROW() - 3)="","",INDIRECT("'Risk Input'!"&amp; Database!$O$27 &amp; ROW() - 3))</f>
        <v/>
      </c>
      <c r="F54" s="35" t="str">
        <f ca="1">IF(INDIRECT("'Risk Input'!"&amp; Database!$O$28 &amp; ROW() - 3)="","",INDIRECT("'Risk Input'!"&amp; Database!$O$28 &amp; ROW() - 3))</f>
        <v/>
      </c>
    </row>
    <row r="55" spans="2:6" s="213" customFormat="1" ht="15" thickBot="1">
      <c r="B55" s="80">
        <f t="shared" si="1"/>
        <v>46</v>
      </c>
      <c r="C55" s="33" t="str">
        <f ca="1">IF(INDIRECT("'Risk Input'!"&amp; Database!$O$10 &amp; ROW() - 3)="","",INDIRECT("'Risk Input'!"&amp; Database!$O$10 &amp; ROW() - 3))</f>
        <v/>
      </c>
      <c r="D55" s="178" t="str">
        <f ca="1">IF(INDIRECT("'Risk Input'!"&amp; Database!$O$2 &amp; ROW() - 3)="","",INDIRECT("'Risk Input'!"&amp; Database!$O$2 &amp; ROW() - 3))</f>
        <v/>
      </c>
      <c r="E55" s="214" t="str">
        <f ca="1">IF(INDIRECT("'Risk Input'!"&amp; Database!$O$27 &amp; ROW() - 3)="","",INDIRECT("'Risk Input'!"&amp; Database!$O$27 &amp; ROW() - 3))</f>
        <v/>
      </c>
      <c r="F55" s="36" t="str">
        <f ca="1">IF(INDIRECT("'Risk Input'!"&amp; Database!$O$28 &amp; ROW() - 3)="","",INDIRECT("'Risk Input'!"&amp; Database!$O$28 &amp; ROW() - 3))</f>
        <v/>
      </c>
    </row>
    <row r="56" spans="2:6" s="213" customFormat="1" ht="15" thickBot="1">
      <c r="B56" s="80">
        <f t="shared" si="1"/>
        <v>47</v>
      </c>
      <c r="C56" s="33" t="str">
        <f ca="1">IF(INDIRECT("'Risk Input'!"&amp; Database!$O$10 &amp; ROW() - 3)="","",INDIRECT("'Risk Input'!"&amp; Database!$O$10 &amp; ROW() - 3))</f>
        <v/>
      </c>
      <c r="D56" s="178" t="str">
        <f ca="1">IF(INDIRECT("'Risk Input'!"&amp; Database!$O$2 &amp; ROW() - 3)="","",INDIRECT("'Risk Input'!"&amp; Database!$O$2 &amp; ROW() - 3))</f>
        <v/>
      </c>
      <c r="E56" s="215" t="str">
        <f ca="1">IF(INDIRECT("'Risk Input'!"&amp; Database!$O$27 &amp; ROW() - 3)="","",INDIRECT("'Risk Input'!"&amp; Database!$O$27 &amp; ROW() - 3))</f>
        <v/>
      </c>
      <c r="F56" s="35" t="str">
        <f ca="1">IF(INDIRECT("'Risk Input'!"&amp; Database!$O$28 &amp; ROW() - 3)="","",INDIRECT("'Risk Input'!"&amp; Database!$O$28 &amp; ROW() - 3))</f>
        <v/>
      </c>
    </row>
    <row r="57" spans="2:6" s="213" customFormat="1" ht="15" thickBot="1">
      <c r="B57" s="80">
        <f t="shared" si="1"/>
        <v>48</v>
      </c>
      <c r="C57" s="33" t="str">
        <f ca="1">IF(INDIRECT("'Risk Input'!"&amp; Database!$O$10 &amp; ROW() - 3)="","",INDIRECT("'Risk Input'!"&amp; Database!$O$10 &amp; ROW() - 3))</f>
        <v/>
      </c>
      <c r="D57" s="178" t="str">
        <f ca="1">IF(INDIRECT("'Risk Input'!"&amp; Database!$O$2 &amp; ROW() - 3)="","",INDIRECT("'Risk Input'!"&amp; Database!$O$2 &amp; ROW() - 3))</f>
        <v/>
      </c>
      <c r="E57" s="214" t="str">
        <f ca="1">IF(INDIRECT("'Risk Input'!"&amp; Database!$O$27 &amp; ROW() - 3)="","",INDIRECT("'Risk Input'!"&amp; Database!$O$27 &amp; ROW() - 3))</f>
        <v/>
      </c>
      <c r="F57" s="36" t="str">
        <f ca="1">IF(INDIRECT("'Risk Input'!"&amp; Database!$O$28 &amp; ROW() - 3)="","",INDIRECT("'Risk Input'!"&amp; Database!$O$28 &amp; ROW() - 3))</f>
        <v/>
      </c>
    </row>
    <row r="58" spans="2:6" s="213" customFormat="1" ht="15" thickBot="1">
      <c r="B58" s="80">
        <f t="shared" si="1"/>
        <v>49</v>
      </c>
      <c r="C58" s="33" t="str">
        <f ca="1">IF(INDIRECT("'Risk Input'!"&amp; Database!$O$10 &amp; ROW() - 3)="","",INDIRECT("'Risk Input'!"&amp; Database!$O$10 &amp; ROW() - 3))</f>
        <v/>
      </c>
      <c r="D58" s="178" t="str">
        <f ca="1">IF(INDIRECT("'Risk Input'!"&amp; Database!$O$2 &amp; ROW() - 3)="","",INDIRECT("'Risk Input'!"&amp; Database!$O$2 &amp; ROW() - 3))</f>
        <v/>
      </c>
      <c r="E58" s="215" t="str">
        <f ca="1">IF(INDIRECT("'Risk Input'!"&amp; Database!$O$27 &amp; ROW() - 3)="","",INDIRECT("'Risk Input'!"&amp; Database!$O$27 &amp; ROW() - 3))</f>
        <v/>
      </c>
      <c r="F58" s="35" t="str">
        <f ca="1">IF(INDIRECT("'Risk Input'!"&amp; Database!$O$28 &amp; ROW() - 3)="","",INDIRECT("'Risk Input'!"&amp; Database!$O$28 &amp; ROW() - 3))</f>
        <v/>
      </c>
    </row>
    <row r="59" spans="2:6" s="213" customFormat="1" ht="15" thickBot="1">
      <c r="B59" s="80">
        <f t="shared" si="1"/>
        <v>50</v>
      </c>
      <c r="C59" s="33" t="str">
        <f ca="1">IF(INDIRECT("'Risk Input'!"&amp; Database!$O$10 &amp; ROW() - 3)="","",INDIRECT("'Risk Input'!"&amp; Database!$O$10 &amp; ROW() - 3))</f>
        <v/>
      </c>
      <c r="D59" s="178" t="str">
        <f ca="1">IF(INDIRECT("'Risk Input'!"&amp; Database!$O$2 &amp; ROW() - 3)="","",INDIRECT("'Risk Input'!"&amp; Database!$O$2 &amp; ROW() - 3))</f>
        <v/>
      </c>
      <c r="E59" s="214" t="str">
        <f ca="1">IF(INDIRECT("'Risk Input'!"&amp; Database!$O$27 &amp; ROW() - 3)="","",INDIRECT("'Risk Input'!"&amp; Database!$O$27 &amp; ROW() - 3))</f>
        <v/>
      </c>
      <c r="F59" s="36" t="str">
        <f ca="1">IF(INDIRECT("'Risk Input'!"&amp; Database!$O$28 &amp; ROW() - 3)="","",INDIRECT("'Risk Input'!"&amp; Database!$O$28 &amp; ROW() - 3))</f>
        <v/>
      </c>
    </row>
    <row r="60" spans="2:6" s="213" customFormat="1" ht="15" thickBot="1">
      <c r="B60" s="80">
        <f t="shared" si="1"/>
        <v>51</v>
      </c>
      <c r="C60" s="33" t="str">
        <f ca="1">IF(INDIRECT("'Risk Input'!"&amp; Database!$O$10 &amp; ROW() - 3)="","",INDIRECT("'Risk Input'!"&amp; Database!$O$10 &amp; ROW() - 3))</f>
        <v/>
      </c>
      <c r="D60" s="178" t="str">
        <f ca="1">IF(INDIRECT("'Risk Input'!"&amp; Database!$O$2 &amp; ROW() - 3)="","",INDIRECT("'Risk Input'!"&amp; Database!$O$2 &amp; ROW() - 3))</f>
        <v/>
      </c>
      <c r="E60" s="215" t="str">
        <f ca="1">IF(INDIRECT("'Risk Input'!"&amp; Database!$O$27 &amp; ROW() - 3)="","",INDIRECT("'Risk Input'!"&amp; Database!$O$27 &amp; ROW() - 3))</f>
        <v/>
      </c>
      <c r="F60" s="35" t="str">
        <f ca="1">IF(INDIRECT("'Risk Input'!"&amp; Database!$O$28 &amp; ROW() - 3)="","",INDIRECT("'Risk Input'!"&amp; Database!$O$28 &amp; ROW() - 3))</f>
        <v/>
      </c>
    </row>
    <row r="61" spans="2:6" s="213" customFormat="1" ht="15" thickBot="1">
      <c r="B61" s="80">
        <f t="shared" si="1"/>
        <v>52</v>
      </c>
      <c r="C61" s="33" t="str">
        <f ca="1">IF(INDIRECT("'Risk Input'!"&amp; Database!$O$10 &amp; ROW() - 3)="","",INDIRECT("'Risk Input'!"&amp; Database!$O$10 &amp; ROW() - 3))</f>
        <v/>
      </c>
      <c r="D61" s="178" t="str">
        <f ca="1">IF(INDIRECT("'Risk Input'!"&amp; Database!$O$2 &amp; ROW() - 3)="","",INDIRECT("'Risk Input'!"&amp; Database!$O$2 &amp; ROW() - 3))</f>
        <v/>
      </c>
      <c r="E61" s="214" t="str">
        <f ca="1">IF(INDIRECT("'Risk Input'!"&amp; Database!$O$27 &amp; ROW() - 3)="","",INDIRECT("'Risk Input'!"&amp; Database!$O$27 &amp; ROW() - 3))</f>
        <v/>
      </c>
      <c r="F61" s="36" t="str">
        <f ca="1">IF(INDIRECT("'Risk Input'!"&amp; Database!$O$28 &amp; ROW() - 3)="","",INDIRECT("'Risk Input'!"&amp; Database!$O$28 &amp; ROW() - 3))</f>
        <v/>
      </c>
    </row>
    <row r="62" spans="2:6" s="213" customFormat="1" ht="15" thickBot="1">
      <c r="B62" s="80">
        <f t="shared" si="1"/>
        <v>53</v>
      </c>
      <c r="C62" s="33" t="str">
        <f ca="1">IF(INDIRECT("'Risk Input'!"&amp; Database!$O$10 &amp; ROW() - 3)="","",INDIRECT("'Risk Input'!"&amp; Database!$O$10 &amp; ROW() - 3))</f>
        <v/>
      </c>
      <c r="D62" s="178" t="str">
        <f ca="1">IF(INDIRECT("'Risk Input'!"&amp; Database!$O$2 &amp; ROW() - 3)="","",INDIRECT("'Risk Input'!"&amp; Database!$O$2 &amp; ROW() - 3))</f>
        <v/>
      </c>
      <c r="E62" s="215" t="str">
        <f ca="1">IF(INDIRECT("'Risk Input'!"&amp; Database!$O$27 &amp; ROW() - 3)="","",INDIRECT("'Risk Input'!"&amp; Database!$O$27 &amp; ROW() - 3))</f>
        <v/>
      </c>
      <c r="F62" s="35" t="str">
        <f ca="1">IF(INDIRECT("'Risk Input'!"&amp; Database!$O$28 &amp; ROW() - 3)="","",INDIRECT("'Risk Input'!"&amp; Database!$O$28 &amp; ROW() - 3))</f>
        <v/>
      </c>
    </row>
    <row r="63" spans="2:6" s="213" customFormat="1" ht="15" thickBot="1">
      <c r="B63" s="80">
        <f t="shared" si="1"/>
        <v>54</v>
      </c>
      <c r="C63" s="33" t="str">
        <f ca="1">IF(INDIRECT("'Risk Input'!"&amp; Database!$O$10 &amp; ROW() - 3)="","",INDIRECT("'Risk Input'!"&amp; Database!$O$10 &amp; ROW() - 3))</f>
        <v/>
      </c>
      <c r="D63" s="178" t="str">
        <f ca="1">IF(INDIRECT("'Risk Input'!"&amp; Database!$O$2 &amp; ROW() - 3)="","",INDIRECT("'Risk Input'!"&amp; Database!$O$2 &amp; ROW() - 3))</f>
        <v/>
      </c>
      <c r="E63" s="214" t="str">
        <f ca="1">IF(INDIRECT("'Risk Input'!"&amp; Database!$O$27 &amp; ROW() - 3)="","",INDIRECT("'Risk Input'!"&amp; Database!$O$27 &amp; ROW() - 3))</f>
        <v/>
      </c>
      <c r="F63" s="36" t="str">
        <f ca="1">IF(INDIRECT("'Risk Input'!"&amp; Database!$O$28 &amp; ROW() - 3)="","",INDIRECT("'Risk Input'!"&amp; Database!$O$28 &amp; ROW() - 3))</f>
        <v/>
      </c>
    </row>
    <row r="64" spans="2:6" s="213" customFormat="1" ht="15" thickBot="1">
      <c r="B64" s="80">
        <f t="shared" si="1"/>
        <v>55</v>
      </c>
      <c r="C64" s="33" t="str">
        <f ca="1">IF(INDIRECT("'Risk Input'!"&amp; Database!$O$10 &amp; ROW() - 3)="","",INDIRECT("'Risk Input'!"&amp; Database!$O$10 &amp; ROW() - 3))</f>
        <v/>
      </c>
      <c r="D64" s="178" t="str">
        <f ca="1">IF(INDIRECT("'Risk Input'!"&amp; Database!$O$2 &amp; ROW() - 3)="","",INDIRECT("'Risk Input'!"&amp; Database!$O$2 &amp; ROW() - 3))</f>
        <v/>
      </c>
      <c r="E64" s="215" t="str">
        <f ca="1">IF(INDIRECT("'Risk Input'!"&amp; Database!$O$27 &amp; ROW() - 3)="","",INDIRECT("'Risk Input'!"&amp; Database!$O$27 &amp; ROW() - 3))</f>
        <v/>
      </c>
      <c r="F64" s="35" t="str">
        <f ca="1">IF(INDIRECT("'Risk Input'!"&amp; Database!$O$28 &amp; ROW() - 3)="","",INDIRECT("'Risk Input'!"&amp; Database!$O$28 &amp; ROW() - 3))</f>
        <v/>
      </c>
    </row>
    <row r="65" spans="2:6" s="213" customFormat="1" ht="15" thickBot="1">
      <c r="B65" s="80">
        <f t="shared" si="1"/>
        <v>56</v>
      </c>
      <c r="C65" s="33" t="str">
        <f ca="1">IF(INDIRECT("'Risk Input'!"&amp; Database!$O$10 &amp; ROW() - 3)="","",INDIRECT("'Risk Input'!"&amp; Database!$O$10 &amp; ROW() - 3))</f>
        <v/>
      </c>
      <c r="D65" s="178" t="str">
        <f ca="1">IF(INDIRECT("'Risk Input'!"&amp; Database!$O$2 &amp; ROW() - 3)="","",INDIRECT("'Risk Input'!"&amp; Database!$O$2 &amp; ROW() - 3))</f>
        <v/>
      </c>
      <c r="E65" s="214" t="str">
        <f ca="1">IF(INDIRECT("'Risk Input'!"&amp; Database!$O$27 &amp; ROW() - 3)="","",INDIRECT("'Risk Input'!"&amp; Database!$O$27 &amp; ROW() - 3))</f>
        <v/>
      </c>
      <c r="F65" s="36" t="str">
        <f ca="1">IF(INDIRECT("'Risk Input'!"&amp; Database!$O$28 &amp; ROW() - 3)="","",INDIRECT("'Risk Input'!"&amp; Database!$O$28 &amp; ROW() - 3))</f>
        <v/>
      </c>
    </row>
    <row r="66" spans="2:6" s="213" customFormat="1" ht="15" thickBot="1">
      <c r="B66" s="80">
        <f t="shared" si="1"/>
        <v>57</v>
      </c>
      <c r="C66" s="33" t="str">
        <f ca="1">IF(INDIRECT("'Risk Input'!"&amp; Database!$O$10 &amp; ROW() - 3)="","",INDIRECT("'Risk Input'!"&amp; Database!$O$10 &amp; ROW() - 3))</f>
        <v/>
      </c>
      <c r="D66" s="178" t="str">
        <f ca="1">IF(INDIRECT("'Risk Input'!"&amp; Database!$O$2 &amp; ROW() - 3)="","",INDIRECT("'Risk Input'!"&amp; Database!$O$2 &amp; ROW() - 3))</f>
        <v/>
      </c>
      <c r="E66" s="215" t="str">
        <f ca="1">IF(INDIRECT("'Risk Input'!"&amp; Database!$O$27 &amp; ROW() - 3)="","",INDIRECT("'Risk Input'!"&amp; Database!$O$27 &amp; ROW() - 3))</f>
        <v/>
      </c>
      <c r="F66" s="35" t="str">
        <f ca="1">IF(INDIRECT("'Risk Input'!"&amp; Database!$O$28 &amp; ROW() - 3)="","",INDIRECT("'Risk Input'!"&amp; Database!$O$28 &amp; ROW() - 3))</f>
        <v/>
      </c>
    </row>
    <row r="67" spans="2:6" s="213" customFormat="1" ht="15" thickBot="1">
      <c r="B67" s="80">
        <f t="shared" si="1"/>
        <v>58</v>
      </c>
      <c r="C67" s="33" t="str">
        <f ca="1">IF(INDIRECT("'Risk Input'!"&amp; Database!$O$10 &amp; ROW() - 3)="","",INDIRECT("'Risk Input'!"&amp; Database!$O$10 &amp; ROW() - 3))</f>
        <v/>
      </c>
      <c r="D67" s="178" t="str">
        <f ca="1">IF(INDIRECT("'Risk Input'!"&amp; Database!$O$2 &amp; ROW() - 3)="","",INDIRECT("'Risk Input'!"&amp; Database!$O$2 &amp; ROW() - 3))</f>
        <v/>
      </c>
      <c r="E67" s="214" t="str">
        <f ca="1">IF(INDIRECT("'Risk Input'!"&amp; Database!$O$27 &amp; ROW() - 3)="","",INDIRECT("'Risk Input'!"&amp; Database!$O$27 &amp; ROW() - 3))</f>
        <v/>
      </c>
      <c r="F67" s="36" t="str">
        <f ca="1">IF(INDIRECT("'Risk Input'!"&amp; Database!$O$28 &amp; ROW() - 3)="","",INDIRECT("'Risk Input'!"&amp; Database!$O$28 &amp; ROW() - 3))</f>
        <v/>
      </c>
    </row>
    <row r="68" spans="2:6" s="213" customFormat="1" ht="15" thickBot="1">
      <c r="B68" s="80">
        <f t="shared" si="1"/>
        <v>59</v>
      </c>
      <c r="C68" s="33" t="str">
        <f ca="1">IF(INDIRECT("'Risk Input'!"&amp; Database!$O$10 &amp; ROW() - 3)="","",INDIRECT("'Risk Input'!"&amp; Database!$O$10 &amp; ROW() - 3))</f>
        <v/>
      </c>
      <c r="D68" s="178" t="str">
        <f ca="1">IF(INDIRECT("'Risk Input'!"&amp; Database!$O$2 &amp; ROW() - 3)="","",INDIRECT("'Risk Input'!"&amp; Database!$O$2 &amp; ROW() - 3))</f>
        <v/>
      </c>
      <c r="E68" s="215" t="str">
        <f ca="1">IF(INDIRECT("'Risk Input'!"&amp; Database!$O$27 &amp; ROW() - 3)="","",INDIRECT("'Risk Input'!"&amp; Database!$O$27 &amp; ROW() - 3))</f>
        <v/>
      </c>
      <c r="F68" s="35" t="str">
        <f ca="1">IF(INDIRECT("'Risk Input'!"&amp; Database!$O$28 &amp; ROW() - 3)="","",INDIRECT("'Risk Input'!"&amp; Database!$O$28 &amp; ROW() - 3))</f>
        <v/>
      </c>
    </row>
    <row r="69" spans="2:6" s="213" customFormat="1" ht="15" thickBot="1">
      <c r="B69" s="80">
        <f t="shared" si="1"/>
        <v>60</v>
      </c>
      <c r="C69" s="33" t="str">
        <f ca="1">IF(INDIRECT("'Risk Input'!"&amp; Database!$O$10 &amp; ROW() - 3)="","",INDIRECT("'Risk Input'!"&amp; Database!$O$10 &amp; ROW() - 3))</f>
        <v/>
      </c>
      <c r="D69" s="178" t="str">
        <f ca="1">IF(INDIRECT("'Risk Input'!"&amp; Database!$O$2 &amp; ROW() - 3)="","",INDIRECT("'Risk Input'!"&amp; Database!$O$2 &amp; ROW() - 3))</f>
        <v/>
      </c>
      <c r="E69" s="214" t="str">
        <f ca="1">IF(INDIRECT("'Risk Input'!"&amp; Database!$O$27 &amp; ROW() - 3)="","",INDIRECT("'Risk Input'!"&amp; Database!$O$27 &amp; ROW() - 3))</f>
        <v/>
      </c>
      <c r="F69" s="36" t="str">
        <f ca="1">IF(INDIRECT("'Risk Input'!"&amp; Database!$O$28 &amp; ROW() - 3)="","",INDIRECT("'Risk Input'!"&amp; Database!$O$28 &amp; ROW() - 3))</f>
        <v/>
      </c>
    </row>
    <row r="70" spans="2:6" s="213" customFormat="1" ht="15" thickBot="1">
      <c r="B70" s="80">
        <f t="shared" si="1"/>
        <v>61</v>
      </c>
      <c r="C70" s="33" t="str">
        <f ca="1">IF(INDIRECT("'Risk Input'!"&amp; Database!$O$10 &amp; ROW() - 3)="","",INDIRECT("'Risk Input'!"&amp; Database!$O$10 &amp; ROW() - 3))</f>
        <v/>
      </c>
      <c r="D70" s="178" t="str">
        <f ca="1">IF(INDIRECT("'Risk Input'!"&amp; Database!$O$2 &amp; ROW() - 3)="","",INDIRECT("'Risk Input'!"&amp; Database!$O$2 &amp; ROW() - 3))</f>
        <v/>
      </c>
      <c r="E70" s="215" t="str">
        <f ca="1">IF(INDIRECT("'Risk Input'!"&amp; Database!$O$27 &amp; ROW() - 3)="","",INDIRECT("'Risk Input'!"&amp; Database!$O$27 &amp; ROW() - 3))</f>
        <v/>
      </c>
      <c r="F70" s="35" t="str">
        <f ca="1">IF(INDIRECT("'Risk Input'!"&amp; Database!$O$28 &amp; ROW() - 3)="","",INDIRECT("'Risk Input'!"&amp; Database!$O$28 &amp; ROW() - 3))</f>
        <v/>
      </c>
    </row>
    <row r="71" spans="2:6" s="213" customFormat="1" ht="15" thickBot="1">
      <c r="B71" s="80">
        <f t="shared" si="1"/>
        <v>62</v>
      </c>
      <c r="C71" s="33" t="str">
        <f ca="1">IF(INDIRECT("'Risk Input'!"&amp; Database!$O$10 &amp; ROW() - 3)="","",INDIRECT("'Risk Input'!"&amp; Database!$O$10 &amp; ROW() - 3))</f>
        <v/>
      </c>
      <c r="D71" s="178" t="str">
        <f ca="1">IF(INDIRECT("'Risk Input'!"&amp; Database!$O$2 &amp; ROW() - 3)="","",INDIRECT("'Risk Input'!"&amp; Database!$O$2 &amp; ROW() - 3))</f>
        <v/>
      </c>
      <c r="E71" s="214" t="str">
        <f ca="1">IF(INDIRECT("'Risk Input'!"&amp; Database!$O$27 &amp; ROW() - 3)="","",INDIRECT("'Risk Input'!"&amp; Database!$O$27 &amp; ROW() - 3))</f>
        <v/>
      </c>
      <c r="F71" s="36" t="str">
        <f ca="1">IF(INDIRECT("'Risk Input'!"&amp; Database!$O$28 &amp; ROW() - 3)="","",INDIRECT("'Risk Input'!"&amp; Database!$O$28 &amp; ROW() - 3))</f>
        <v/>
      </c>
    </row>
    <row r="72" spans="2:6" s="213" customFormat="1" ht="15" thickBot="1">
      <c r="B72" s="80">
        <f t="shared" si="1"/>
        <v>63</v>
      </c>
      <c r="C72" s="33" t="str">
        <f ca="1">IF(INDIRECT("'Risk Input'!"&amp; Database!$O$10 &amp; ROW() - 3)="","",INDIRECT("'Risk Input'!"&amp; Database!$O$10 &amp; ROW() - 3))</f>
        <v/>
      </c>
      <c r="D72" s="178" t="str">
        <f ca="1">IF(INDIRECT("'Risk Input'!"&amp; Database!$O$2 &amp; ROW() - 3)="","",INDIRECT("'Risk Input'!"&amp; Database!$O$2 &amp; ROW() - 3))</f>
        <v/>
      </c>
      <c r="E72" s="215" t="str">
        <f ca="1">IF(INDIRECT("'Risk Input'!"&amp; Database!$O$27 &amp; ROW() - 3)="","",INDIRECT("'Risk Input'!"&amp; Database!$O$27 &amp; ROW() - 3))</f>
        <v/>
      </c>
      <c r="F72" s="35" t="str">
        <f ca="1">IF(INDIRECT("'Risk Input'!"&amp; Database!$O$28 &amp; ROW() - 3)="","",INDIRECT("'Risk Input'!"&amp; Database!$O$28 &amp; ROW() - 3))</f>
        <v/>
      </c>
    </row>
    <row r="73" spans="2:6" s="213" customFormat="1" ht="15" thickBot="1">
      <c r="B73" s="80">
        <f t="shared" si="1"/>
        <v>64</v>
      </c>
      <c r="C73" s="33" t="str">
        <f ca="1">IF(INDIRECT("'Risk Input'!"&amp; Database!$O$10 &amp; ROW() - 3)="","",INDIRECT("'Risk Input'!"&amp; Database!$O$10 &amp; ROW() - 3))</f>
        <v/>
      </c>
      <c r="D73" s="178" t="str">
        <f ca="1">IF(INDIRECT("'Risk Input'!"&amp; Database!$O$2 &amp; ROW() - 3)="","",INDIRECT("'Risk Input'!"&amp; Database!$O$2 &amp; ROW() - 3))</f>
        <v/>
      </c>
      <c r="E73" s="214" t="str">
        <f ca="1">IF(INDIRECT("'Risk Input'!"&amp; Database!$O$27 &amp; ROW() - 3)="","",INDIRECT("'Risk Input'!"&amp; Database!$O$27 &amp; ROW() - 3))</f>
        <v/>
      </c>
      <c r="F73" s="36" t="str">
        <f ca="1">IF(INDIRECT("'Risk Input'!"&amp; Database!$O$28 &amp; ROW() - 3)="","",INDIRECT("'Risk Input'!"&amp; Database!$O$28 &amp; ROW() - 3))</f>
        <v/>
      </c>
    </row>
    <row r="74" spans="2:6" s="213" customFormat="1" ht="15" thickBot="1">
      <c r="B74" s="80">
        <f t="shared" si="1"/>
        <v>65</v>
      </c>
      <c r="C74" s="33" t="str">
        <f ca="1">IF(INDIRECT("'Risk Input'!"&amp; Database!$O$10 &amp; ROW() - 3)="","",INDIRECT("'Risk Input'!"&amp; Database!$O$10 &amp; ROW() - 3))</f>
        <v/>
      </c>
      <c r="D74" s="178" t="str">
        <f ca="1">IF(INDIRECT("'Risk Input'!"&amp; Database!$O$2 &amp; ROW() - 3)="","",INDIRECT("'Risk Input'!"&amp; Database!$O$2 &amp; ROW() - 3))</f>
        <v/>
      </c>
      <c r="E74" s="215" t="str">
        <f ca="1">IF(INDIRECT("'Risk Input'!"&amp; Database!$O$27 &amp; ROW() - 3)="","",INDIRECT("'Risk Input'!"&amp; Database!$O$27 &amp; ROW() - 3))</f>
        <v/>
      </c>
      <c r="F74" s="35" t="str">
        <f ca="1">IF(INDIRECT("'Risk Input'!"&amp; Database!$O$28 &amp; ROW() - 3)="","",INDIRECT("'Risk Input'!"&amp; Database!$O$28 &amp; ROW() - 3))</f>
        <v/>
      </c>
    </row>
    <row r="75" spans="2:6" s="213" customFormat="1" ht="15" thickBot="1">
      <c r="B75" s="80">
        <f t="shared" si="1"/>
        <v>66</v>
      </c>
      <c r="C75" s="33" t="str">
        <f ca="1">IF(INDIRECT("'Risk Input'!"&amp; Database!$O$10 &amp; ROW() - 3)="","",INDIRECT("'Risk Input'!"&amp; Database!$O$10 &amp; ROW() - 3))</f>
        <v/>
      </c>
      <c r="D75" s="178" t="str">
        <f ca="1">IF(INDIRECT("'Risk Input'!"&amp; Database!$O$2 &amp; ROW() - 3)="","",INDIRECT("'Risk Input'!"&amp; Database!$O$2 &amp; ROW() - 3))</f>
        <v/>
      </c>
      <c r="E75" s="214" t="str">
        <f ca="1">IF(INDIRECT("'Risk Input'!"&amp; Database!$O$27 &amp; ROW() - 3)="","",INDIRECT("'Risk Input'!"&amp; Database!$O$27 &amp; ROW() - 3))</f>
        <v/>
      </c>
      <c r="F75" s="36" t="str">
        <f ca="1">IF(INDIRECT("'Risk Input'!"&amp; Database!$O$28 &amp; ROW() - 3)="","",INDIRECT("'Risk Input'!"&amp; Database!$O$28 &amp; ROW() - 3))</f>
        <v/>
      </c>
    </row>
    <row r="76" spans="2:6" s="213" customFormat="1" ht="15" thickBot="1">
      <c r="B76" s="80">
        <f t="shared" si="1"/>
        <v>67</v>
      </c>
      <c r="C76" s="33" t="str">
        <f ca="1">IF(INDIRECT("'Risk Input'!"&amp; Database!$O$10 &amp; ROW() - 3)="","",INDIRECT("'Risk Input'!"&amp; Database!$O$10 &amp; ROW() - 3))</f>
        <v/>
      </c>
      <c r="D76" s="178" t="str">
        <f ca="1">IF(INDIRECT("'Risk Input'!"&amp; Database!$O$2 &amp; ROW() - 3)="","",INDIRECT("'Risk Input'!"&amp; Database!$O$2 &amp; ROW() - 3))</f>
        <v/>
      </c>
      <c r="E76" s="215" t="str">
        <f ca="1">IF(INDIRECT("'Risk Input'!"&amp; Database!$O$27 &amp; ROW() - 3)="","",INDIRECT("'Risk Input'!"&amp; Database!$O$27 &amp; ROW() - 3))</f>
        <v/>
      </c>
      <c r="F76" s="35" t="str">
        <f ca="1">IF(INDIRECT("'Risk Input'!"&amp; Database!$O$28 &amp; ROW() - 3)="","",INDIRECT("'Risk Input'!"&amp; Database!$O$28 &amp; ROW() - 3))</f>
        <v/>
      </c>
    </row>
    <row r="77" spans="2:6" s="213" customFormat="1" ht="15" thickBot="1">
      <c r="B77" s="80">
        <f t="shared" si="1"/>
        <v>68</v>
      </c>
      <c r="C77" s="33" t="str">
        <f ca="1">IF(INDIRECT("'Risk Input'!"&amp; Database!$O$10 &amp; ROW() - 3)="","",INDIRECT("'Risk Input'!"&amp; Database!$O$10 &amp; ROW() - 3))</f>
        <v/>
      </c>
      <c r="D77" s="178" t="str">
        <f ca="1">IF(INDIRECT("'Risk Input'!"&amp; Database!$O$2 &amp; ROW() - 3)="","",INDIRECT("'Risk Input'!"&amp; Database!$O$2 &amp; ROW() - 3))</f>
        <v/>
      </c>
      <c r="E77" s="214" t="str">
        <f ca="1">IF(INDIRECT("'Risk Input'!"&amp; Database!$O$27 &amp; ROW() - 3)="","",INDIRECT("'Risk Input'!"&amp; Database!$O$27 &amp; ROW() - 3))</f>
        <v/>
      </c>
      <c r="F77" s="36" t="str">
        <f ca="1">IF(INDIRECT("'Risk Input'!"&amp; Database!$O$28 &amp; ROW() - 3)="","",INDIRECT("'Risk Input'!"&amp; Database!$O$28 &amp; ROW() - 3))</f>
        <v/>
      </c>
    </row>
    <row r="78" spans="2:6" s="213" customFormat="1" ht="15" thickBot="1">
      <c r="B78" s="80">
        <f t="shared" si="1"/>
        <v>69</v>
      </c>
      <c r="C78" s="33" t="str">
        <f ca="1">IF(INDIRECT("'Risk Input'!"&amp; Database!$O$10 &amp; ROW() - 3)="","",INDIRECT("'Risk Input'!"&amp; Database!$O$10 &amp; ROW() - 3))</f>
        <v/>
      </c>
      <c r="D78" s="178" t="str">
        <f ca="1">IF(INDIRECT("'Risk Input'!"&amp; Database!$O$2 &amp; ROW() - 3)="","",INDIRECT("'Risk Input'!"&amp; Database!$O$2 &amp; ROW() - 3))</f>
        <v/>
      </c>
      <c r="E78" s="215" t="str">
        <f ca="1">IF(INDIRECT("'Risk Input'!"&amp; Database!$O$27 &amp; ROW() - 3)="","",INDIRECT("'Risk Input'!"&amp; Database!$O$27 &amp; ROW() - 3))</f>
        <v/>
      </c>
      <c r="F78" s="35" t="str">
        <f ca="1">IF(INDIRECT("'Risk Input'!"&amp; Database!$O$28 &amp; ROW() - 3)="","",INDIRECT("'Risk Input'!"&amp; Database!$O$28 &amp; ROW() - 3))</f>
        <v/>
      </c>
    </row>
    <row r="79" spans="2:6" s="213" customFormat="1" ht="15" thickBot="1">
      <c r="B79" s="80">
        <f t="shared" si="1"/>
        <v>70</v>
      </c>
      <c r="C79" s="33" t="str">
        <f ca="1">IF(INDIRECT("'Risk Input'!"&amp; Database!$O$10 &amp; ROW() - 3)="","",INDIRECT("'Risk Input'!"&amp; Database!$O$10 &amp; ROW() - 3))</f>
        <v/>
      </c>
      <c r="D79" s="178" t="str">
        <f ca="1">IF(INDIRECT("'Risk Input'!"&amp; Database!$O$2 &amp; ROW() - 3)="","",INDIRECT("'Risk Input'!"&amp; Database!$O$2 &amp; ROW() - 3))</f>
        <v/>
      </c>
      <c r="E79" s="214" t="str">
        <f ca="1">IF(INDIRECT("'Risk Input'!"&amp; Database!$O$27 &amp; ROW() - 3)="","",INDIRECT("'Risk Input'!"&amp; Database!$O$27 &amp; ROW() - 3))</f>
        <v/>
      </c>
      <c r="F79" s="36" t="str">
        <f ca="1">IF(INDIRECT("'Risk Input'!"&amp; Database!$O$28 &amp; ROW() - 3)="","",INDIRECT("'Risk Input'!"&amp; Database!$O$28 &amp; ROW() - 3))</f>
        <v/>
      </c>
    </row>
    <row r="80" spans="2:6" s="213" customFormat="1" ht="15" thickBot="1">
      <c r="B80" s="80">
        <f t="shared" si="1"/>
        <v>71</v>
      </c>
      <c r="C80" s="33" t="str">
        <f ca="1">IF(INDIRECT("'Risk Input'!"&amp; Database!$O$10 &amp; ROW() - 3)="","",INDIRECT("'Risk Input'!"&amp; Database!$O$10 &amp; ROW() - 3))</f>
        <v/>
      </c>
      <c r="D80" s="178" t="str">
        <f ca="1">IF(INDIRECT("'Risk Input'!"&amp; Database!$O$2 &amp; ROW() - 3)="","",INDIRECT("'Risk Input'!"&amp; Database!$O$2 &amp; ROW() - 3))</f>
        <v/>
      </c>
      <c r="E80" s="215" t="str">
        <f ca="1">IF(INDIRECT("'Risk Input'!"&amp; Database!$O$27 &amp; ROW() - 3)="","",INDIRECT("'Risk Input'!"&amp; Database!$O$27 &amp; ROW() - 3))</f>
        <v/>
      </c>
      <c r="F80" s="35" t="str">
        <f ca="1">IF(INDIRECT("'Risk Input'!"&amp; Database!$O$28 &amp; ROW() - 3)="","",INDIRECT("'Risk Input'!"&amp; Database!$O$28 &amp; ROW() - 3))</f>
        <v/>
      </c>
    </row>
    <row r="81" spans="2:6" s="213" customFormat="1" ht="15" thickBot="1">
      <c r="B81" s="80">
        <f t="shared" si="1"/>
        <v>72</v>
      </c>
      <c r="C81" s="33" t="str">
        <f ca="1">IF(INDIRECT("'Risk Input'!"&amp; Database!$O$10 &amp; ROW() - 3)="","",INDIRECT("'Risk Input'!"&amp; Database!$O$10 &amp; ROW() - 3))</f>
        <v/>
      </c>
      <c r="D81" s="178" t="str">
        <f ca="1">IF(INDIRECT("'Risk Input'!"&amp; Database!$O$2 &amp; ROW() - 3)="","",INDIRECT("'Risk Input'!"&amp; Database!$O$2 &amp; ROW() - 3))</f>
        <v/>
      </c>
      <c r="E81" s="214" t="str">
        <f ca="1">IF(INDIRECT("'Risk Input'!"&amp; Database!$O$27 &amp; ROW() - 3)="","",INDIRECT("'Risk Input'!"&amp; Database!$O$27 &amp; ROW() - 3))</f>
        <v/>
      </c>
      <c r="F81" s="36" t="str">
        <f ca="1">IF(INDIRECT("'Risk Input'!"&amp; Database!$O$28 &amp; ROW() - 3)="","",INDIRECT("'Risk Input'!"&amp; Database!$O$28 &amp; ROW() - 3))</f>
        <v/>
      </c>
    </row>
    <row r="82" spans="2:6" s="213" customFormat="1" ht="15" thickBot="1">
      <c r="B82" s="80">
        <f t="shared" si="1"/>
        <v>73</v>
      </c>
      <c r="C82" s="33" t="str">
        <f ca="1">IF(INDIRECT("'Risk Input'!"&amp; Database!$O$10 &amp; ROW() - 3)="","",INDIRECT("'Risk Input'!"&amp; Database!$O$10 &amp; ROW() - 3))</f>
        <v/>
      </c>
      <c r="D82" s="178" t="str">
        <f ca="1">IF(INDIRECT("'Risk Input'!"&amp; Database!$O$2 &amp; ROW() - 3)="","",INDIRECT("'Risk Input'!"&amp; Database!$O$2 &amp; ROW() - 3))</f>
        <v/>
      </c>
      <c r="E82" s="215" t="str">
        <f ca="1">IF(INDIRECT("'Risk Input'!"&amp; Database!$O$27 &amp; ROW() - 3)="","",INDIRECT("'Risk Input'!"&amp; Database!$O$27 &amp; ROW() - 3))</f>
        <v/>
      </c>
      <c r="F82" s="35" t="str">
        <f ca="1">IF(INDIRECT("'Risk Input'!"&amp; Database!$O$28 &amp; ROW() - 3)="","",INDIRECT("'Risk Input'!"&amp; Database!$O$28 &amp; ROW() - 3))</f>
        <v/>
      </c>
    </row>
    <row r="83" spans="2:6" s="213" customFormat="1" ht="15" thickBot="1">
      <c r="B83" s="80">
        <f t="shared" si="1"/>
        <v>74</v>
      </c>
      <c r="C83" s="33" t="str">
        <f ca="1">IF(INDIRECT("'Risk Input'!"&amp; Database!$O$10 &amp; ROW() - 3)="","",INDIRECT("'Risk Input'!"&amp; Database!$O$10 &amp; ROW() - 3))</f>
        <v/>
      </c>
      <c r="D83" s="178" t="str">
        <f ca="1">IF(INDIRECT("'Risk Input'!"&amp; Database!$O$2 &amp; ROW() - 3)="","",INDIRECT("'Risk Input'!"&amp; Database!$O$2 &amp; ROW() - 3))</f>
        <v/>
      </c>
      <c r="E83" s="214" t="str">
        <f ca="1">IF(INDIRECT("'Risk Input'!"&amp; Database!$O$27 &amp; ROW() - 3)="","",INDIRECT("'Risk Input'!"&amp; Database!$O$27 &amp; ROW() - 3))</f>
        <v/>
      </c>
      <c r="F83" s="36" t="str">
        <f ca="1">IF(INDIRECT("'Risk Input'!"&amp; Database!$O$28 &amp; ROW() - 3)="","",INDIRECT("'Risk Input'!"&amp; Database!$O$28 &amp; ROW() - 3))</f>
        <v/>
      </c>
    </row>
    <row r="84" spans="2:6" s="213" customFormat="1" ht="15" thickBot="1">
      <c r="B84" s="80">
        <f t="shared" si="1"/>
        <v>75</v>
      </c>
      <c r="C84" s="33" t="str">
        <f ca="1">IF(INDIRECT("'Risk Input'!"&amp; Database!$O$10 &amp; ROW() - 3)="","",INDIRECT("'Risk Input'!"&amp; Database!$O$10 &amp; ROW() - 3))</f>
        <v/>
      </c>
      <c r="D84" s="178" t="str">
        <f ca="1">IF(INDIRECT("'Risk Input'!"&amp; Database!$O$2 &amp; ROW() - 3)="","",INDIRECT("'Risk Input'!"&amp; Database!$O$2 &amp; ROW() - 3))</f>
        <v/>
      </c>
      <c r="E84" s="215" t="str">
        <f ca="1">IF(INDIRECT("'Risk Input'!"&amp; Database!$O$27 &amp; ROW() - 3)="","",INDIRECT("'Risk Input'!"&amp; Database!$O$27 &amp; ROW() - 3))</f>
        <v/>
      </c>
      <c r="F84" s="35" t="str">
        <f ca="1">IF(INDIRECT("'Risk Input'!"&amp; Database!$O$28 &amp; ROW() - 3)="","",INDIRECT("'Risk Input'!"&amp; Database!$O$28 &amp; ROW() - 3))</f>
        <v/>
      </c>
    </row>
    <row r="85" spans="2:6" s="213" customFormat="1" ht="15" thickBot="1">
      <c r="B85" s="80">
        <f t="shared" si="1"/>
        <v>76</v>
      </c>
      <c r="C85" s="33" t="str">
        <f ca="1">IF(INDIRECT("'Risk Input'!"&amp; Database!$O$10 &amp; ROW() - 3)="","",INDIRECT("'Risk Input'!"&amp; Database!$O$10 &amp; ROW() - 3))</f>
        <v/>
      </c>
      <c r="D85" s="178" t="str">
        <f ca="1">IF(INDIRECT("'Risk Input'!"&amp; Database!$O$2 &amp; ROW() - 3)="","",INDIRECT("'Risk Input'!"&amp; Database!$O$2 &amp; ROW() - 3))</f>
        <v/>
      </c>
      <c r="E85" s="214" t="str">
        <f ca="1">IF(INDIRECT("'Risk Input'!"&amp; Database!$O$27 &amp; ROW() - 3)="","",INDIRECT("'Risk Input'!"&amp; Database!$O$27 &amp; ROW() - 3))</f>
        <v/>
      </c>
      <c r="F85" s="36" t="str">
        <f ca="1">IF(INDIRECT("'Risk Input'!"&amp; Database!$O$28 &amp; ROW() - 3)="","",INDIRECT("'Risk Input'!"&amp; Database!$O$28 &amp; ROW() - 3))</f>
        <v/>
      </c>
    </row>
    <row r="86" spans="2:6" s="213" customFormat="1" ht="15" thickBot="1">
      <c r="B86" s="80">
        <f t="shared" si="1"/>
        <v>77</v>
      </c>
      <c r="C86" s="33" t="str">
        <f ca="1">IF(INDIRECT("'Risk Input'!"&amp; Database!$O$10 &amp; ROW() - 3)="","",INDIRECT("'Risk Input'!"&amp; Database!$O$10 &amp; ROW() - 3))</f>
        <v/>
      </c>
      <c r="D86" s="178" t="str">
        <f ca="1">IF(INDIRECT("'Risk Input'!"&amp; Database!$O$2 &amp; ROW() - 3)="","",INDIRECT("'Risk Input'!"&amp; Database!$O$2 &amp; ROW() - 3))</f>
        <v/>
      </c>
      <c r="E86" s="215" t="str">
        <f ca="1">IF(INDIRECT("'Risk Input'!"&amp; Database!$O$27 &amp; ROW() - 3)="","",INDIRECT("'Risk Input'!"&amp; Database!$O$27 &amp; ROW() - 3))</f>
        <v/>
      </c>
      <c r="F86" s="35" t="str">
        <f ca="1">IF(INDIRECT("'Risk Input'!"&amp; Database!$O$28 &amp; ROW() - 3)="","",INDIRECT("'Risk Input'!"&amp; Database!$O$28 &amp; ROW() - 3))</f>
        <v/>
      </c>
    </row>
    <row r="87" spans="2:6" s="213" customFormat="1" ht="15" thickBot="1">
      <c r="B87" s="80">
        <f t="shared" si="1"/>
        <v>78</v>
      </c>
      <c r="C87" s="33" t="str">
        <f ca="1">IF(INDIRECT("'Risk Input'!"&amp; Database!$O$10 &amp; ROW() - 3)="","",INDIRECT("'Risk Input'!"&amp; Database!$O$10 &amp; ROW() - 3))</f>
        <v/>
      </c>
      <c r="D87" s="178" t="str">
        <f ca="1">IF(INDIRECT("'Risk Input'!"&amp; Database!$O$2 &amp; ROW() - 3)="","",INDIRECT("'Risk Input'!"&amp; Database!$O$2 &amp; ROW() - 3))</f>
        <v/>
      </c>
      <c r="E87" s="214" t="str">
        <f ca="1">IF(INDIRECT("'Risk Input'!"&amp; Database!$O$27 &amp; ROW() - 3)="","",INDIRECT("'Risk Input'!"&amp; Database!$O$27 &amp; ROW() - 3))</f>
        <v/>
      </c>
      <c r="F87" s="36" t="str">
        <f ca="1">IF(INDIRECT("'Risk Input'!"&amp; Database!$O$28 &amp; ROW() - 3)="","",INDIRECT("'Risk Input'!"&amp; Database!$O$28 &amp; ROW() - 3))</f>
        <v/>
      </c>
    </row>
    <row r="88" spans="2:6" s="213" customFormat="1" ht="15" thickBot="1">
      <c r="B88" s="80">
        <f t="shared" si="1"/>
        <v>79</v>
      </c>
      <c r="C88" s="33" t="str">
        <f ca="1">IF(INDIRECT("'Risk Input'!"&amp; Database!$O$10 &amp; ROW() - 3)="","",INDIRECT("'Risk Input'!"&amp; Database!$O$10 &amp; ROW() - 3))</f>
        <v/>
      </c>
      <c r="D88" s="178" t="str">
        <f ca="1">IF(INDIRECT("'Risk Input'!"&amp; Database!$O$2 &amp; ROW() - 3)="","",INDIRECT("'Risk Input'!"&amp; Database!$O$2 &amp; ROW() - 3))</f>
        <v/>
      </c>
      <c r="E88" s="215" t="str">
        <f ca="1">IF(INDIRECT("'Risk Input'!"&amp; Database!$O$27 &amp; ROW() - 3)="","",INDIRECT("'Risk Input'!"&amp; Database!$O$27 &amp; ROW() - 3))</f>
        <v/>
      </c>
      <c r="F88" s="35" t="str">
        <f ca="1">IF(INDIRECT("'Risk Input'!"&amp; Database!$O$28 &amp; ROW() - 3)="","",INDIRECT("'Risk Input'!"&amp; Database!$O$28 &amp; ROW() - 3))</f>
        <v/>
      </c>
    </row>
    <row r="89" spans="2:6" s="213" customFormat="1" ht="15" thickBot="1">
      <c r="B89" s="80">
        <f t="shared" si="1"/>
        <v>80</v>
      </c>
      <c r="C89" s="33" t="str">
        <f ca="1">IF(INDIRECT("'Risk Input'!"&amp; Database!$O$10 &amp; ROW() - 3)="","",INDIRECT("'Risk Input'!"&amp; Database!$O$10 &amp; ROW() - 3))</f>
        <v/>
      </c>
      <c r="D89" s="178" t="str">
        <f ca="1">IF(INDIRECT("'Risk Input'!"&amp; Database!$O$2 &amp; ROW() - 3)="","",INDIRECT("'Risk Input'!"&amp; Database!$O$2 &amp; ROW() - 3))</f>
        <v/>
      </c>
      <c r="E89" s="214" t="str">
        <f ca="1">IF(INDIRECT("'Risk Input'!"&amp; Database!$O$27 &amp; ROW() - 3)="","",INDIRECT("'Risk Input'!"&amp; Database!$O$27 &amp; ROW() - 3))</f>
        <v/>
      </c>
      <c r="F89" s="36" t="str">
        <f ca="1">IF(INDIRECT("'Risk Input'!"&amp; Database!$O$28 &amp; ROW() - 3)="","",INDIRECT("'Risk Input'!"&amp; Database!$O$28 &amp; ROW() - 3))</f>
        <v/>
      </c>
    </row>
    <row r="90" spans="2:6" s="213" customFormat="1" ht="15" thickBot="1">
      <c r="B90" s="80">
        <f t="shared" si="1"/>
        <v>81</v>
      </c>
      <c r="C90" s="33" t="str">
        <f ca="1">IF(INDIRECT("'Risk Input'!"&amp; Database!$O$10 &amp; ROW() - 3)="","",INDIRECT("'Risk Input'!"&amp; Database!$O$10 &amp; ROW() - 3))</f>
        <v/>
      </c>
      <c r="D90" s="178" t="str">
        <f ca="1">IF(INDIRECT("'Risk Input'!"&amp; Database!$O$2 &amp; ROW() - 3)="","",INDIRECT("'Risk Input'!"&amp; Database!$O$2 &amp; ROW() - 3))</f>
        <v/>
      </c>
      <c r="E90" s="215" t="str">
        <f ca="1">IF(INDIRECT("'Risk Input'!"&amp; Database!$O$27 &amp; ROW() - 3)="","",INDIRECT("'Risk Input'!"&amp; Database!$O$27 &amp; ROW() - 3))</f>
        <v/>
      </c>
      <c r="F90" s="35" t="str">
        <f ca="1">IF(INDIRECT("'Risk Input'!"&amp; Database!$O$28 &amp; ROW() - 3)="","",INDIRECT("'Risk Input'!"&amp; Database!$O$28 &amp; ROW() - 3))</f>
        <v/>
      </c>
    </row>
    <row r="91" spans="2:6" s="213" customFormat="1" ht="15" thickBot="1">
      <c r="B91" s="80">
        <f t="shared" si="1"/>
        <v>82</v>
      </c>
      <c r="C91" s="33" t="str">
        <f ca="1">IF(INDIRECT("'Risk Input'!"&amp; Database!$O$10 &amp; ROW() - 3)="","",INDIRECT("'Risk Input'!"&amp; Database!$O$10 &amp; ROW() - 3))</f>
        <v/>
      </c>
      <c r="D91" s="178" t="str">
        <f ca="1">IF(INDIRECT("'Risk Input'!"&amp; Database!$O$2 &amp; ROW() - 3)="","",INDIRECT("'Risk Input'!"&amp; Database!$O$2 &amp; ROW() - 3))</f>
        <v/>
      </c>
      <c r="E91" s="214" t="str">
        <f ca="1">IF(INDIRECT("'Risk Input'!"&amp; Database!$O$27 &amp; ROW() - 3)="","",INDIRECT("'Risk Input'!"&amp; Database!$O$27 &amp; ROW() - 3))</f>
        <v/>
      </c>
      <c r="F91" s="36" t="str">
        <f ca="1">IF(INDIRECT("'Risk Input'!"&amp; Database!$O$28 &amp; ROW() - 3)="","",INDIRECT("'Risk Input'!"&amp; Database!$O$28 &amp; ROW() - 3))</f>
        <v/>
      </c>
    </row>
    <row r="92" spans="2:6" s="213" customFormat="1" ht="15" thickBot="1">
      <c r="B92" s="80">
        <f t="shared" ref="B92:B107" si="2">B91+1</f>
        <v>83</v>
      </c>
      <c r="C92" s="33" t="str">
        <f ca="1">IF(INDIRECT("'Risk Input'!"&amp; Database!$O$10 &amp; ROW() - 3)="","",INDIRECT("'Risk Input'!"&amp; Database!$O$10 &amp; ROW() - 3))</f>
        <v/>
      </c>
      <c r="D92" s="178" t="str">
        <f ca="1">IF(INDIRECT("'Risk Input'!"&amp; Database!$O$2 &amp; ROW() - 3)="","",INDIRECT("'Risk Input'!"&amp; Database!$O$2 &amp; ROW() - 3))</f>
        <v/>
      </c>
      <c r="E92" s="215" t="str">
        <f ca="1">IF(INDIRECT("'Risk Input'!"&amp; Database!$O$27 &amp; ROW() - 3)="","",INDIRECT("'Risk Input'!"&amp; Database!$O$27 &amp; ROW() - 3))</f>
        <v/>
      </c>
      <c r="F92" s="35" t="str">
        <f ca="1">IF(INDIRECT("'Risk Input'!"&amp; Database!$O$28 &amp; ROW() - 3)="","",INDIRECT("'Risk Input'!"&amp; Database!$O$28 &amp; ROW() - 3))</f>
        <v/>
      </c>
    </row>
    <row r="93" spans="2:6" s="213" customFormat="1" ht="15" thickBot="1">
      <c r="B93" s="80">
        <f t="shared" si="2"/>
        <v>84</v>
      </c>
      <c r="C93" s="33" t="str">
        <f ca="1">IF(INDIRECT("'Risk Input'!"&amp; Database!$O$10 &amp; ROW() - 3)="","",INDIRECT("'Risk Input'!"&amp; Database!$O$10 &amp; ROW() - 3))</f>
        <v/>
      </c>
      <c r="D93" s="178" t="str">
        <f ca="1">IF(INDIRECT("'Risk Input'!"&amp; Database!$O$2 &amp; ROW() - 3)="","",INDIRECT("'Risk Input'!"&amp; Database!$O$2 &amp; ROW() - 3))</f>
        <v/>
      </c>
      <c r="E93" s="214" t="str">
        <f ca="1">IF(INDIRECT("'Risk Input'!"&amp; Database!$O$27 &amp; ROW() - 3)="","",INDIRECT("'Risk Input'!"&amp; Database!$O$27 &amp; ROW() - 3))</f>
        <v/>
      </c>
      <c r="F93" s="36" t="str">
        <f ca="1">IF(INDIRECT("'Risk Input'!"&amp; Database!$O$28 &amp; ROW() - 3)="","",INDIRECT("'Risk Input'!"&amp; Database!$O$28 &amp; ROW() - 3))</f>
        <v/>
      </c>
    </row>
    <row r="94" spans="2:6" s="213" customFormat="1" ht="15" thickBot="1">
      <c r="B94" s="80">
        <f t="shared" si="2"/>
        <v>85</v>
      </c>
      <c r="C94" s="33" t="str">
        <f ca="1">IF(INDIRECT("'Risk Input'!"&amp; Database!$O$10 &amp; ROW() - 3)="","",INDIRECT("'Risk Input'!"&amp; Database!$O$10 &amp; ROW() - 3))</f>
        <v/>
      </c>
      <c r="D94" s="178" t="str">
        <f ca="1">IF(INDIRECT("'Risk Input'!"&amp; Database!$O$2 &amp; ROW() - 3)="","",INDIRECT("'Risk Input'!"&amp; Database!$O$2 &amp; ROW() - 3))</f>
        <v/>
      </c>
      <c r="E94" s="215" t="str">
        <f ca="1">IF(INDIRECT("'Risk Input'!"&amp; Database!$O$27 &amp; ROW() - 3)="","",INDIRECT("'Risk Input'!"&amp; Database!$O$27 &amp; ROW() - 3))</f>
        <v/>
      </c>
      <c r="F94" s="35" t="str">
        <f ca="1">IF(INDIRECT("'Risk Input'!"&amp; Database!$O$28 &amp; ROW() - 3)="","",INDIRECT("'Risk Input'!"&amp; Database!$O$28 &amp; ROW() - 3))</f>
        <v/>
      </c>
    </row>
    <row r="95" spans="2:6" s="213" customFormat="1" ht="15" thickBot="1">
      <c r="B95" s="80">
        <f t="shared" si="2"/>
        <v>86</v>
      </c>
      <c r="C95" s="33" t="str">
        <f ca="1">IF(INDIRECT("'Risk Input'!"&amp; Database!$O$10 &amp; ROW() - 3)="","",INDIRECT("'Risk Input'!"&amp; Database!$O$10 &amp; ROW() - 3))</f>
        <v/>
      </c>
      <c r="D95" s="178" t="str">
        <f ca="1">IF(INDIRECT("'Risk Input'!"&amp; Database!$O$2 &amp; ROW() - 3)="","",INDIRECT("'Risk Input'!"&amp; Database!$O$2 &amp; ROW() - 3))</f>
        <v/>
      </c>
      <c r="E95" s="214" t="str">
        <f ca="1">IF(INDIRECT("'Risk Input'!"&amp; Database!$O$27 &amp; ROW() - 3)="","",INDIRECT("'Risk Input'!"&amp; Database!$O$27 &amp; ROW() - 3))</f>
        <v/>
      </c>
      <c r="F95" s="36" t="str">
        <f ca="1">IF(INDIRECT("'Risk Input'!"&amp; Database!$O$28 &amp; ROW() - 3)="","",INDIRECT("'Risk Input'!"&amp; Database!$O$28 &amp; ROW() - 3))</f>
        <v/>
      </c>
    </row>
    <row r="96" spans="2:6" s="213" customFormat="1" ht="15" thickBot="1">
      <c r="B96" s="80">
        <f t="shared" si="2"/>
        <v>87</v>
      </c>
      <c r="C96" s="33" t="str">
        <f ca="1">IF(INDIRECT("'Risk Input'!"&amp; Database!$O$10 &amp; ROW() - 3)="","",INDIRECT("'Risk Input'!"&amp; Database!$O$10 &amp; ROW() - 3))</f>
        <v/>
      </c>
      <c r="D96" s="178" t="str">
        <f ca="1">IF(INDIRECT("'Risk Input'!"&amp; Database!$O$2 &amp; ROW() - 3)="","",INDIRECT("'Risk Input'!"&amp; Database!$O$2 &amp; ROW() - 3))</f>
        <v/>
      </c>
      <c r="E96" s="215" t="str">
        <f ca="1">IF(INDIRECT("'Risk Input'!"&amp; Database!$O$27 &amp; ROW() - 3)="","",INDIRECT("'Risk Input'!"&amp; Database!$O$27 &amp; ROW() - 3))</f>
        <v/>
      </c>
      <c r="F96" s="35" t="str">
        <f ca="1">IF(INDIRECT("'Risk Input'!"&amp; Database!$O$28 &amp; ROW() - 3)="","",INDIRECT("'Risk Input'!"&amp; Database!$O$28 &amp; ROW() - 3))</f>
        <v/>
      </c>
    </row>
    <row r="97" spans="2:6" s="213" customFormat="1" ht="15" thickBot="1">
      <c r="B97" s="80">
        <f t="shared" si="2"/>
        <v>88</v>
      </c>
      <c r="C97" s="33" t="str">
        <f ca="1">IF(INDIRECT("'Risk Input'!"&amp; Database!$O$10 &amp; ROW() - 3)="","",INDIRECT("'Risk Input'!"&amp; Database!$O$10 &amp; ROW() - 3))</f>
        <v/>
      </c>
      <c r="D97" s="178" t="str">
        <f ca="1">IF(INDIRECT("'Risk Input'!"&amp; Database!$O$2 &amp; ROW() - 3)="","",INDIRECT("'Risk Input'!"&amp; Database!$O$2 &amp; ROW() - 3))</f>
        <v/>
      </c>
      <c r="E97" s="214" t="str">
        <f ca="1">IF(INDIRECT("'Risk Input'!"&amp; Database!$O$27 &amp; ROW() - 3)="","",INDIRECT("'Risk Input'!"&amp; Database!$O$27 &amp; ROW() - 3))</f>
        <v/>
      </c>
      <c r="F97" s="36" t="str">
        <f ca="1">IF(INDIRECT("'Risk Input'!"&amp; Database!$O$28 &amp; ROW() - 3)="","",INDIRECT("'Risk Input'!"&amp; Database!$O$28 &amp; ROW() - 3))</f>
        <v/>
      </c>
    </row>
    <row r="98" spans="2:6" s="213" customFormat="1" ht="15" thickBot="1">
      <c r="B98" s="80">
        <f t="shared" si="2"/>
        <v>89</v>
      </c>
      <c r="C98" s="33" t="str">
        <f ca="1">IF(INDIRECT("'Risk Input'!"&amp; Database!$O$10 &amp; ROW() - 3)="","",INDIRECT("'Risk Input'!"&amp; Database!$O$10 &amp; ROW() - 3))</f>
        <v/>
      </c>
      <c r="D98" s="178" t="str">
        <f ca="1">IF(INDIRECT("'Risk Input'!"&amp; Database!$O$2 &amp; ROW() - 3)="","",INDIRECT("'Risk Input'!"&amp; Database!$O$2 &amp; ROW() - 3))</f>
        <v/>
      </c>
      <c r="E98" s="215" t="str">
        <f ca="1">IF(INDIRECT("'Risk Input'!"&amp; Database!$O$27 &amp; ROW() - 3)="","",INDIRECT("'Risk Input'!"&amp; Database!$O$27 &amp; ROW() - 3))</f>
        <v/>
      </c>
      <c r="F98" s="35" t="str">
        <f ca="1">IF(INDIRECT("'Risk Input'!"&amp; Database!$O$28 &amp; ROW() - 3)="","",INDIRECT("'Risk Input'!"&amp; Database!$O$28 &amp; ROW() - 3))</f>
        <v/>
      </c>
    </row>
    <row r="99" spans="2:6" s="213" customFormat="1" ht="15" thickBot="1">
      <c r="B99" s="80">
        <f t="shared" si="2"/>
        <v>90</v>
      </c>
      <c r="C99" s="33" t="str">
        <f ca="1">IF(INDIRECT("'Risk Input'!"&amp; Database!$O$10 &amp; ROW() - 3)="","",INDIRECT("'Risk Input'!"&amp; Database!$O$10 &amp; ROW() - 3))</f>
        <v/>
      </c>
      <c r="D99" s="178" t="str">
        <f ca="1">IF(INDIRECT("'Risk Input'!"&amp; Database!$O$2 &amp; ROW() - 3)="","",INDIRECT("'Risk Input'!"&amp; Database!$O$2 &amp; ROW() - 3))</f>
        <v/>
      </c>
      <c r="E99" s="214" t="str">
        <f ca="1">IF(INDIRECT("'Risk Input'!"&amp; Database!$O$27 &amp; ROW() - 3)="","",INDIRECT("'Risk Input'!"&amp; Database!$O$27 &amp; ROW() - 3))</f>
        <v/>
      </c>
      <c r="F99" s="36" t="str">
        <f ca="1">IF(INDIRECT("'Risk Input'!"&amp; Database!$O$28 &amp; ROW() - 3)="","",INDIRECT("'Risk Input'!"&amp; Database!$O$28 &amp; ROW() - 3))</f>
        <v/>
      </c>
    </row>
    <row r="100" spans="2:6" s="213" customFormat="1" ht="15" thickBot="1">
      <c r="B100" s="80">
        <f t="shared" si="2"/>
        <v>91</v>
      </c>
      <c r="C100" s="33" t="str">
        <f ca="1">IF(INDIRECT("'Risk Input'!"&amp; Database!$O$10 &amp; ROW() - 3)="","",INDIRECT("'Risk Input'!"&amp; Database!$O$10 &amp; ROW() - 3))</f>
        <v/>
      </c>
      <c r="D100" s="178" t="str">
        <f ca="1">IF(INDIRECT("'Risk Input'!"&amp; Database!$O$2 &amp; ROW() - 3)="","",INDIRECT("'Risk Input'!"&amp; Database!$O$2 &amp; ROW() - 3))</f>
        <v/>
      </c>
      <c r="E100" s="215" t="str">
        <f ca="1">IF(INDIRECT("'Risk Input'!"&amp; Database!$O$27 &amp; ROW() - 3)="","",INDIRECT("'Risk Input'!"&amp; Database!$O$27 &amp; ROW() - 3))</f>
        <v/>
      </c>
      <c r="F100" s="35" t="str">
        <f ca="1">IF(INDIRECT("'Risk Input'!"&amp; Database!$O$28 &amp; ROW() - 3)="","",INDIRECT("'Risk Input'!"&amp; Database!$O$28 &amp; ROW() - 3))</f>
        <v/>
      </c>
    </row>
    <row r="101" spans="2:6" s="213" customFormat="1" ht="15" thickBot="1">
      <c r="B101" s="80">
        <f t="shared" si="2"/>
        <v>92</v>
      </c>
      <c r="C101" s="33" t="str">
        <f ca="1">IF(INDIRECT("'Risk Input'!"&amp; Database!$O$10 &amp; ROW() - 3)="","",INDIRECT("'Risk Input'!"&amp; Database!$O$10 &amp; ROW() - 3))</f>
        <v/>
      </c>
      <c r="D101" s="178" t="str">
        <f ca="1">IF(INDIRECT("'Risk Input'!"&amp; Database!$O$2 &amp; ROW() - 3)="","",INDIRECT("'Risk Input'!"&amp; Database!$O$2 &amp; ROW() - 3))</f>
        <v/>
      </c>
      <c r="E101" s="214" t="str">
        <f ca="1">IF(INDIRECT("'Risk Input'!"&amp; Database!$O$27 &amp; ROW() - 3)="","",INDIRECT("'Risk Input'!"&amp; Database!$O$27 &amp; ROW() - 3))</f>
        <v/>
      </c>
      <c r="F101" s="36" t="str">
        <f ca="1">IF(INDIRECT("'Risk Input'!"&amp; Database!$O$28 &amp; ROW() - 3)="","",INDIRECT("'Risk Input'!"&amp; Database!$O$28 &amp; ROW() - 3))</f>
        <v/>
      </c>
    </row>
    <row r="102" spans="2:6" s="213" customFormat="1" ht="15" thickBot="1">
      <c r="B102" s="80">
        <f t="shared" si="2"/>
        <v>93</v>
      </c>
      <c r="C102" s="33" t="str">
        <f ca="1">IF(INDIRECT("'Risk Input'!"&amp; Database!$O$10 &amp; ROW() - 3)="","",INDIRECT("'Risk Input'!"&amp; Database!$O$10 &amp; ROW() - 3))</f>
        <v/>
      </c>
      <c r="D102" s="178" t="str">
        <f ca="1">IF(INDIRECT("'Risk Input'!"&amp; Database!$O$2 &amp; ROW() - 3)="","",INDIRECT("'Risk Input'!"&amp; Database!$O$2 &amp; ROW() - 3))</f>
        <v/>
      </c>
      <c r="E102" s="215" t="str">
        <f ca="1">IF(INDIRECT("'Risk Input'!"&amp; Database!$O$27 &amp; ROW() - 3)="","",INDIRECT("'Risk Input'!"&amp; Database!$O$27 &amp; ROW() - 3))</f>
        <v/>
      </c>
      <c r="F102" s="35" t="str">
        <f ca="1">IF(INDIRECT("'Risk Input'!"&amp; Database!$O$28 &amp; ROW() - 3)="","",INDIRECT("'Risk Input'!"&amp; Database!$O$28 &amp; ROW() - 3))</f>
        <v/>
      </c>
    </row>
    <row r="103" spans="2:6" s="213" customFormat="1" ht="15" thickBot="1">
      <c r="B103" s="80">
        <f t="shared" si="2"/>
        <v>94</v>
      </c>
      <c r="C103" s="33" t="str">
        <f ca="1">IF(INDIRECT("'Risk Input'!"&amp; Database!$O$10 &amp; ROW() - 3)="","",INDIRECT("'Risk Input'!"&amp; Database!$O$10 &amp; ROW() - 3))</f>
        <v/>
      </c>
      <c r="D103" s="178" t="str">
        <f ca="1">IF(INDIRECT("'Risk Input'!"&amp; Database!$O$2 &amp; ROW() - 3)="","",INDIRECT("'Risk Input'!"&amp; Database!$O$2 &amp; ROW() - 3))</f>
        <v/>
      </c>
      <c r="E103" s="214" t="str">
        <f ca="1">IF(INDIRECT("'Risk Input'!"&amp; Database!$O$27 &amp; ROW() - 3)="","",INDIRECT("'Risk Input'!"&amp; Database!$O$27 &amp; ROW() - 3))</f>
        <v/>
      </c>
      <c r="F103" s="36" t="str">
        <f ca="1">IF(INDIRECT("'Risk Input'!"&amp; Database!$O$28 &amp; ROW() - 3)="","",INDIRECT("'Risk Input'!"&amp; Database!$O$28 &amp; ROW() - 3))</f>
        <v/>
      </c>
    </row>
    <row r="104" spans="2:6" s="213" customFormat="1" ht="15" thickBot="1">
      <c r="B104" s="80">
        <f t="shared" si="2"/>
        <v>95</v>
      </c>
      <c r="C104" s="33" t="str">
        <f ca="1">IF(INDIRECT("'Risk Input'!"&amp; Database!$O$10 &amp; ROW() - 3)="","",INDIRECT("'Risk Input'!"&amp; Database!$O$10 &amp; ROW() - 3))</f>
        <v/>
      </c>
      <c r="D104" s="178" t="str">
        <f ca="1">IF(INDIRECT("'Risk Input'!"&amp; Database!$O$2 &amp; ROW() - 3)="","",INDIRECT("'Risk Input'!"&amp; Database!$O$2 &amp; ROW() - 3))</f>
        <v/>
      </c>
      <c r="E104" s="215" t="str">
        <f ca="1">IF(INDIRECT("'Risk Input'!"&amp; Database!$O$27 &amp; ROW() - 3)="","",INDIRECT("'Risk Input'!"&amp; Database!$O$27 &amp; ROW() - 3))</f>
        <v/>
      </c>
      <c r="F104" s="35" t="str">
        <f ca="1">IF(INDIRECT("'Risk Input'!"&amp; Database!$O$28 &amp; ROW() - 3)="","",INDIRECT("'Risk Input'!"&amp; Database!$O$28 &amp; ROW() - 3))</f>
        <v/>
      </c>
    </row>
    <row r="105" spans="2:6" s="213" customFormat="1" ht="15" thickBot="1">
      <c r="B105" s="80">
        <f t="shared" si="2"/>
        <v>96</v>
      </c>
      <c r="C105" s="33" t="str">
        <f ca="1">IF(INDIRECT("'Risk Input'!"&amp; Database!$O$10 &amp; ROW() - 3)="","",INDIRECT("'Risk Input'!"&amp; Database!$O$10 &amp; ROW() - 3))</f>
        <v/>
      </c>
      <c r="D105" s="178" t="str">
        <f ca="1">IF(INDIRECT("'Risk Input'!"&amp; Database!$O$2 &amp; ROW() - 3)="","",INDIRECT("'Risk Input'!"&amp; Database!$O$2 &amp; ROW() - 3))</f>
        <v/>
      </c>
      <c r="E105" s="214" t="str">
        <f ca="1">IF(INDIRECT("'Risk Input'!"&amp; Database!$O$27 &amp; ROW() - 3)="","",INDIRECT("'Risk Input'!"&amp; Database!$O$27 &amp; ROW() - 3))</f>
        <v/>
      </c>
      <c r="F105" s="36" t="str">
        <f ca="1">IF(INDIRECT("'Risk Input'!"&amp; Database!$O$28 &amp; ROW() - 3)="","",INDIRECT("'Risk Input'!"&amp; Database!$O$28 &amp; ROW() - 3))</f>
        <v/>
      </c>
    </row>
    <row r="106" spans="2:6" s="213" customFormat="1" ht="15" thickBot="1">
      <c r="B106" s="80">
        <f t="shared" si="2"/>
        <v>97</v>
      </c>
      <c r="C106" s="33" t="str">
        <f ca="1">IF(INDIRECT("'Risk Input'!"&amp; Database!$O$10 &amp; ROW() - 3)="","",INDIRECT("'Risk Input'!"&amp; Database!$O$10 &amp; ROW() - 3))</f>
        <v/>
      </c>
      <c r="D106" s="178" t="str">
        <f ca="1">IF(INDIRECT("'Risk Input'!"&amp; Database!$O$2 &amp; ROW() - 3)="","",INDIRECT("'Risk Input'!"&amp; Database!$O$2 &amp; ROW() - 3))</f>
        <v/>
      </c>
      <c r="E106" s="215" t="str">
        <f ca="1">IF(INDIRECT("'Risk Input'!"&amp; Database!$O$27 &amp; ROW() - 3)="","",INDIRECT("'Risk Input'!"&amp; Database!$O$27 &amp; ROW() - 3))</f>
        <v/>
      </c>
      <c r="F106" s="35" t="str">
        <f ca="1">IF(INDIRECT("'Risk Input'!"&amp; Database!$O$28 &amp; ROW() - 3)="","",INDIRECT("'Risk Input'!"&amp; Database!$O$28 &amp; ROW() - 3))</f>
        <v/>
      </c>
    </row>
    <row r="107" spans="2:6" s="213" customFormat="1" ht="15" thickBot="1">
      <c r="B107" s="80">
        <f t="shared" si="2"/>
        <v>98</v>
      </c>
      <c r="C107" s="33" t="str">
        <f ca="1">IF(INDIRECT("'Risk Input'!"&amp; Database!$O$10 &amp; ROW() - 3)="","",INDIRECT("'Risk Input'!"&amp; Database!$O$10 &amp; ROW() - 3))</f>
        <v/>
      </c>
      <c r="D107" s="178" t="str">
        <f ca="1">IF(INDIRECT("'Risk Input'!"&amp; Database!$O$2 &amp; ROW() - 3)="","",INDIRECT("'Risk Input'!"&amp; Database!$O$2 &amp; ROW() - 3))</f>
        <v/>
      </c>
      <c r="E107" s="214" t="str">
        <f ca="1">IF(INDIRECT("'Risk Input'!"&amp; Database!$O$27 &amp; ROW() - 3)="","",INDIRECT("'Risk Input'!"&amp; Database!$O$27 &amp; ROW() - 3))</f>
        <v/>
      </c>
      <c r="F107" s="36" t="str">
        <f ca="1">IF(INDIRECT("'Risk Input'!"&amp; Database!$O$28 &amp; ROW() - 3)="","",INDIRECT("'Risk Input'!"&amp; Database!$O$28 &amp; ROW() - 3))</f>
        <v/>
      </c>
    </row>
    <row r="108" spans="2:6" s="213" customFormat="1" ht="15" thickBot="1">
      <c r="B108" s="80">
        <f>B107+1</f>
        <v>99</v>
      </c>
      <c r="C108" s="33" t="str">
        <f ca="1">IF(INDIRECT("'Risk Input'!"&amp; Database!$O$10 &amp; ROW() - 3)="","",INDIRECT("'Risk Input'!"&amp; Database!$O$10 &amp; ROW() - 3))</f>
        <v/>
      </c>
      <c r="D108" s="178" t="str">
        <f ca="1">IF(INDIRECT("'Risk Input'!"&amp; Database!$O$2 &amp; ROW() - 3)="","",INDIRECT("'Risk Input'!"&amp; Database!$O$2 &amp; ROW() - 3))</f>
        <v/>
      </c>
      <c r="E108" s="215" t="str">
        <f ca="1">IF(INDIRECT("'Risk Input'!"&amp; Database!$O$27 &amp; ROW() - 3)="","",INDIRECT("'Risk Input'!"&amp; Database!$O$27 &amp; ROW() - 3))</f>
        <v/>
      </c>
      <c r="F108" s="35" t="str">
        <f ca="1">IF(INDIRECT("'Risk Input'!"&amp; Database!$O$28 &amp; ROW() - 3)="","",INDIRECT("'Risk Input'!"&amp; Database!$O$28 &amp; ROW() - 3))</f>
        <v/>
      </c>
    </row>
    <row r="109" spans="2:6" s="213" customFormat="1" ht="15" thickBot="1">
      <c r="B109" s="80">
        <f>B108+1</f>
        <v>100</v>
      </c>
      <c r="C109" s="33" t="str">
        <f ca="1">IF(INDIRECT("'Risk Input'!"&amp; Database!$O$10 &amp; ROW() - 3)="","",INDIRECT("'Risk Input'!"&amp; Database!$O$10 &amp; ROW() - 3))</f>
        <v/>
      </c>
      <c r="D109" s="178" t="str">
        <f ca="1">IF(INDIRECT("'Risk Input'!"&amp; Database!$O$2 &amp; ROW() - 3)="","",INDIRECT("'Risk Input'!"&amp; Database!$O$2 &amp; ROW() - 3))</f>
        <v/>
      </c>
      <c r="E109" s="214" t="str">
        <f ca="1">IF(INDIRECT("'Risk Input'!"&amp; Database!$O$27 &amp; ROW() - 3)="","",INDIRECT("'Risk Input'!"&amp; Database!$O$27 &amp; ROW() - 3))</f>
        <v/>
      </c>
      <c r="F109" s="36" t="str">
        <f ca="1">IF(INDIRECT("'Risk Input'!"&amp; Database!$O$28 &amp; ROW() - 3)="","",INDIRECT("'Risk Input'!"&amp; Database!$O$28 &amp; ROW() - 3))</f>
        <v/>
      </c>
    </row>
    <row r="110" spans="2:6" s="213" customFormat="1" ht="15" thickBot="1">
      <c r="B110" s="79">
        <f>B109+1</f>
        <v>101</v>
      </c>
      <c r="C110" s="34" t="str">
        <f ca="1">IF(INDIRECT("'Risk Input'!"&amp; Database!$O$10 &amp; ROW() - 3)="","",INDIRECT("'Risk Input'!"&amp; Database!$O$10 &amp; ROW() - 3))</f>
        <v/>
      </c>
      <c r="D110" s="177" t="str">
        <f ca="1">IF(INDIRECT("'Risk Input'!"&amp; Database!$O$2 &amp; ROW() - 3)="","",INDIRECT("'Risk Input'!"&amp; Database!$O$2 &amp; ROW() - 3))</f>
        <v/>
      </c>
      <c r="E110" s="212" t="str">
        <f ca="1">IF(INDIRECT("'Risk Input'!"&amp; Database!$O$27 &amp; ROW() - 3)="","",INDIRECT("'Risk Input'!"&amp; Database!$O$27 &amp; ROW() - 3))</f>
        <v/>
      </c>
      <c r="F110" s="37" t="str">
        <f ca="1">IF(INDIRECT("'Risk Input'!"&amp; Database!$O$28 &amp; ROW() - 3)="","",INDIRECT("'Risk Input'!"&amp; Database!$O$28 &amp; ROW() - 3))</f>
        <v/>
      </c>
    </row>
    <row r="111" spans="2:6" s="213" customFormat="1" ht="15" thickBot="1">
      <c r="B111" s="80">
        <f>B110+1</f>
        <v>102</v>
      </c>
      <c r="C111" s="33" t="str">
        <f ca="1">IF(INDIRECT("'Risk Input'!"&amp; Database!$O$10 &amp; ROW() - 3)="","",INDIRECT("'Risk Input'!"&amp; Database!$O$10 &amp; ROW() - 3))</f>
        <v/>
      </c>
      <c r="D111" s="178" t="str">
        <f ca="1">IF(INDIRECT("'Risk Input'!"&amp; Database!$O$2 &amp; ROW() - 3)="","",INDIRECT("'Risk Input'!"&amp; Database!$O$2 &amp; ROW() - 3))</f>
        <v/>
      </c>
      <c r="E111" s="214" t="str">
        <f ca="1">IF(INDIRECT("'Risk Input'!"&amp; Database!$O$27 &amp; ROW() - 3)="","",INDIRECT("'Risk Input'!"&amp; Database!$O$27 &amp; ROW() - 3))</f>
        <v/>
      </c>
      <c r="F111" s="36" t="str">
        <f ca="1">IF(INDIRECT("'Risk Input'!"&amp; Database!$O$28 &amp; ROW() - 3)="","",INDIRECT("'Risk Input'!"&amp; Database!$O$28 &amp; ROW() - 3))</f>
        <v/>
      </c>
    </row>
    <row r="112" spans="2:6" s="213" customFormat="1" ht="15" thickBot="1">
      <c r="B112" s="80">
        <f t="shared" ref="B112:B175" si="3">B111+1</f>
        <v>103</v>
      </c>
      <c r="C112" s="33" t="str">
        <f ca="1">IF(INDIRECT("'Risk Input'!"&amp; Database!$O$10 &amp; ROW() - 3)="","",INDIRECT("'Risk Input'!"&amp; Database!$O$10 &amp; ROW() - 3))</f>
        <v/>
      </c>
      <c r="D112" s="178" t="str">
        <f ca="1">IF(INDIRECT("'Risk Input'!"&amp; Database!$O$2 &amp; ROW() - 3)="","",INDIRECT("'Risk Input'!"&amp; Database!$O$2 &amp; ROW() - 3))</f>
        <v/>
      </c>
      <c r="E112" s="215" t="str">
        <f ca="1">IF(INDIRECT("'Risk Input'!"&amp; Database!$O$27 &amp; ROW() - 3)="","",INDIRECT("'Risk Input'!"&amp; Database!$O$27 &amp; ROW() - 3))</f>
        <v/>
      </c>
      <c r="F112" s="35" t="str">
        <f ca="1">IF(INDIRECT("'Risk Input'!"&amp; Database!$O$28 &amp; ROW() - 3)="","",INDIRECT("'Risk Input'!"&amp; Database!$O$28 &amp; ROW() - 3))</f>
        <v/>
      </c>
    </row>
    <row r="113" spans="2:6" s="213" customFormat="1" ht="15" thickBot="1">
      <c r="B113" s="80">
        <f t="shared" si="3"/>
        <v>104</v>
      </c>
      <c r="C113" s="33" t="str">
        <f ca="1">IF(INDIRECT("'Risk Input'!"&amp; Database!$O$10 &amp; ROW() - 3)="","",INDIRECT("'Risk Input'!"&amp; Database!$O$10 &amp; ROW() - 3))</f>
        <v/>
      </c>
      <c r="D113" s="178" t="str">
        <f ca="1">IF(INDIRECT("'Risk Input'!"&amp; Database!$O$2 &amp; ROW() - 3)="","",INDIRECT("'Risk Input'!"&amp; Database!$O$2 &amp; ROW() - 3))</f>
        <v/>
      </c>
      <c r="E113" s="214" t="str">
        <f ca="1">IF(INDIRECT("'Risk Input'!"&amp; Database!$O$27 &amp; ROW() - 3)="","",INDIRECT("'Risk Input'!"&amp; Database!$O$27 &amp; ROW() - 3))</f>
        <v/>
      </c>
      <c r="F113" s="36" t="str">
        <f ca="1">IF(INDIRECT("'Risk Input'!"&amp; Database!$O$28 &amp; ROW() - 3)="","",INDIRECT("'Risk Input'!"&amp; Database!$O$28 &amp; ROW() - 3))</f>
        <v/>
      </c>
    </row>
    <row r="114" spans="2:6" s="213" customFormat="1" ht="15" thickBot="1">
      <c r="B114" s="80">
        <f t="shared" si="3"/>
        <v>105</v>
      </c>
      <c r="C114" s="33" t="str">
        <f ca="1">IF(INDIRECT("'Risk Input'!"&amp; Database!$O$10 &amp; ROW() - 3)="","",INDIRECT("'Risk Input'!"&amp; Database!$O$10 &amp; ROW() - 3))</f>
        <v/>
      </c>
      <c r="D114" s="178" t="str">
        <f ca="1">IF(INDIRECT("'Risk Input'!"&amp; Database!$O$2 &amp; ROW() - 3)="","",INDIRECT("'Risk Input'!"&amp; Database!$O$2 &amp; ROW() - 3))</f>
        <v/>
      </c>
      <c r="E114" s="215" t="str">
        <f ca="1">IF(INDIRECT("'Risk Input'!"&amp; Database!$O$27 &amp; ROW() - 3)="","",INDIRECT("'Risk Input'!"&amp; Database!$O$27 &amp; ROW() - 3))</f>
        <v/>
      </c>
      <c r="F114" s="35" t="str">
        <f ca="1">IF(INDIRECT("'Risk Input'!"&amp; Database!$O$28 &amp; ROW() - 3)="","",INDIRECT("'Risk Input'!"&amp; Database!$O$28 &amp; ROW() - 3))</f>
        <v/>
      </c>
    </row>
    <row r="115" spans="2:6" s="213" customFormat="1" ht="15" thickBot="1">
      <c r="B115" s="80">
        <f t="shared" si="3"/>
        <v>106</v>
      </c>
      <c r="C115" s="33" t="str">
        <f ca="1">IF(INDIRECT("'Risk Input'!"&amp; Database!$O$10 &amp; ROW() - 3)="","",INDIRECT("'Risk Input'!"&amp; Database!$O$10 &amp; ROW() - 3))</f>
        <v/>
      </c>
      <c r="D115" s="178" t="str">
        <f ca="1">IF(INDIRECT("'Risk Input'!"&amp; Database!$O$2 &amp; ROW() - 3)="","",INDIRECT("'Risk Input'!"&amp; Database!$O$2 &amp; ROW() - 3))</f>
        <v/>
      </c>
      <c r="E115" s="214" t="str">
        <f ca="1">IF(INDIRECT("'Risk Input'!"&amp; Database!$O$27 &amp; ROW() - 3)="","",INDIRECT("'Risk Input'!"&amp; Database!$O$27 &amp; ROW() - 3))</f>
        <v/>
      </c>
      <c r="F115" s="36" t="str">
        <f ca="1">IF(INDIRECT("'Risk Input'!"&amp; Database!$O$28 &amp; ROW() - 3)="","",INDIRECT("'Risk Input'!"&amp; Database!$O$28 &amp; ROW() - 3))</f>
        <v/>
      </c>
    </row>
    <row r="116" spans="2:6" s="213" customFormat="1" ht="15" thickBot="1">
      <c r="B116" s="80">
        <f t="shared" si="3"/>
        <v>107</v>
      </c>
      <c r="C116" s="33" t="str">
        <f ca="1">IF(INDIRECT("'Risk Input'!"&amp; Database!$O$10 &amp; ROW() - 3)="","",INDIRECT("'Risk Input'!"&amp; Database!$O$10 &amp; ROW() - 3))</f>
        <v/>
      </c>
      <c r="D116" s="178" t="str">
        <f ca="1">IF(INDIRECT("'Risk Input'!"&amp; Database!$O$2 &amp; ROW() - 3)="","",INDIRECT("'Risk Input'!"&amp; Database!$O$2 &amp; ROW() - 3))</f>
        <v/>
      </c>
      <c r="E116" s="215" t="str">
        <f ca="1">IF(INDIRECT("'Risk Input'!"&amp; Database!$O$27 &amp; ROW() - 3)="","",INDIRECT("'Risk Input'!"&amp; Database!$O$27 &amp; ROW() - 3))</f>
        <v/>
      </c>
      <c r="F116" s="35" t="str">
        <f ca="1">IF(INDIRECT("'Risk Input'!"&amp; Database!$O$28 &amp; ROW() - 3)="","",INDIRECT("'Risk Input'!"&amp; Database!$O$28 &amp; ROW() - 3))</f>
        <v/>
      </c>
    </row>
    <row r="117" spans="2:6" s="213" customFormat="1" ht="15" thickBot="1">
      <c r="B117" s="80">
        <f t="shared" si="3"/>
        <v>108</v>
      </c>
      <c r="C117" s="33" t="str">
        <f ca="1">IF(INDIRECT("'Risk Input'!"&amp; Database!$O$10 &amp; ROW() - 3)="","",INDIRECT("'Risk Input'!"&amp; Database!$O$10 &amp; ROW() - 3))</f>
        <v/>
      </c>
      <c r="D117" s="178" t="str">
        <f ca="1">IF(INDIRECT("'Risk Input'!"&amp; Database!$O$2 &amp; ROW() - 3)="","",INDIRECT("'Risk Input'!"&amp; Database!$O$2 &amp; ROW() - 3))</f>
        <v/>
      </c>
      <c r="E117" s="214" t="str">
        <f ca="1">IF(INDIRECT("'Risk Input'!"&amp; Database!$O$27 &amp; ROW() - 3)="","",INDIRECT("'Risk Input'!"&amp; Database!$O$27 &amp; ROW() - 3))</f>
        <v/>
      </c>
      <c r="F117" s="36" t="str">
        <f ca="1">IF(INDIRECT("'Risk Input'!"&amp; Database!$O$28 &amp; ROW() - 3)="","",INDIRECT("'Risk Input'!"&amp; Database!$O$28 &amp; ROW() - 3))</f>
        <v/>
      </c>
    </row>
    <row r="118" spans="2:6" s="213" customFormat="1" ht="15" thickBot="1">
      <c r="B118" s="80">
        <f t="shared" si="3"/>
        <v>109</v>
      </c>
      <c r="C118" s="33" t="str">
        <f ca="1">IF(INDIRECT("'Risk Input'!"&amp; Database!$O$10 &amp; ROW() - 3)="","",INDIRECT("'Risk Input'!"&amp; Database!$O$10 &amp; ROW() - 3))</f>
        <v/>
      </c>
      <c r="D118" s="178" t="str">
        <f ca="1">IF(INDIRECT("'Risk Input'!"&amp; Database!$O$2 &amp; ROW() - 3)="","",INDIRECT("'Risk Input'!"&amp; Database!$O$2 &amp; ROW() - 3))</f>
        <v/>
      </c>
      <c r="E118" s="215" t="str">
        <f ca="1">IF(INDIRECT("'Risk Input'!"&amp; Database!$O$27 &amp; ROW() - 3)="","",INDIRECT("'Risk Input'!"&amp; Database!$O$27 &amp; ROW() - 3))</f>
        <v/>
      </c>
      <c r="F118" s="35" t="str">
        <f ca="1">IF(INDIRECT("'Risk Input'!"&amp; Database!$O$28 &amp; ROW() - 3)="","",INDIRECT("'Risk Input'!"&amp; Database!$O$28 &amp; ROW() - 3))</f>
        <v/>
      </c>
    </row>
    <row r="119" spans="2:6" s="213" customFormat="1" ht="15" thickBot="1">
      <c r="B119" s="80">
        <f t="shared" si="3"/>
        <v>110</v>
      </c>
      <c r="C119" s="33" t="str">
        <f ca="1">IF(INDIRECT("'Risk Input'!"&amp; Database!$O$10 &amp; ROW() - 3)="","",INDIRECT("'Risk Input'!"&amp; Database!$O$10 &amp; ROW() - 3))</f>
        <v/>
      </c>
      <c r="D119" s="178" t="str">
        <f ca="1">IF(INDIRECT("'Risk Input'!"&amp; Database!$O$2 &amp; ROW() - 3)="","",INDIRECT("'Risk Input'!"&amp; Database!$O$2 &amp; ROW() - 3))</f>
        <v/>
      </c>
      <c r="E119" s="214" t="str">
        <f ca="1">IF(INDIRECT("'Risk Input'!"&amp; Database!$O$27 &amp; ROW() - 3)="","",INDIRECT("'Risk Input'!"&amp; Database!$O$27 &amp; ROW() - 3))</f>
        <v/>
      </c>
      <c r="F119" s="36" t="str">
        <f ca="1">IF(INDIRECT("'Risk Input'!"&amp; Database!$O$28 &amp; ROW() - 3)="","",INDIRECT("'Risk Input'!"&amp; Database!$O$28 &amp; ROW() - 3))</f>
        <v/>
      </c>
    </row>
    <row r="120" spans="2:6" s="213" customFormat="1" ht="15" thickBot="1">
      <c r="B120" s="80">
        <f t="shared" si="3"/>
        <v>111</v>
      </c>
      <c r="C120" s="33" t="str">
        <f ca="1">IF(INDIRECT("'Risk Input'!"&amp; Database!$O$10 &amp; ROW() - 3)="","",INDIRECT("'Risk Input'!"&amp; Database!$O$10 &amp; ROW() - 3))</f>
        <v/>
      </c>
      <c r="D120" s="178" t="str">
        <f ca="1">IF(INDIRECT("'Risk Input'!"&amp; Database!$O$2 &amp; ROW() - 3)="","",INDIRECT("'Risk Input'!"&amp; Database!$O$2 &amp; ROW() - 3))</f>
        <v/>
      </c>
      <c r="E120" s="215" t="str">
        <f ca="1">IF(INDIRECT("'Risk Input'!"&amp; Database!$O$27 &amp; ROW() - 3)="","",INDIRECT("'Risk Input'!"&amp; Database!$O$27 &amp; ROW() - 3))</f>
        <v/>
      </c>
      <c r="F120" s="35" t="str">
        <f ca="1">IF(INDIRECT("'Risk Input'!"&amp; Database!$O$28 &amp; ROW() - 3)="","",INDIRECT("'Risk Input'!"&amp; Database!$O$28 &amp; ROW() - 3))</f>
        <v/>
      </c>
    </row>
    <row r="121" spans="2:6" s="213" customFormat="1" ht="15" thickBot="1">
      <c r="B121" s="80">
        <f t="shared" si="3"/>
        <v>112</v>
      </c>
      <c r="C121" s="33" t="str">
        <f ca="1">IF(INDIRECT("'Risk Input'!"&amp; Database!$O$10 &amp; ROW() - 3)="","",INDIRECT("'Risk Input'!"&amp; Database!$O$10 &amp; ROW() - 3))</f>
        <v/>
      </c>
      <c r="D121" s="178" t="str">
        <f ca="1">IF(INDIRECT("'Risk Input'!"&amp; Database!$O$2 &amp; ROW() - 3)="","",INDIRECT("'Risk Input'!"&amp; Database!$O$2 &amp; ROW() - 3))</f>
        <v/>
      </c>
      <c r="E121" s="214" t="str">
        <f ca="1">IF(INDIRECT("'Risk Input'!"&amp; Database!$O$27 &amp; ROW() - 3)="","",INDIRECT("'Risk Input'!"&amp; Database!$O$27 &amp; ROW() - 3))</f>
        <v/>
      </c>
      <c r="F121" s="36" t="str">
        <f ca="1">IF(INDIRECT("'Risk Input'!"&amp; Database!$O$28 &amp; ROW() - 3)="","",INDIRECT("'Risk Input'!"&amp; Database!$O$28 &amp; ROW() - 3))</f>
        <v/>
      </c>
    </row>
    <row r="122" spans="2:6" s="213" customFormat="1" ht="15" thickBot="1">
      <c r="B122" s="80">
        <f t="shared" si="3"/>
        <v>113</v>
      </c>
      <c r="C122" s="33" t="str">
        <f ca="1">IF(INDIRECT("'Risk Input'!"&amp; Database!$O$10 &amp; ROW() - 3)="","",INDIRECT("'Risk Input'!"&amp; Database!$O$10 &amp; ROW() - 3))</f>
        <v/>
      </c>
      <c r="D122" s="178" t="str">
        <f ca="1">IF(INDIRECT("'Risk Input'!"&amp; Database!$O$2 &amp; ROW() - 3)="","",INDIRECT("'Risk Input'!"&amp; Database!$O$2 &amp; ROW() - 3))</f>
        <v/>
      </c>
      <c r="E122" s="215" t="str">
        <f ca="1">IF(INDIRECT("'Risk Input'!"&amp; Database!$O$27 &amp; ROW() - 3)="","",INDIRECT("'Risk Input'!"&amp; Database!$O$27 &amp; ROW() - 3))</f>
        <v/>
      </c>
      <c r="F122" s="35" t="str">
        <f ca="1">IF(INDIRECT("'Risk Input'!"&amp; Database!$O$28 &amp; ROW() - 3)="","",INDIRECT("'Risk Input'!"&amp; Database!$O$28 &amp; ROW() - 3))</f>
        <v/>
      </c>
    </row>
    <row r="123" spans="2:6" s="213" customFormat="1" ht="15" thickBot="1">
      <c r="B123" s="80">
        <f t="shared" si="3"/>
        <v>114</v>
      </c>
      <c r="C123" s="33" t="str">
        <f ca="1">IF(INDIRECT("'Risk Input'!"&amp; Database!$O$10 &amp; ROW() - 3)="","",INDIRECT("'Risk Input'!"&amp; Database!$O$10 &amp; ROW() - 3))</f>
        <v/>
      </c>
      <c r="D123" s="178" t="str">
        <f ca="1">IF(INDIRECT("'Risk Input'!"&amp; Database!$O$2 &amp; ROW() - 3)="","",INDIRECT("'Risk Input'!"&amp; Database!$O$2 &amp; ROW() - 3))</f>
        <v/>
      </c>
      <c r="E123" s="214" t="str">
        <f ca="1">IF(INDIRECT("'Risk Input'!"&amp; Database!$O$27 &amp; ROW() - 3)="","",INDIRECT("'Risk Input'!"&amp; Database!$O$27 &amp; ROW() - 3))</f>
        <v/>
      </c>
      <c r="F123" s="36" t="str">
        <f ca="1">IF(INDIRECT("'Risk Input'!"&amp; Database!$O$28 &amp; ROW() - 3)="","",INDIRECT("'Risk Input'!"&amp; Database!$O$28 &amp; ROW() - 3))</f>
        <v/>
      </c>
    </row>
    <row r="124" spans="2:6" s="213" customFormat="1" ht="15" thickBot="1">
      <c r="B124" s="80">
        <f t="shared" si="3"/>
        <v>115</v>
      </c>
      <c r="C124" s="33" t="str">
        <f ca="1">IF(INDIRECT("'Risk Input'!"&amp; Database!$O$10 &amp; ROW() - 3)="","",INDIRECT("'Risk Input'!"&amp; Database!$O$10 &amp; ROW() - 3))</f>
        <v/>
      </c>
      <c r="D124" s="178" t="str">
        <f ca="1">IF(INDIRECT("'Risk Input'!"&amp; Database!$O$2 &amp; ROW() - 3)="","",INDIRECT("'Risk Input'!"&amp; Database!$O$2 &amp; ROW() - 3))</f>
        <v/>
      </c>
      <c r="E124" s="215" t="str">
        <f ca="1">IF(INDIRECT("'Risk Input'!"&amp; Database!$O$27 &amp; ROW() - 3)="","",INDIRECT("'Risk Input'!"&amp; Database!$O$27 &amp; ROW() - 3))</f>
        <v/>
      </c>
      <c r="F124" s="35" t="str">
        <f ca="1">IF(INDIRECT("'Risk Input'!"&amp; Database!$O$28 &amp; ROW() - 3)="","",INDIRECT("'Risk Input'!"&amp; Database!$O$28 &amp; ROW() - 3))</f>
        <v/>
      </c>
    </row>
    <row r="125" spans="2:6" s="213" customFormat="1" ht="15" thickBot="1">
      <c r="B125" s="80">
        <f t="shared" si="3"/>
        <v>116</v>
      </c>
      <c r="C125" s="33" t="str">
        <f ca="1">IF(INDIRECT("'Risk Input'!"&amp; Database!$O$10 &amp; ROW() - 3)="","",INDIRECT("'Risk Input'!"&amp; Database!$O$10 &amp; ROW() - 3))</f>
        <v/>
      </c>
      <c r="D125" s="178" t="str">
        <f ca="1">IF(INDIRECT("'Risk Input'!"&amp; Database!$O$2 &amp; ROW() - 3)="","",INDIRECT("'Risk Input'!"&amp; Database!$O$2 &amp; ROW() - 3))</f>
        <v/>
      </c>
      <c r="E125" s="214" t="str">
        <f ca="1">IF(INDIRECT("'Risk Input'!"&amp; Database!$O$27 &amp; ROW() - 3)="","",INDIRECT("'Risk Input'!"&amp; Database!$O$27 &amp; ROW() - 3))</f>
        <v/>
      </c>
      <c r="F125" s="36" t="str">
        <f ca="1">IF(INDIRECT("'Risk Input'!"&amp; Database!$O$28 &amp; ROW() - 3)="","",INDIRECT("'Risk Input'!"&amp; Database!$O$28 &amp; ROW() - 3))</f>
        <v/>
      </c>
    </row>
    <row r="126" spans="2:6" s="213" customFormat="1" ht="15" thickBot="1">
      <c r="B126" s="80">
        <f t="shared" si="3"/>
        <v>117</v>
      </c>
      <c r="C126" s="33" t="str">
        <f ca="1">IF(INDIRECT("'Risk Input'!"&amp; Database!$O$10 &amp; ROW() - 3)="","",INDIRECT("'Risk Input'!"&amp; Database!$O$10 &amp; ROW() - 3))</f>
        <v/>
      </c>
      <c r="D126" s="178" t="str">
        <f ca="1">IF(INDIRECT("'Risk Input'!"&amp; Database!$O$2 &amp; ROW() - 3)="","",INDIRECT("'Risk Input'!"&amp; Database!$O$2 &amp; ROW() - 3))</f>
        <v/>
      </c>
      <c r="E126" s="215" t="str">
        <f ca="1">IF(INDIRECT("'Risk Input'!"&amp; Database!$O$27 &amp; ROW() - 3)="","",INDIRECT("'Risk Input'!"&amp; Database!$O$27 &amp; ROW() - 3))</f>
        <v/>
      </c>
      <c r="F126" s="35" t="str">
        <f ca="1">IF(INDIRECT("'Risk Input'!"&amp; Database!$O$28 &amp; ROW() - 3)="","",INDIRECT("'Risk Input'!"&amp; Database!$O$28 &amp; ROW() - 3))</f>
        <v/>
      </c>
    </row>
    <row r="127" spans="2:6" s="213" customFormat="1" ht="15" thickBot="1">
      <c r="B127" s="80">
        <f t="shared" si="3"/>
        <v>118</v>
      </c>
      <c r="C127" s="33" t="str">
        <f ca="1">IF(INDIRECT("'Risk Input'!"&amp; Database!$O$10 &amp; ROW() - 3)="","",INDIRECT("'Risk Input'!"&amp; Database!$O$10 &amp; ROW() - 3))</f>
        <v/>
      </c>
      <c r="D127" s="178" t="str">
        <f ca="1">IF(INDIRECT("'Risk Input'!"&amp; Database!$O$2 &amp; ROW() - 3)="","",INDIRECT("'Risk Input'!"&amp; Database!$O$2 &amp; ROW() - 3))</f>
        <v/>
      </c>
      <c r="E127" s="214" t="str">
        <f ca="1">IF(INDIRECT("'Risk Input'!"&amp; Database!$O$27 &amp; ROW() - 3)="","",INDIRECT("'Risk Input'!"&amp; Database!$O$27 &amp; ROW() - 3))</f>
        <v/>
      </c>
      <c r="F127" s="36" t="str">
        <f ca="1">IF(INDIRECT("'Risk Input'!"&amp; Database!$O$28 &amp; ROW() - 3)="","",INDIRECT("'Risk Input'!"&amp; Database!$O$28 &amp; ROW() - 3))</f>
        <v/>
      </c>
    </row>
    <row r="128" spans="2:6" s="213" customFormat="1" ht="15" thickBot="1">
      <c r="B128" s="80">
        <f t="shared" si="3"/>
        <v>119</v>
      </c>
      <c r="C128" s="33" t="str">
        <f ca="1">IF(INDIRECT("'Risk Input'!"&amp; Database!$O$10 &amp; ROW() - 3)="","",INDIRECT("'Risk Input'!"&amp; Database!$O$10 &amp; ROW() - 3))</f>
        <v/>
      </c>
      <c r="D128" s="178" t="str">
        <f ca="1">IF(INDIRECT("'Risk Input'!"&amp; Database!$O$2 &amp; ROW() - 3)="","",INDIRECT("'Risk Input'!"&amp; Database!$O$2 &amp; ROW() - 3))</f>
        <v/>
      </c>
      <c r="E128" s="215" t="str">
        <f ca="1">IF(INDIRECT("'Risk Input'!"&amp; Database!$O$27 &amp; ROW() - 3)="","",INDIRECT("'Risk Input'!"&amp; Database!$O$27 &amp; ROW() - 3))</f>
        <v/>
      </c>
      <c r="F128" s="35" t="str">
        <f ca="1">IF(INDIRECT("'Risk Input'!"&amp; Database!$O$28 &amp; ROW() - 3)="","",INDIRECT("'Risk Input'!"&amp; Database!$O$28 &amp; ROW() - 3))</f>
        <v/>
      </c>
    </row>
    <row r="129" spans="2:6" s="213" customFormat="1" ht="15" thickBot="1">
      <c r="B129" s="80">
        <f t="shared" si="3"/>
        <v>120</v>
      </c>
      <c r="C129" s="33" t="str">
        <f ca="1">IF(INDIRECT("'Risk Input'!"&amp; Database!$O$10 &amp; ROW() - 3)="","",INDIRECT("'Risk Input'!"&amp; Database!$O$10 &amp; ROW() - 3))</f>
        <v/>
      </c>
      <c r="D129" s="178" t="str">
        <f ca="1">IF(INDIRECT("'Risk Input'!"&amp; Database!$O$2 &amp; ROW() - 3)="","",INDIRECT("'Risk Input'!"&amp; Database!$O$2 &amp; ROW() - 3))</f>
        <v/>
      </c>
      <c r="E129" s="214" t="str">
        <f ca="1">IF(INDIRECT("'Risk Input'!"&amp; Database!$O$27 &amp; ROW() - 3)="","",INDIRECT("'Risk Input'!"&amp; Database!$O$27 &amp; ROW() - 3))</f>
        <v/>
      </c>
      <c r="F129" s="36" t="str">
        <f ca="1">IF(INDIRECT("'Risk Input'!"&amp; Database!$O$28 &amp; ROW() - 3)="","",INDIRECT("'Risk Input'!"&amp; Database!$O$28 &amp; ROW() - 3))</f>
        <v/>
      </c>
    </row>
    <row r="130" spans="2:6" s="213" customFormat="1" ht="15" thickBot="1">
      <c r="B130" s="80">
        <f t="shared" si="3"/>
        <v>121</v>
      </c>
      <c r="C130" s="33" t="str">
        <f ca="1">IF(INDIRECT("'Risk Input'!"&amp; Database!$O$10 &amp; ROW() - 3)="","",INDIRECT("'Risk Input'!"&amp; Database!$O$10 &amp; ROW() - 3))</f>
        <v/>
      </c>
      <c r="D130" s="178" t="str">
        <f ca="1">IF(INDIRECT("'Risk Input'!"&amp; Database!$O$2 &amp; ROW() - 3)="","",INDIRECT("'Risk Input'!"&amp; Database!$O$2 &amp; ROW() - 3))</f>
        <v/>
      </c>
      <c r="E130" s="215" t="str">
        <f ca="1">IF(INDIRECT("'Risk Input'!"&amp; Database!$O$27 &amp; ROW() - 3)="","",INDIRECT("'Risk Input'!"&amp; Database!$O$27 &amp; ROW() - 3))</f>
        <v/>
      </c>
      <c r="F130" s="35" t="str">
        <f ca="1">IF(INDIRECT("'Risk Input'!"&amp; Database!$O$28 &amp; ROW() - 3)="","",INDIRECT("'Risk Input'!"&amp; Database!$O$28 &amp; ROW() - 3))</f>
        <v/>
      </c>
    </row>
    <row r="131" spans="2:6" s="213" customFormat="1" ht="15" thickBot="1">
      <c r="B131" s="80">
        <f t="shared" si="3"/>
        <v>122</v>
      </c>
      <c r="C131" s="33" t="str">
        <f ca="1">IF(INDIRECT("'Risk Input'!"&amp; Database!$O$10 &amp; ROW() - 3)="","",INDIRECT("'Risk Input'!"&amp; Database!$O$10 &amp; ROW() - 3))</f>
        <v/>
      </c>
      <c r="D131" s="178" t="str">
        <f ca="1">IF(INDIRECT("'Risk Input'!"&amp; Database!$O$2 &amp; ROW() - 3)="","",INDIRECT("'Risk Input'!"&amp; Database!$O$2 &amp; ROW() - 3))</f>
        <v/>
      </c>
      <c r="E131" s="214" t="str">
        <f ca="1">IF(INDIRECT("'Risk Input'!"&amp; Database!$O$27 &amp; ROW() - 3)="","",INDIRECT("'Risk Input'!"&amp; Database!$O$27 &amp; ROW() - 3))</f>
        <v/>
      </c>
      <c r="F131" s="36" t="str">
        <f ca="1">IF(INDIRECT("'Risk Input'!"&amp; Database!$O$28 &amp; ROW() - 3)="","",INDIRECT("'Risk Input'!"&amp; Database!$O$28 &amp; ROW() - 3))</f>
        <v/>
      </c>
    </row>
    <row r="132" spans="2:6" s="213" customFormat="1" ht="15" thickBot="1">
      <c r="B132" s="80">
        <f t="shared" si="3"/>
        <v>123</v>
      </c>
      <c r="C132" s="33" t="str">
        <f ca="1">IF(INDIRECT("'Risk Input'!"&amp; Database!$O$10 &amp; ROW() - 3)="","",INDIRECT("'Risk Input'!"&amp; Database!$O$10 &amp; ROW() - 3))</f>
        <v/>
      </c>
      <c r="D132" s="178" t="str">
        <f ca="1">IF(INDIRECT("'Risk Input'!"&amp; Database!$O$2 &amp; ROW() - 3)="","",INDIRECT("'Risk Input'!"&amp; Database!$O$2 &amp; ROW() - 3))</f>
        <v/>
      </c>
      <c r="E132" s="215" t="str">
        <f ca="1">IF(INDIRECT("'Risk Input'!"&amp; Database!$O$27 &amp; ROW() - 3)="","",INDIRECT("'Risk Input'!"&amp; Database!$O$27 &amp; ROW() - 3))</f>
        <v/>
      </c>
      <c r="F132" s="35" t="str">
        <f ca="1">IF(INDIRECT("'Risk Input'!"&amp; Database!$O$28 &amp; ROW() - 3)="","",INDIRECT("'Risk Input'!"&amp; Database!$O$28 &amp; ROW() - 3))</f>
        <v/>
      </c>
    </row>
    <row r="133" spans="2:6" s="213" customFormat="1" ht="15" thickBot="1">
      <c r="B133" s="80">
        <f t="shared" si="3"/>
        <v>124</v>
      </c>
      <c r="C133" s="33" t="str">
        <f ca="1">IF(INDIRECT("'Risk Input'!"&amp; Database!$O$10 &amp; ROW() - 3)="","",INDIRECT("'Risk Input'!"&amp; Database!$O$10 &amp; ROW() - 3))</f>
        <v/>
      </c>
      <c r="D133" s="178" t="str">
        <f ca="1">IF(INDIRECT("'Risk Input'!"&amp; Database!$O$2 &amp; ROW() - 3)="","",INDIRECT("'Risk Input'!"&amp; Database!$O$2 &amp; ROW() - 3))</f>
        <v/>
      </c>
      <c r="E133" s="214" t="str">
        <f ca="1">IF(INDIRECT("'Risk Input'!"&amp; Database!$O$27 &amp; ROW() - 3)="","",INDIRECT("'Risk Input'!"&amp; Database!$O$27 &amp; ROW() - 3))</f>
        <v/>
      </c>
      <c r="F133" s="36" t="str">
        <f ca="1">IF(INDIRECT("'Risk Input'!"&amp; Database!$O$28 &amp; ROW() - 3)="","",INDIRECT("'Risk Input'!"&amp; Database!$O$28 &amp; ROW() - 3))</f>
        <v/>
      </c>
    </row>
    <row r="134" spans="2:6" s="213" customFormat="1" ht="15" thickBot="1">
      <c r="B134" s="80">
        <f t="shared" si="3"/>
        <v>125</v>
      </c>
      <c r="C134" s="33" t="str">
        <f ca="1">IF(INDIRECT("'Risk Input'!"&amp; Database!$O$10 &amp; ROW() - 3)="","",INDIRECT("'Risk Input'!"&amp; Database!$O$10 &amp; ROW() - 3))</f>
        <v/>
      </c>
      <c r="D134" s="178" t="str">
        <f ca="1">IF(INDIRECT("'Risk Input'!"&amp; Database!$O$2 &amp; ROW() - 3)="","",INDIRECT("'Risk Input'!"&amp; Database!$O$2 &amp; ROW() - 3))</f>
        <v/>
      </c>
      <c r="E134" s="215" t="str">
        <f ca="1">IF(INDIRECT("'Risk Input'!"&amp; Database!$O$27 &amp; ROW() - 3)="","",INDIRECT("'Risk Input'!"&amp; Database!$O$27 &amp; ROW() - 3))</f>
        <v/>
      </c>
      <c r="F134" s="35" t="str">
        <f ca="1">IF(INDIRECT("'Risk Input'!"&amp; Database!$O$28 &amp; ROW() - 3)="","",INDIRECT("'Risk Input'!"&amp; Database!$O$28 &amp; ROW() - 3))</f>
        <v/>
      </c>
    </row>
    <row r="135" spans="2:6" s="213" customFormat="1" ht="15" thickBot="1">
      <c r="B135" s="80">
        <f t="shared" si="3"/>
        <v>126</v>
      </c>
      <c r="C135" s="33" t="str">
        <f ca="1">IF(INDIRECT("'Risk Input'!"&amp; Database!$O$10 &amp; ROW() - 3)="","",INDIRECT("'Risk Input'!"&amp; Database!$O$10 &amp; ROW() - 3))</f>
        <v/>
      </c>
      <c r="D135" s="178" t="str">
        <f ca="1">IF(INDIRECT("'Risk Input'!"&amp; Database!$O$2 &amp; ROW() - 3)="","",INDIRECT("'Risk Input'!"&amp; Database!$O$2 &amp; ROW() - 3))</f>
        <v/>
      </c>
      <c r="E135" s="214" t="str">
        <f ca="1">IF(INDIRECT("'Risk Input'!"&amp; Database!$O$27 &amp; ROW() - 3)="","",INDIRECT("'Risk Input'!"&amp; Database!$O$27 &amp; ROW() - 3))</f>
        <v/>
      </c>
      <c r="F135" s="36" t="str">
        <f ca="1">IF(INDIRECT("'Risk Input'!"&amp; Database!$O$28 &amp; ROW() - 3)="","",INDIRECT("'Risk Input'!"&amp; Database!$O$28 &amp; ROW() - 3))</f>
        <v/>
      </c>
    </row>
    <row r="136" spans="2:6" s="213" customFormat="1" ht="15" thickBot="1">
      <c r="B136" s="80">
        <f t="shared" si="3"/>
        <v>127</v>
      </c>
      <c r="C136" s="33" t="str">
        <f ca="1">IF(INDIRECT("'Risk Input'!"&amp; Database!$O$10 &amp; ROW() - 3)="","",INDIRECT("'Risk Input'!"&amp; Database!$O$10 &amp; ROW() - 3))</f>
        <v/>
      </c>
      <c r="D136" s="178" t="str">
        <f ca="1">IF(INDIRECT("'Risk Input'!"&amp; Database!$O$2 &amp; ROW() - 3)="","",INDIRECT("'Risk Input'!"&amp; Database!$O$2 &amp; ROW() - 3))</f>
        <v/>
      </c>
      <c r="E136" s="215" t="str">
        <f ca="1">IF(INDIRECT("'Risk Input'!"&amp; Database!$O$27 &amp; ROW() - 3)="","",INDIRECT("'Risk Input'!"&amp; Database!$O$27 &amp; ROW() - 3))</f>
        <v/>
      </c>
      <c r="F136" s="35" t="str">
        <f ca="1">IF(INDIRECT("'Risk Input'!"&amp; Database!$O$28 &amp; ROW() - 3)="","",INDIRECT("'Risk Input'!"&amp; Database!$O$28 &amp; ROW() - 3))</f>
        <v/>
      </c>
    </row>
    <row r="137" spans="2:6" s="213" customFormat="1" ht="15" thickBot="1">
      <c r="B137" s="80">
        <f t="shared" si="3"/>
        <v>128</v>
      </c>
      <c r="C137" s="33" t="str">
        <f ca="1">IF(INDIRECT("'Risk Input'!"&amp; Database!$O$10 &amp; ROW() - 3)="","",INDIRECT("'Risk Input'!"&amp; Database!$O$10 &amp; ROW() - 3))</f>
        <v/>
      </c>
      <c r="D137" s="178" t="str">
        <f ca="1">IF(INDIRECT("'Risk Input'!"&amp; Database!$O$2 &amp; ROW() - 3)="","",INDIRECT("'Risk Input'!"&amp; Database!$O$2 &amp; ROW() - 3))</f>
        <v/>
      </c>
      <c r="E137" s="214" t="str">
        <f ca="1">IF(INDIRECT("'Risk Input'!"&amp; Database!$O$27 &amp; ROW() - 3)="","",INDIRECT("'Risk Input'!"&amp; Database!$O$27 &amp; ROW() - 3))</f>
        <v/>
      </c>
      <c r="F137" s="36" t="str">
        <f ca="1">IF(INDIRECT("'Risk Input'!"&amp; Database!$O$28 &amp; ROW() - 3)="","",INDIRECT("'Risk Input'!"&amp; Database!$O$28 &amp; ROW() - 3))</f>
        <v/>
      </c>
    </row>
    <row r="138" spans="2:6" s="213" customFormat="1" ht="15" thickBot="1">
      <c r="B138" s="80">
        <f t="shared" si="3"/>
        <v>129</v>
      </c>
      <c r="C138" s="33" t="str">
        <f ca="1">IF(INDIRECT("'Risk Input'!"&amp; Database!$O$10 &amp; ROW() - 3)="","",INDIRECT("'Risk Input'!"&amp; Database!$O$10 &amp; ROW() - 3))</f>
        <v/>
      </c>
      <c r="D138" s="178" t="str">
        <f ca="1">IF(INDIRECT("'Risk Input'!"&amp; Database!$O$2 &amp; ROW() - 3)="","",INDIRECT("'Risk Input'!"&amp; Database!$O$2 &amp; ROW() - 3))</f>
        <v/>
      </c>
      <c r="E138" s="215" t="str">
        <f ca="1">IF(INDIRECT("'Risk Input'!"&amp; Database!$O$27 &amp; ROW() - 3)="","",INDIRECT("'Risk Input'!"&amp; Database!$O$27 &amp; ROW() - 3))</f>
        <v/>
      </c>
      <c r="F138" s="35" t="str">
        <f ca="1">IF(INDIRECT("'Risk Input'!"&amp; Database!$O$28 &amp; ROW() - 3)="","",INDIRECT("'Risk Input'!"&amp; Database!$O$28 &amp; ROW() - 3))</f>
        <v/>
      </c>
    </row>
    <row r="139" spans="2:6" s="213" customFormat="1" ht="15" thickBot="1">
      <c r="B139" s="80">
        <f t="shared" si="3"/>
        <v>130</v>
      </c>
      <c r="C139" s="33" t="str">
        <f ca="1">IF(INDIRECT("'Risk Input'!"&amp; Database!$O$10 &amp; ROW() - 3)="","",INDIRECT("'Risk Input'!"&amp; Database!$O$10 &amp; ROW() - 3))</f>
        <v/>
      </c>
      <c r="D139" s="178" t="str">
        <f ca="1">IF(INDIRECT("'Risk Input'!"&amp; Database!$O$2 &amp; ROW() - 3)="","",INDIRECT("'Risk Input'!"&amp; Database!$O$2 &amp; ROW() - 3))</f>
        <v/>
      </c>
      <c r="E139" s="214" t="str">
        <f ca="1">IF(INDIRECT("'Risk Input'!"&amp; Database!$O$27 &amp; ROW() - 3)="","",INDIRECT("'Risk Input'!"&amp; Database!$O$27 &amp; ROW() - 3))</f>
        <v/>
      </c>
      <c r="F139" s="36" t="str">
        <f ca="1">IF(INDIRECT("'Risk Input'!"&amp; Database!$O$28 &amp; ROW() - 3)="","",INDIRECT("'Risk Input'!"&amp; Database!$O$28 &amp; ROW() - 3))</f>
        <v/>
      </c>
    </row>
    <row r="140" spans="2:6" s="213" customFormat="1" ht="15" thickBot="1">
      <c r="B140" s="80">
        <f t="shared" si="3"/>
        <v>131</v>
      </c>
      <c r="C140" s="33" t="str">
        <f ca="1">IF(INDIRECT("'Risk Input'!"&amp; Database!$O$10 &amp; ROW() - 3)="","",INDIRECT("'Risk Input'!"&amp; Database!$O$10 &amp; ROW() - 3))</f>
        <v/>
      </c>
      <c r="D140" s="178" t="str">
        <f ca="1">IF(INDIRECT("'Risk Input'!"&amp; Database!$O$2 &amp; ROW() - 3)="","",INDIRECT("'Risk Input'!"&amp; Database!$O$2 &amp; ROW() - 3))</f>
        <v/>
      </c>
      <c r="E140" s="215" t="str">
        <f ca="1">IF(INDIRECT("'Risk Input'!"&amp; Database!$O$27 &amp; ROW() - 3)="","",INDIRECT("'Risk Input'!"&amp; Database!$O$27 &amp; ROW() - 3))</f>
        <v/>
      </c>
      <c r="F140" s="35" t="str">
        <f ca="1">IF(INDIRECT("'Risk Input'!"&amp; Database!$O$28 &amp; ROW() - 3)="","",INDIRECT("'Risk Input'!"&amp; Database!$O$28 &amp; ROW() - 3))</f>
        <v/>
      </c>
    </row>
    <row r="141" spans="2:6" s="213" customFormat="1" ht="15" thickBot="1">
      <c r="B141" s="80">
        <f t="shared" si="3"/>
        <v>132</v>
      </c>
      <c r="C141" s="33" t="str">
        <f ca="1">IF(INDIRECT("'Risk Input'!"&amp; Database!$O$10 &amp; ROW() - 3)="","",INDIRECT("'Risk Input'!"&amp; Database!$O$10 &amp; ROW() - 3))</f>
        <v/>
      </c>
      <c r="D141" s="178" t="str">
        <f ca="1">IF(INDIRECT("'Risk Input'!"&amp; Database!$O$2 &amp; ROW() - 3)="","",INDIRECT("'Risk Input'!"&amp; Database!$O$2 &amp; ROW() - 3))</f>
        <v/>
      </c>
      <c r="E141" s="214" t="str">
        <f ca="1">IF(INDIRECT("'Risk Input'!"&amp; Database!$O$27 &amp; ROW() - 3)="","",INDIRECT("'Risk Input'!"&amp; Database!$O$27 &amp; ROW() - 3))</f>
        <v/>
      </c>
      <c r="F141" s="36" t="str">
        <f ca="1">IF(INDIRECT("'Risk Input'!"&amp; Database!$O$28 &amp; ROW() - 3)="","",INDIRECT("'Risk Input'!"&amp; Database!$O$28 &amp; ROW() - 3))</f>
        <v/>
      </c>
    </row>
    <row r="142" spans="2:6" s="213" customFormat="1" ht="15" thickBot="1">
      <c r="B142" s="80">
        <f t="shared" si="3"/>
        <v>133</v>
      </c>
      <c r="C142" s="33" t="str">
        <f ca="1">IF(INDIRECT("'Risk Input'!"&amp; Database!$O$10 &amp; ROW() - 3)="","",INDIRECT("'Risk Input'!"&amp; Database!$O$10 &amp; ROW() - 3))</f>
        <v/>
      </c>
      <c r="D142" s="178" t="str">
        <f ca="1">IF(INDIRECT("'Risk Input'!"&amp; Database!$O$2 &amp; ROW() - 3)="","",INDIRECT("'Risk Input'!"&amp; Database!$O$2 &amp; ROW() - 3))</f>
        <v/>
      </c>
      <c r="E142" s="215" t="str">
        <f ca="1">IF(INDIRECT("'Risk Input'!"&amp; Database!$O$27 &amp; ROW() - 3)="","",INDIRECT("'Risk Input'!"&amp; Database!$O$27 &amp; ROW() - 3))</f>
        <v/>
      </c>
      <c r="F142" s="35" t="str">
        <f ca="1">IF(INDIRECT("'Risk Input'!"&amp; Database!$O$28 &amp; ROW() - 3)="","",INDIRECT("'Risk Input'!"&amp; Database!$O$28 &amp; ROW() - 3))</f>
        <v/>
      </c>
    </row>
    <row r="143" spans="2:6" s="213" customFormat="1" ht="15" thickBot="1">
      <c r="B143" s="80">
        <f t="shared" si="3"/>
        <v>134</v>
      </c>
      <c r="C143" s="33" t="str">
        <f ca="1">IF(INDIRECT("'Risk Input'!"&amp; Database!$O$10 &amp; ROW() - 3)="","",INDIRECT("'Risk Input'!"&amp; Database!$O$10 &amp; ROW() - 3))</f>
        <v/>
      </c>
      <c r="D143" s="178" t="str">
        <f ca="1">IF(INDIRECT("'Risk Input'!"&amp; Database!$O$2 &amp; ROW() - 3)="","",INDIRECT("'Risk Input'!"&amp; Database!$O$2 &amp; ROW() - 3))</f>
        <v/>
      </c>
      <c r="E143" s="214" t="str">
        <f ca="1">IF(INDIRECT("'Risk Input'!"&amp; Database!$O$27 &amp; ROW() - 3)="","",INDIRECT("'Risk Input'!"&amp; Database!$O$27 &amp; ROW() - 3))</f>
        <v/>
      </c>
      <c r="F143" s="36" t="str">
        <f ca="1">IF(INDIRECT("'Risk Input'!"&amp; Database!$O$28 &amp; ROW() - 3)="","",INDIRECT("'Risk Input'!"&amp; Database!$O$28 &amp; ROW() - 3))</f>
        <v/>
      </c>
    </row>
    <row r="144" spans="2:6" s="213" customFormat="1" ht="15" thickBot="1">
      <c r="B144" s="80">
        <f t="shared" si="3"/>
        <v>135</v>
      </c>
      <c r="C144" s="33" t="str">
        <f ca="1">IF(INDIRECT("'Risk Input'!"&amp; Database!$O$10 &amp; ROW() - 3)="","",INDIRECT("'Risk Input'!"&amp; Database!$O$10 &amp; ROW() - 3))</f>
        <v/>
      </c>
      <c r="D144" s="178" t="str">
        <f ca="1">IF(INDIRECT("'Risk Input'!"&amp; Database!$O$2 &amp; ROW() - 3)="","",INDIRECT("'Risk Input'!"&amp; Database!$O$2 &amp; ROW() - 3))</f>
        <v/>
      </c>
      <c r="E144" s="215" t="str">
        <f ca="1">IF(INDIRECT("'Risk Input'!"&amp; Database!$O$27 &amp; ROW() - 3)="","",INDIRECT("'Risk Input'!"&amp; Database!$O$27 &amp; ROW() - 3))</f>
        <v/>
      </c>
      <c r="F144" s="35" t="str">
        <f ca="1">IF(INDIRECT("'Risk Input'!"&amp; Database!$O$28 &amp; ROW() - 3)="","",INDIRECT("'Risk Input'!"&amp; Database!$O$28 &amp; ROW() - 3))</f>
        <v/>
      </c>
    </row>
    <row r="145" spans="2:6" s="213" customFormat="1" ht="15" thickBot="1">
      <c r="B145" s="80">
        <f t="shared" si="3"/>
        <v>136</v>
      </c>
      <c r="C145" s="33" t="str">
        <f ca="1">IF(INDIRECT("'Risk Input'!"&amp; Database!$O$10 &amp; ROW() - 3)="","",INDIRECT("'Risk Input'!"&amp; Database!$O$10 &amp; ROW() - 3))</f>
        <v/>
      </c>
      <c r="D145" s="178" t="str">
        <f ca="1">IF(INDIRECT("'Risk Input'!"&amp; Database!$O$2 &amp; ROW() - 3)="","",INDIRECT("'Risk Input'!"&amp; Database!$O$2 &amp; ROW() - 3))</f>
        <v/>
      </c>
      <c r="E145" s="214" t="str">
        <f ca="1">IF(INDIRECT("'Risk Input'!"&amp; Database!$O$27 &amp; ROW() - 3)="","",INDIRECT("'Risk Input'!"&amp; Database!$O$27 &amp; ROW() - 3))</f>
        <v/>
      </c>
      <c r="F145" s="36" t="str">
        <f ca="1">IF(INDIRECT("'Risk Input'!"&amp; Database!$O$28 &amp; ROW() - 3)="","",INDIRECT("'Risk Input'!"&amp; Database!$O$28 &amp; ROW() - 3))</f>
        <v/>
      </c>
    </row>
    <row r="146" spans="2:6" s="213" customFormat="1" ht="15" thickBot="1">
      <c r="B146" s="80">
        <f t="shared" si="3"/>
        <v>137</v>
      </c>
      <c r="C146" s="33" t="str">
        <f ca="1">IF(INDIRECT("'Risk Input'!"&amp; Database!$O$10 &amp; ROW() - 3)="","",INDIRECT("'Risk Input'!"&amp; Database!$O$10 &amp; ROW() - 3))</f>
        <v/>
      </c>
      <c r="D146" s="178" t="str">
        <f ca="1">IF(INDIRECT("'Risk Input'!"&amp; Database!$O$2 &amp; ROW() - 3)="","",INDIRECT("'Risk Input'!"&amp; Database!$O$2 &amp; ROW() - 3))</f>
        <v/>
      </c>
      <c r="E146" s="215" t="str">
        <f ca="1">IF(INDIRECT("'Risk Input'!"&amp; Database!$O$27 &amp; ROW() - 3)="","",INDIRECT("'Risk Input'!"&amp; Database!$O$27 &amp; ROW() - 3))</f>
        <v/>
      </c>
      <c r="F146" s="35" t="str">
        <f ca="1">IF(INDIRECT("'Risk Input'!"&amp; Database!$O$28 &amp; ROW() - 3)="","",INDIRECT("'Risk Input'!"&amp; Database!$O$28 &amp; ROW() - 3))</f>
        <v/>
      </c>
    </row>
    <row r="147" spans="2:6" s="213" customFormat="1" ht="15" thickBot="1">
      <c r="B147" s="80">
        <f t="shared" si="3"/>
        <v>138</v>
      </c>
      <c r="C147" s="33" t="str">
        <f ca="1">IF(INDIRECT("'Risk Input'!"&amp; Database!$O$10 &amp; ROW() - 3)="","",INDIRECT("'Risk Input'!"&amp; Database!$O$10 &amp; ROW() - 3))</f>
        <v/>
      </c>
      <c r="D147" s="178" t="str">
        <f ca="1">IF(INDIRECT("'Risk Input'!"&amp; Database!$O$2 &amp; ROW() - 3)="","",INDIRECT("'Risk Input'!"&amp; Database!$O$2 &amp; ROW() - 3))</f>
        <v/>
      </c>
      <c r="E147" s="214" t="str">
        <f ca="1">IF(INDIRECT("'Risk Input'!"&amp; Database!$O$27 &amp; ROW() - 3)="","",INDIRECT("'Risk Input'!"&amp; Database!$O$27 &amp; ROW() - 3))</f>
        <v/>
      </c>
      <c r="F147" s="36" t="str">
        <f ca="1">IF(INDIRECT("'Risk Input'!"&amp; Database!$O$28 &amp; ROW() - 3)="","",INDIRECT("'Risk Input'!"&amp; Database!$O$28 &amp; ROW() - 3))</f>
        <v/>
      </c>
    </row>
    <row r="148" spans="2:6" s="213" customFormat="1" ht="15" thickBot="1">
      <c r="B148" s="80">
        <f t="shared" si="3"/>
        <v>139</v>
      </c>
      <c r="C148" s="33" t="str">
        <f ca="1">IF(INDIRECT("'Risk Input'!"&amp; Database!$O$10 &amp; ROW() - 3)="","",INDIRECT("'Risk Input'!"&amp; Database!$O$10 &amp; ROW() - 3))</f>
        <v/>
      </c>
      <c r="D148" s="178" t="str">
        <f ca="1">IF(INDIRECT("'Risk Input'!"&amp; Database!$O$2 &amp; ROW() - 3)="","",INDIRECT("'Risk Input'!"&amp; Database!$O$2 &amp; ROW() - 3))</f>
        <v/>
      </c>
      <c r="E148" s="215" t="str">
        <f ca="1">IF(INDIRECT("'Risk Input'!"&amp; Database!$O$27 &amp; ROW() - 3)="","",INDIRECT("'Risk Input'!"&amp; Database!$O$27 &amp; ROW() - 3))</f>
        <v/>
      </c>
      <c r="F148" s="35" t="str">
        <f ca="1">IF(INDIRECT("'Risk Input'!"&amp; Database!$O$28 &amp; ROW() - 3)="","",INDIRECT("'Risk Input'!"&amp; Database!$O$28 &amp; ROW() - 3))</f>
        <v/>
      </c>
    </row>
    <row r="149" spans="2:6" s="213" customFormat="1" ht="15" thickBot="1">
      <c r="B149" s="80">
        <f t="shared" si="3"/>
        <v>140</v>
      </c>
      <c r="C149" s="33" t="str">
        <f ca="1">IF(INDIRECT("'Risk Input'!"&amp; Database!$O$10 &amp; ROW() - 3)="","",INDIRECT("'Risk Input'!"&amp; Database!$O$10 &amp; ROW() - 3))</f>
        <v/>
      </c>
      <c r="D149" s="178" t="str">
        <f ca="1">IF(INDIRECT("'Risk Input'!"&amp; Database!$O$2 &amp; ROW() - 3)="","",INDIRECT("'Risk Input'!"&amp; Database!$O$2 &amp; ROW() - 3))</f>
        <v/>
      </c>
      <c r="E149" s="214" t="str">
        <f ca="1">IF(INDIRECT("'Risk Input'!"&amp; Database!$O$27 &amp; ROW() - 3)="","",INDIRECT("'Risk Input'!"&amp; Database!$O$27 &amp; ROW() - 3))</f>
        <v/>
      </c>
      <c r="F149" s="36" t="str">
        <f ca="1">IF(INDIRECT("'Risk Input'!"&amp; Database!$O$28 &amp; ROW() - 3)="","",INDIRECT("'Risk Input'!"&amp; Database!$O$28 &amp; ROW() - 3))</f>
        <v/>
      </c>
    </row>
    <row r="150" spans="2:6" s="213" customFormat="1" ht="15" thickBot="1">
      <c r="B150" s="80">
        <f t="shared" si="3"/>
        <v>141</v>
      </c>
      <c r="C150" s="33" t="str">
        <f ca="1">IF(INDIRECT("'Risk Input'!"&amp; Database!$O$10 &amp; ROW() - 3)="","",INDIRECT("'Risk Input'!"&amp; Database!$O$10 &amp; ROW() - 3))</f>
        <v/>
      </c>
      <c r="D150" s="178" t="str">
        <f ca="1">IF(INDIRECT("'Risk Input'!"&amp; Database!$O$2 &amp; ROW() - 3)="","",INDIRECT("'Risk Input'!"&amp; Database!$O$2 &amp; ROW() - 3))</f>
        <v/>
      </c>
      <c r="E150" s="215" t="str">
        <f ca="1">IF(INDIRECT("'Risk Input'!"&amp; Database!$O$27 &amp; ROW() - 3)="","",INDIRECT("'Risk Input'!"&amp; Database!$O$27 &amp; ROW() - 3))</f>
        <v/>
      </c>
      <c r="F150" s="35" t="str">
        <f ca="1">IF(INDIRECT("'Risk Input'!"&amp; Database!$O$28 &amp; ROW() - 3)="","",INDIRECT("'Risk Input'!"&amp; Database!$O$28 &amp; ROW() - 3))</f>
        <v/>
      </c>
    </row>
    <row r="151" spans="2:6" s="213" customFormat="1" ht="15" thickBot="1">
      <c r="B151" s="80">
        <f t="shared" si="3"/>
        <v>142</v>
      </c>
      <c r="C151" s="33" t="str">
        <f ca="1">IF(INDIRECT("'Risk Input'!"&amp; Database!$O$10 &amp; ROW() - 3)="","",INDIRECT("'Risk Input'!"&amp; Database!$O$10 &amp; ROW() - 3))</f>
        <v/>
      </c>
      <c r="D151" s="178" t="str">
        <f ca="1">IF(INDIRECT("'Risk Input'!"&amp; Database!$O$2 &amp; ROW() - 3)="","",INDIRECT("'Risk Input'!"&amp; Database!$O$2 &amp; ROW() - 3))</f>
        <v/>
      </c>
      <c r="E151" s="214" t="str">
        <f ca="1">IF(INDIRECT("'Risk Input'!"&amp; Database!$O$27 &amp; ROW() - 3)="","",INDIRECT("'Risk Input'!"&amp; Database!$O$27 &amp; ROW() - 3))</f>
        <v/>
      </c>
      <c r="F151" s="36" t="str">
        <f ca="1">IF(INDIRECT("'Risk Input'!"&amp; Database!$O$28 &amp; ROW() - 3)="","",INDIRECT("'Risk Input'!"&amp; Database!$O$28 &amp; ROW() - 3))</f>
        <v/>
      </c>
    </row>
    <row r="152" spans="2:6" s="213" customFormat="1" ht="15" thickBot="1">
      <c r="B152" s="80">
        <f t="shared" si="3"/>
        <v>143</v>
      </c>
      <c r="C152" s="33" t="str">
        <f ca="1">IF(INDIRECT("'Risk Input'!"&amp; Database!$O$10 &amp; ROW() - 3)="","",INDIRECT("'Risk Input'!"&amp; Database!$O$10 &amp; ROW() - 3))</f>
        <v/>
      </c>
      <c r="D152" s="178" t="str">
        <f ca="1">IF(INDIRECT("'Risk Input'!"&amp; Database!$O$2 &amp; ROW() - 3)="","",INDIRECT("'Risk Input'!"&amp; Database!$O$2 &amp; ROW() - 3))</f>
        <v/>
      </c>
      <c r="E152" s="215" t="str">
        <f ca="1">IF(INDIRECT("'Risk Input'!"&amp; Database!$O$27 &amp; ROW() - 3)="","",INDIRECT("'Risk Input'!"&amp; Database!$O$27 &amp; ROW() - 3))</f>
        <v/>
      </c>
      <c r="F152" s="35" t="str">
        <f ca="1">IF(INDIRECT("'Risk Input'!"&amp; Database!$O$28 &amp; ROW() - 3)="","",INDIRECT("'Risk Input'!"&amp; Database!$O$28 &amp; ROW() - 3))</f>
        <v/>
      </c>
    </row>
    <row r="153" spans="2:6" s="213" customFormat="1" ht="15" thickBot="1">
      <c r="B153" s="80">
        <f t="shared" si="3"/>
        <v>144</v>
      </c>
      <c r="C153" s="33" t="str">
        <f ca="1">IF(INDIRECT("'Risk Input'!"&amp; Database!$O$10 &amp; ROW() - 3)="","",INDIRECT("'Risk Input'!"&amp; Database!$O$10 &amp; ROW() - 3))</f>
        <v/>
      </c>
      <c r="D153" s="178" t="str">
        <f ca="1">IF(INDIRECT("'Risk Input'!"&amp; Database!$O$2 &amp; ROW() - 3)="","",INDIRECT("'Risk Input'!"&amp; Database!$O$2 &amp; ROW() - 3))</f>
        <v/>
      </c>
      <c r="E153" s="214" t="str">
        <f ca="1">IF(INDIRECT("'Risk Input'!"&amp; Database!$O$27 &amp; ROW() - 3)="","",INDIRECT("'Risk Input'!"&amp; Database!$O$27 &amp; ROW() - 3))</f>
        <v/>
      </c>
      <c r="F153" s="36" t="str">
        <f ca="1">IF(INDIRECT("'Risk Input'!"&amp; Database!$O$28 &amp; ROW() - 3)="","",INDIRECT("'Risk Input'!"&amp; Database!$O$28 &amp; ROW() - 3))</f>
        <v/>
      </c>
    </row>
    <row r="154" spans="2:6" s="213" customFormat="1" ht="15" thickBot="1">
      <c r="B154" s="80">
        <f t="shared" si="3"/>
        <v>145</v>
      </c>
      <c r="C154" s="33" t="str">
        <f ca="1">IF(INDIRECT("'Risk Input'!"&amp; Database!$O$10 &amp; ROW() - 3)="","",INDIRECT("'Risk Input'!"&amp; Database!$O$10 &amp; ROW() - 3))</f>
        <v/>
      </c>
      <c r="D154" s="178" t="str">
        <f ca="1">IF(INDIRECT("'Risk Input'!"&amp; Database!$O$2 &amp; ROW() - 3)="","",INDIRECT("'Risk Input'!"&amp; Database!$O$2 &amp; ROW() - 3))</f>
        <v/>
      </c>
      <c r="E154" s="215" t="str">
        <f ca="1">IF(INDIRECT("'Risk Input'!"&amp; Database!$O$27 &amp; ROW() - 3)="","",INDIRECT("'Risk Input'!"&amp; Database!$O$27 &amp; ROW() - 3))</f>
        <v/>
      </c>
      <c r="F154" s="35" t="str">
        <f ca="1">IF(INDIRECT("'Risk Input'!"&amp; Database!$O$28 &amp; ROW() - 3)="","",INDIRECT("'Risk Input'!"&amp; Database!$O$28 &amp; ROW() - 3))</f>
        <v/>
      </c>
    </row>
    <row r="155" spans="2:6" s="213" customFormat="1" ht="15" thickBot="1">
      <c r="B155" s="80">
        <f t="shared" si="3"/>
        <v>146</v>
      </c>
      <c r="C155" s="33" t="str">
        <f ca="1">IF(INDIRECT("'Risk Input'!"&amp; Database!$O$10 &amp; ROW() - 3)="","",INDIRECT("'Risk Input'!"&amp; Database!$O$10 &amp; ROW() - 3))</f>
        <v/>
      </c>
      <c r="D155" s="178" t="str">
        <f ca="1">IF(INDIRECT("'Risk Input'!"&amp; Database!$O$2 &amp; ROW() - 3)="","",INDIRECT("'Risk Input'!"&amp; Database!$O$2 &amp; ROW() - 3))</f>
        <v/>
      </c>
      <c r="E155" s="214" t="str">
        <f ca="1">IF(INDIRECT("'Risk Input'!"&amp; Database!$O$27 &amp; ROW() - 3)="","",INDIRECT("'Risk Input'!"&amp; Database!$O$27 &amp; ROW() - 3))</f>
        <v/>
      </c>
      <c r="F155" s="36" t="str">
        <f ca="1">IF(INDIRECT("'Risk Input'!"&amp; Database!$O$28 &amp; ROW() - 3)="","",INDIRECT("'Risk Input'!"&amp; Database!$O$28 &amp; ROW() - 3))</f>
        <v/>
      </c>
    </row>
    <row r="156" spans="2:6" s="213" customFormat="1" ht="15" thickBot="1">
      <c r="B156" s="80">
        <f t="shared" si="3"/>
        <v>147</v>
      </c>
      <c r="C156" s="33" t="str">
        <f ca="1">IF(INDIRECT("'Risk Input'!"&amp; Database!$O$10 &amp; ROW() - 3)="","",INDIRECT("'Risk Input'!"&amp; Database!$O$10 &amp; ROW() - 3))</f>
        <v/>
      </c>
      <c r="D156" s="178" t="str">
        <f ca="1">IF(INDIRECT("'Risk Input'!"&amp; Database!$O$2 &amp; ROW() - 3)="","",INDIRECT("'Risk Input'!"&amp; Database!$O$2 &amp; ROW() - 3))</f>
        <v/>
      </c>
      <c r="E156" s="215" t="str">
        <f ca="1">IF(INDIRECT("'Risk Input'!"&amp; Database!$O$27 &amp; ROW() - 3)="","",INDIRECT("'Risk Input'!"&amp; Database!$O$27 &amp; ROW() - 3))</f>
        <v/>
      </c>
      <c r="F156" s="35" t="str">
        <f ca="1">IF(INDIRECT("'Risk Input'!"&amp; Database!$O$28 &amp; ROW() - 3)="","",INDIRECT("'Risk Input'!"&amp; Database!$O$28 &amp; ROW() - 3))</f>
        <v/>
      </c>
    </row>
    <row r="157" spans="2:6" s="213" customFormat="1" ht="15" thickBot="1">
      <c r="B157" s="80">
        <f t="shared" si="3"/>
        <v>148</v>
      </c>
      <c r="C157" s="33" t="str">
        <f ca="1">IF(INDIRECT("'Risk Input'!"&amp; Database!$O$10 &amp; ROW() - 3)="","",INDIRECT("'Risk Input'!"&amp; Database!$O$10 &amp; ROW() - 3))</f>
        <v/>
      </c>
      <c r="D157" s="178" t="str">
        <f ca="1">IF(INDIRECT("'Risk Input'!"&amp; Database!$O$2 &amp; ROW() - 3)="","",INDIRECT("'Risk Input'!"&amp; Database!$O$2 &amp; ROW() - 3))</f>
        <v/>
      </c>
      <c r="E157" s="214" t="str">
        <f ca="1">IF(INDIRECT("'Risk Input'!"&amp; Database!$O$27 &amp; ROW() - 3)="","",INDIRECT("'Risk Input'!"&amp; Database!$O$27 &amp; ROW() - 3))</f>
        <v/>
      </c>
      <c r="F157" s="36" t="str">
        <f ca="1">IF(INDIRECT("'Risk Input'!"&amp; Database!$O$28 &amp; ROW() - 3)="","",INDIRECT("'Risk Input'!"&amp; Database!$O$28 &amp; ROW() - 3))</f>
        <v/>
      </c>
    </row>
    <row r="158" spans="2:6" s="213" customFormat="1" ht="15" thickBot="1">
      <c r="B158" s="80">
        <f t="shared" si="3"/>
        <v>149</v>
      </c>
      <c r="C158" s="33" t="str">
        <f ca="1">IF(INDIRECT("'Risk Input'!"&amp; Database!$O$10 &amp; ROW() - 3)="","",INDIRECT("'Risk Input'!"&amp; Database!$O$10 &amp; ROW() - 3))</f>
        <v/>
      </c>
      <c r="D158" s="178" t="str">
        <f ca="1">IF(INDIRECT("'Risk Input'!"&amp; Database!$O$2 &amp; ROW() - 3)="","",INDIRECT("'Risk Input'!"&amp; Database!$O$2 &amp; ROW() - 3))</f>
        <v/>
      </c>
      <c r="E158" s="215" t="str">
        <f ca="1">IF(INDIRECT("'Risk Input'!"&amp; Database!$O$27 &amp; ROW() - 3)="","",INDIRECT("'Risk Input'!"&amp; Database!$O$27 &amp; ROW() - 3))</f>
        <v/>
      </c>
      <c r="F158" s="35" t="str">
        <f ca="1">IF(INDIRECT("'Risk Input'!"&amp; Database!$O$28 &amp; ROW() - 3)="","",INDIRECT("'Risk Input'!"&amp; Database!$O$28 &amp; ROW() - 3))</f>
        <v/>
      </c>
    </row>
    <row r="159" spans="2:6" s="213" customFormat="1" ht="15" thickBot="1">
      <c r="B159" s="80">
        <f t="shared" si="3"/>
        <v>150</v>
      </c>
      <c r="C159" s="33" t="str">
        <f ca="1">IF(INDIRECT("'Risk Input'!"&amp; Database!$O$10 &amp; ROW() - 3)="","",INDIRECT("'Risk Input'!"&amp; Database!$O$10 &amp; ROW() - 3))</f>
        <v/>
      </c>
      <c r="D159" s="178" t="str">
        <f ca="1">IF(INDIRECT("'Risk Input'!"&amp; Database!$O$2 &amp; ROW() - 3)="","",INDIRECT("'Risk Input'!"&amp; Database!$O$2 &amp; ROW() - 3))</f>
        <v/>
      </c>
      <c r="E159" s="214" t="str">
        <f ca="1">IF(INDIRECT("'Risk Input'!"&amp; Database!$O$27 &amp; ROW() - 3)="","",INDIRECT("'Risk Input'!"&amp; Database!$O$27 &amp; ROW() - 3))</f>
        <v/>
      </c>
      <c r="F159" s="36" t="str">
        <f ca="1">IF(INDIRECT("'Risk Input'!"&amp; Database!$O$28 &amp; ROW() - 3)="","",INDIRECT("'Risk Input'!"&amp; Database!$O$28 &amp; ROW() - 3))</f>
        <v/>
      </c>
    </row>
    <row r="160" spans="2:6" s="213" customFormat="1" ht="15" thickBot="1">
      <c r="B160" s="80">
        <f t="shared" si="3"/>
        <v>151</v>
      </c>
      <c r="C160" s="33" t="str">
        <f ca="1">IF(INDIRECT("'Risk Input'!"&amp; Database!$O$10 &amp; ROW() - 3)="","",INDIRECT("'Risk Input'!"&amp; Database!$O$10 &amp; ROW() - 3))</f>
        <v/>
      </c>
      <c r="D160" s="178" t="str">
        <f ca="1">IF(INDIRECT("'Risk Input'!"&amp; Database!$O$2 &amp; ROW() - 3)="","",INDIRECT("'Risk Input'!"&amp; Database!$O$2 &amp; ROW() - 3))</f>
        <v/>
      </c>
      <c r="E160" s="215" t="str">
        <f ca="1">IF(INDIRECT("'Risk Input'!"&amp; Database!$O$27 &amp; ROW() - 3)="","",INDIRECT("'Risk Input'!"&amp; Database!$O$27 &amp; ROW() - 3))</f>
        <v/>
      </c>
      <c r="F160" s="35" t="str">
        <f ca="1">IF(INDIRECT("'Risk Input'!"&amp; Database!$O$28 &amp; ROW() - 3)="","",INDIRECT("'Risk Input'!"&amp; Database!$O$28 &amp; ROW() - 3))</f>
        <v/>
      </c>
    </row>
    <row r="161" spans="2:6" s="213" customFormat="1" ht="15" thickBot="1">
      <c r="B161" s="80">
        <f t="shared" si="3"/>
        <v>152</v>
      </c>
      <c r="C161" s="33" t="str">
        <f ca="1">IF(INDIRECT("'Risk Input'!"&amp; Database!$O$10 &amp; ROW() - 3)="","",INDIRECT("'Risk Input'!"&amp; Database!$O$10 &amp; ROW() - 3))</f>
        <v/>
      </c>
      <c r="D161" s="178" t="str">
        <f ca="1">IF(INDIRECT("'Risk Input'!"&amp; Database!$O$2 &amp; ROW() - 3)="","",INDIRECT("'Risk Input'!"&amp; Database!$O$2 &amp; ROW() - 3))</f>
        <v/>
      </c>
      <c r="E161" s="214" t="str">
        <f ca="1">IF(INDIRECT("'Risk Input'!"&amp; Database!$O$27 &amp; ROW() - 3)="","",INDIRECT("'Risk Input'!"&amp; Database!$O$27 &amp; ROW() - 3))</f>
        <v/>
      </c>
      <c r="F161" s="36" t="str">
        <f ca="1">IF(INDIRECT("'Risk Input'!"&amp; Database!$O$28 &amp; ROW() - 3)="","",INDIRECT("'Risk Input'!"&amp; Database!$O$28 &amp; ROW() - 3))</f>
        <v/>
      </c>
    </row>
    <row r="162" spans="2:6" s="213" customFormat="1" ht="15" thickBot="1">
      <c r="B162" s="80">
        <f t="shared" si="3"/>
        <v>153</v>
      </c>
      <c r="C162" s="33" t="str">
        <f ca="1">IF(INDIRECT("'Risk Input'!"&amp; Database!$O$10 &amp; ROW() - 3)="","",INDIRECT("'Risk Input'!"&amp; Database!$O$10 &amp; ROW() - 3))</f>
        <v/>
      </c>
      <c r="D162" s="178" t="str">
        <f ca="1">IF(INDIRECT("'Risk Input'!"&amp; Database!$O$2 &amp; ROW() - 3)="","",INDIRECT("'Risk Input'!"&amp; Database!$O$2 &amp; ROW() - 3))</f>
        <v/>
      </c>
      <c r="E162" s="215" t="str">
        <f ca="1">IF(INDIRECT("'Risk Input'!"&amp; Database!$O$27 &amp; ROW() - 3)="","",INDIRECT("'Risk Input'!"&amp; Database!$O$27 &amp; ROW() - 3))</f>
        <v/>
      </c>
      <c r="F162" s="35" t="str">
        <f ca="1">IF(INDIRECT("'Risk Input'!"&amp; Database!$O$28 &amp; ROW() - 3)="","",INDIRECT("'Risk Input'!"&amp; Database!$O$28 &amp; ROW() - 3))</f>
        <v/>
      </c>
    </row>
    <row r="163" spans="2:6" s="213" customFormat="1" ht="15" thickBot="1">
      <c r="B163" s="80">
        <f t="shared" si="3"/>
        <v>154</v>
      </c>
      <c r="C163" s="33" t="str">
        <f ca="1">IF(INDIRECT("'Risk Input'!"&amp; Database!$O$10 &amp; ROW() - 3)="","",INDIRECT("'Risk Input'!"&amp; Database!$O$10 &amp; ROW() - 3))</f>
        <v/>
      </c>
      <c r="D163" s="178" t="str">
        <f ca="1">IF(INDIRECT("'Risk Input'!"&amp; Database!$O$2 &amp; ROW() - 3)="","",INDIRECT("'Risk Input'!"&amp; Database!$O$2 &amp; ROW() - 3))</f>
        <v/>
      </c>
      <c r="E163" s="214" t="str">
        <f ca="1">IF(INDIRECT("'Risk Input'!"&amp; Database!$O$27 &amp; ROW() - 3)="","",INDIRECT("'Risk Input'!"&amp; Database!$O$27 &amp; ROW() - 3))</f>
        <v/>
      </c>
      <c r="F163" s="36" t="str">
        <f ca="1">IF(INDIRECT("'Risk Input'!"&amp; Database!$O$28 &amp; ROW() - 3)="","",INDIRECT("'Risk Input'!"&amp; Database!$O$28 &amp; ROW() - 3))</f>
        <v/>
      </c>
    </row>
    <row r="164" spans="2:6" s="213" customFormat="1" ht="15" thickBot="1">
      <c r="B164" s="80">
        <f t="shared" si="3"/>
        <v>155</v>
      </c>
      <c r="C164" s="33" t="str">
        <f ca="1">IF(INDIRECT("'Risk Input'!"&amp; Database!$O$10 &amp; ROW() - 3)="","",INDIRECT("'Risk Input'!"&amp; Database!$O$10 &amp; ROW() - 3))</f>
        <v/>
      </c>
      <c r="D164" s="178" t="str">
        <f ca="1">IF(INDIRECT("'Risk Input'!"&amp; Database!$O$2 &amp; ROW() - 3)="","",INDIRECT("'Risk Input'!"&amp; Database!$O$2 &amp; ROW() - 3))</f>
        <v/>
      </c>
      <c r="E164" s="215" t="str">
        <f ca="1">IF(INDIRECT("'Risk Input'!"&amp; Database!$O$27 &amp; ROW() - 3)="","",INDIRECT("'Risk Input'!"&amp; Database!$O$27 &amp; ROW() - 3))</f>
        <v/>
      </c>
      <c r="F164" s="35" t="str">
        <f ca="1">IF(INDIRECT("'Risk Input'!"&amp; Database!$O$28 &amp; ROW() - 3)="","",INDIRECT("'Risk Input'!"&amp; Database!$O$28 &amp; ROW() - 3))</f>
        <v/>
      </c>
    </row>
    <row r="165" spans="2:6" s="213" customFormat="1" ht="15" thickBot="1">
      <c r="B165" s="80">
        <f t="shared" si="3"/>
        <v>156</v>
      </c>
      <c r="C165" s="33" t="str">
        <f ca="1">IF(INDIRECT("'Risk Input'!"&amp; Database!$O$10 &amp; ROW() - 3)="","",INDIRECT("'Risk Input'!"&amp; Database!$O$10 &amp; ROW() - 3))</f>
        <v/>
      </c>
      <c r="D165" s="178" t="str">
        <f ca="1">IF(INDIRECT("'Risk Input'!"&amp; Database!$O$2 &amp; ROW() - 3)="","",INDIRECT("'Risk Input'!"&amp; Database!$O$2 &amp; ROW() - 3))</f>
        <v/>
      </c>
      <c r="E165" s="214" t="str">
        <f ca="1">IF(INDIRECT("'Risk Input'!"&amp; Database!$O$27 &amp; ROW() - 3)="","",INDIRECT("'Risk Input'!"&amp; Database!$O$27 &amp; ROW() - 3))</f>
        <v/>
      </c>
      <c r="F165" s="36" t="str">
        <f ca="1">IF(INDIRECT("'Risk Input'!"&amp; Database!$O$28 &amp; ROW() - 3)="","",INDIRECT("'Risk Input'!"&amp; Database!$O$28 &amp; ROW() - 3))</f>
        <v/>
      </c>
    </row>
    <row r="166" spans="2:6" s="213" customFormat="1" ht="15" thickBot="1">
      <c r="B166" s="80">
        <f t="shared" si="3"/>
        <v>157</v>
      </c>
      <c r="C166" s="33" t="str">
        <f ca="1">IF(INDIRECT("'Risk Input'!"&amp; Database!$O$10 &amp; ROW() - 3)="","",INDIRECT("'Risk Input'!"&amp; Database!$O$10 &amp; ROW() - 3))</f>
        <v/>
      </c>
      <c r="D166" s="178" t="str">
        <f ca="1">IF(INDIRECT("'Risk Input'!"&amp; Database!$O$2 &amp; ROW() - 3)="","",INDIRECT("'Risk Input'!"&amp; Database!$O$2 &amp; ROW() - 3))</f>
        <v/>
      </c>
      <c r="E166" s="215" t="str">
        <f ca="1">IF(INDIRECT("'Risk Input'!"&amp; Database!$O$27 &amp; ROW() - 3)="","",INDIRECT("'Risk Input'!"&amp; Database!$O$27 &amp; ROW() - 3))</f>
        <v/>
      </c>
      <c r="F166" s="35" t="str">
        <f ca="1">IF(INDIRECT("'Risk Input'!"&amp; Database!$O$28 &amp; ROW() - 3)="","",INDIRECT("'Risk Input'!"&amp; Database!$O$28 &amp; ROW() - 3))</f>
        <v/>
      </c>
    </row>
    <row r="167" spans="2:6" s="213" customFormat="1" ht="15" thickBot="1">
      <c r="B167" s="80">
        <f t="shared" si="3"/>
        <v>158</v>
      </c>
      <c r="C167" s="33" t="str">
        <f ca="1">IF(INDIRECT("'Risk Input'!"&amp; Database!$O$10 &amp; ROW() - 3)="","",INDIRECT("'Risk Input'!"&amp; Database!$O$10 &amp; ROW() - 3))</f>
        <v/>
      </c>
      <c r="D167" s="178" t="str">
        <f ca="1">IF(INDIRECT("'Risk Input'!"&amp; Database!$O$2 &amp; ROW() - 3)="","",INDIRECT("'Risk Input'!"&amp; Database!$O$2 &amp; ROW() - 3))</f>
        <v/>
      </c>
      <c r="E167" s="214" t="str">
        <f ca="1">IF(INDIRECT("'Risk Input'!"&amp; Database!$O$27 &amp; ROW() - 3)="","",INDIRECT("'Risk Input'!"&amp; Database!$O$27 &amp; ROW() - 3))</f>
        <v/>
      </c>
      <c r="F167" s="36" t="str">
        <f ca="1">IF(INDIRECT("'Risk Input'!"&amp; Database!$O$28 &amp; ROW() - 3)="","",INDIRECT("'Risk Input'!"&amp; Database!$O$28 &amp; ROW() - 3))</f>
        <v/>
      </c>
    </row>
    <row r="168" spans="2:6" s="213" customFormat="1" ht="15" thickBot="1">
      <c r="B168" s="80">
        <f t="shared" si="3"/>
        <v>159</v>
      </c>
      <c r="C168" s="33" t="str">
        <f ca="1">IF(INDIRECT("'Risk Input'!"&amp; Database!$O$10 &amp; ROW() - 3)="","",INDIRECT("'Risk Input'!"&amp; Database!$O$10 &amp; ROW() - 3))</f>
        <v/>
      </c>
      <c r="D168" s="178" t="str">
        <f ca="1">IF(INDIRECT("'Risk Input'!"&amp; Database!$O$2 &amp; ROW() - 3)="","",INDIRECT("'Risk Input'!"&amp; Database!$O$2 &amp; ROW() - 3))</f>
        <v/>
      </c>
      <c r="E168" s="215" t="str">
        <f ca="1">IF(INDIRECT("'Risk Input'!"&amp; Database!$O$27 &amp; ROW() - 3)="","",INDIRECT("'Risk Input'!"&amp; Database!$O$27 &amp; ROW() - 3))</f>
        <v/>
      </c>
      <c r="F168" s="35" t="str">
        <f ca="1">IF(INDIRECT("'Risk Input'!"&amp; Database!$O$28 &amp; ROW() - 3)="","",INDIRECT("'Risk Input'!"&amp; Database!$O$28 &amp; ROW() - 3))</f>
        <v/>
      </c>
    </row>
    <row r="169" spans="2:6" s="213" customFormat="1" ht="15" thickBot="1">
      <c r="B169" s="80">
        <f t="shared" si="3"/>
        <v>160</v>
      </c>
      <c r="C169" s="33" t="str">
        <f ca="1">IF(INDIRECT("'Risk Input'!"&amp; Database!$O$10 &amp; ROW() - 3)="","",INDIRECT("'Risk Input'!"&amp; Database!$O$10 &amp; ROW() - 3))</f>
        <v/>
      </c>
      <c r="D169" s="178" t="str">
        <f ca="1">IF(INDIRECT("'Risk Input'!"&amp; Database!$O$2 &amp; ROW() - 3)="","",INDIRECT("'Risk Input'!"&amp; Database!$O$2 &amp; ROW() - 3))</f>
        <v/>
      </c>
      <c r="E169" s="214" t="str">
        <f ca="1">IF(INDIRECT("'Risk Input'!"&amp; Database!$O$27 &amp; ROW() - 3)="","",INDIRECT("'Risk Input'!"&amp; Database!$O$27 &amp; ROW() - 3))</f>
        <v/>
      </c>
      <c r="F169" s="36" t="str">
        <f ca="1">IF(INDIRECT("'Risk Input'!"&amp; Database!$O$28 &amp; ROW() - 3)="","",INDIRECT("'Risk Input'!"&amp; Database!$O$28 &amp; ROW() - 3))</f>
        <v/>
      </c>
    </row>
    <row r="170" spans="2:6" s="213" customFormat="1" ht="15" thickBot="1">
      <c r="B170" s="80">
        <f t="shared" si="3"/>
        <v>161</v>
      </c>
      <c r="C170" s="33" t="str">
        <f ca="1">IF(INDIRECT("'Risk Input'!"&amp; Database!$O$10 &amp; ROW() - 3)="","",INDIRECT("'Risk Input'!"&amp; Database!$O$10 &amp; ROW() - 3))</f>
        <v/>
      </c>
      <c r="D170" s="178" t="str">
        <f ca="1">IF(INDIRECT("'Risk Input'!"&amp; Database!$O$2 &amp; ROW() - 3)="","",INDIRECT("'Risk Input'!"&amp; Database!$O$2 &amp; ROW() - 3))</f>
        <v/>
      </c>
      <c r="E170" s="215" t="str">
        <f ca="1">IF(INDIRECT("'Risk Input'!"&amp; Database!$O$27 &amp; ROW() - 3)="","",INDIRECT("'Risk Input'!"&amp; Database!$O$27 &amp; ROW() - 3))</f>
        <v/>
      </c>
      <c r="F170" s="35" t="str">
        <f ca="1">IF(INDIRECT("'Risk Input'!"&amp; Database!$O$28 &amp; ROW() - 3)="","",INDIRECT("'Risk Input'!"&amp; Database!$O$28 &amp; ROW() - 3))</f>
        <v/>
      </c>
    </row>
    <row r="171" spans="2:6" s="213" customFormat="1" ht="15" thickBot="1">
      <c r="B171" s="80">
        <f t="shared" si="3"/>
        <v>162</v>
      </c>
      <c r="C171" s="33" t="str">
        <f ca="1">IF(INDIRECT("'Risk Input'!"&amp; Database!$O$10 &amp; ROW() - 3)="","",INDIRECT("'Risk Input'!"&amp; Database!$O$10 &amp; ROW() - 3))</f>
        <v/>
      </c>
      <c r="D171" s="178" t="str">
        <f ca="1">IF(INDIRECT("'Risk Input'!"&amp; Database!$O$2 &amp; ROW() - 3)="","",INDIRECT("'Risk Input'!"&amp; Database!$O$2 &amp; ROW() - 3))</f>
        <v/>
      </c>
      <c r="E171" s="214" t="str">
        <f ca="1">IF(INDIRECT("'Risk Input'!"&amp; Database!$O$27 &amp; ROW() - 3)="","",INDIRECT("'Risk Input'!"&amp; Database!$O$27 &amp; ROW() - 3))</f>
        <v/>
      </c>
      <c r="F171" s="36" t="str">
        <f ca="1">IF(INDIRECT("'Risk Input'!"&amp; Database!$O$28 &amp; ROW() - 3)="","",INDIRECT("'Risk Input'!"&amp; Database!$O$28 &amp; ROW() - 3))</f>
        <v/>
      </c>
    </row>
    <row r="172" spans="2:6" s="213" customFormat="1" ht="15" thickBot="1">
      <c r="B172" s="80">
        <f t="shared" si="3"/>
        <v>163</v>
      </c>
      <c r="C172" s="33" t="str">
        <f ca="1">IF(INDIRECT("'Risk Input'!"&amp; Database!$O$10 &amp; ROW() - 3)="","",INDIRECT("'Risk Input'!"&amp; Database!$O$10 &amp; ROW() - 3))</f>
        <v/>
      </c>
      <c r="D172" s="178" t="str">
        <f ca="1">IF(INDIRECT("'Risk Input'!"&amp; Database!$O$2 &amp; ROW() - 3)="","",INDIRECT("'Risk Input'!"&amp; Database!$O$2 &amp; ROW() - 3))</f>
        <v/>
      </c>
      <c r="E172" s="215" t="str">
        <f ca="1">IF(INDIRECT("'Risk Input'!"&amp; Database!$O$27 &amp; ROW() - 3)="","",INDIRECT("'Risk Input'!"&amp; Database!$O$27 &amp; ROW() - 3))</f>
        <v/>
      </c>
      <c r="F172" s="35" t="str">
        <f ca="1">IF(INDIRECT("'Risk Input'!"&amp; Database!$O$28 &amp; ROW() - 3)="","",INDIRECT("'Risk Input'!"&amp; Database!$O$28 &amp; ROW() - 3))</f>
        <v/>
      </c>
    </row>
    <row r="173" spans="2:6" s="213" customFormat="1" ht="15" thickBot="1">
      <c r="B173" s="80">
        <f t="shared" si="3"/>
        <v>164</v>
      </c>
      <c r="C173" s="33" t="str">
        <f ca="1">IF(INDIRECT("'Risk Input'!"&amp; Database!$O$10 &amp; ROW() - 3)="","",INDIRECT("'Risk Input'!"&amp; Database!$O$10 &amp; ROW() - 3))</f>
        <v/>
      </c>
      <c r="D173" s="178" t="str">
        <f ca="1">IF(INDIRECT("'Risk Input'!"&amp; Database!$O$2 &amp; ROW() - 3)="","",INDIRECT("'Risk Input'!"&amp; Database!$O$2 &amp; ROW() - 3))</f>
        <v/>
      </c>
      <c r="E173" s="214" t="str">
        <f ca="1">IF(INDIRECT("'Risk Input'!"&amp; Database!$O$27 &amp; ROW() - 3)="","",INDIRECT("'Risk Input'!"&amp; Database!$O$27 &amp; ROW() - 3))</f>
        <v/>
      </c>
      <c r="F173" s="36" t="str">
        <f ca="1">IF(INDIRECT("'Risk Input'!"&amp; Database!$O$28 &amp; ROW() - 3)="","",INDIRECT("'Risk Input'!"&amp; Database!$O$28 &amp; ROW() - 3))</f>
        <v/>
      </c>
    </row>
    <row r="174" spans="2:6" s="213" customFormat="1" ht="15" thickBot="1">
      <c r="B174" s="80">
        <f t="shared" si="3"/>
        <v>165</v>
      </c>
      <c r="C174" s="33" t="str">
        <f ca="1">IF(INDIRECT("'Risk Input'!"&amp; Database!$O$10 &amp; ROW() - 3)="","",INDIRECT("'Risk Input'!"&amp; Database!$O$10 &amp; ROW() - 3))</f>
        <v/>
      </c>
      <c r="D174" s="178" t="str">
        <f ca="1">IF(INDIRECT("'Risk Input'!"&amp; Database!$O$2 &amp; ROW() - 3)="","",INDIRECT("'Risk Input'!"&amp; Database!$O$2 &amp; ROW() - 3))</f>
        <v/>
      </c>
      <c r="E174" s="215" t="str">
        <f ca="1">IF(INDIRECT("'Risk Input'!"&amp; Database!$O$27 &amp; ROW() - 3)="","",INDIRECT("'Risk Input'!"&amp; Database!$O$27 &amp; ROW() - 3))</f>
        <v/>
      </c>
      <c r="F174" s="35" t="str">
        <f ca="1">IF(INDIRECT("'Risk Input'!"&amp; Database!$O$28 &amp; ROW() - 3)="","",INDIRECT("'Risk Input'!"&amp; Database!$O$28 &amp; ROW() - 3))</f>
        <v/>
      </c>
    </row>
    <row r="175" spans="2:6" s="213" customFormat="1" ht="15" thickBot="1">
      <c r="B175" s="80">
        <f t="shared" si="3"/>
        <v>166</v>
      </c>
      <c r="C175" s="33" t="str">
        <f ca="1">IF(INDIRECT("'Risk Input'!"&amp; Database!$O$10 &amp; ROW() - 3)="","",INDIRECT("'Risk Input'!"&amp; Database!$O$10 &amp; ROW() - 3))</f>
        <v/>
      </c>
      <c r="D175" s="178" t="str">
        <f ca="1">IF(INDIRECT("'Risk Input'!"&amp; Database!$O$2 &amp; ROW() - 3)="","",INDIRECT("'Risk Input'!"&amp; Database!$O$2 &amp; ROW() - 3))</f>
        <v/>
      </c>
      <c r="E175" s="214" t="str">
        <f ca="1">IF(INDIRECT("'Risk Input'!"&amp; Database!$O$27 &amp; ROW() - 3)="","",INDIRECT("'Risk Input'!"&amp; Database!$O$27 &amp; ROW() - 3))</f>
        <v/>
      </c>
      <c r="F175" s="36" t="str">
        <f ca="1">IF(INDIRECT("'Risk Input'!"&amp; Database!$O$28 &amp; ROW() - 3)="","",INDIRECT("'Risk Input'!"&amp; Database!$O$28 &amp; ROW() - 3))</f>
        <v/>
      </c>
    </row>
    <row r="176" spans="2:6" s="213" customFormat="1" ht="15" thickBot="1">
      <c r="B176" s="80">
        <f t="shared" ref="B176:B207" si="4">B175+1</f>
        <v>167</v>
      </c>
      <c r="C176" s="33" t="str">
        <f ca="1">IF(INDIRECT("'Risk Input'!"&amp; Database!$O$10 &amp; ROW() - 3)="","",INDIRECT("'Risk Input'!"&amp; Database!$O$10 &amp; ROW() - 3))</f>
        <v/>
      </c>
      <c r="D176" s="178" t="str">
        <f ca="1">IF(INDIRECT("'Risk Input'!"&amp; Database!$O$2 &amp; ROW() - 3)="","",INDIRECT("'Risk Input'!"&amp; Database!$O$2 &amp; ROW() - 3))</f>
        <v/>
      </c>
      <c r="E176" s="215" t="str">
        <f ca="1">IF(INDIRECT("'Risk Input'!"&amp; Database!$O$27 &amp; ROW() - 3)="","",INDIRECT("'Risk Input'!"&amp; Database!$O$27 &amp; ROW() - 3))</f>
        <v/>
      </c>
      <c r="F176" s="35" t="str">
        <f ca="1">IF(INDIRECT("'Risk Input'!"&amp; Database!$O$28 &amp; ROW() - 3)="","",INDIRECT("'Risk Input'!"&amp; Database!$O$28 &amp; ROW() - 3))</f>
        <v/>
      </c>
    </row>
    <row r="177" spans="2:6" s="213" customFormat="1" ht="15" thickBot="1">
      <c r="B177" s="80">
        <f t="shared" si="4"/>
        <v>168</v>
      </c>
      <c r="C177" s="33" t="str">
        <f ca="1">IF(INDIRECT("'Risk Input'!"&amp; Database!$O$10 &amp; ROW() - 3)="","",INDIRECT("'Risk Input'!"&amp; Database!$O$10 &amp; ROW() - 3))</f>
        <v/>
      </c>
      <c r="D177" s="178" t="str">
        <f ca="1">IF(INDIRECT("'Risk Input'!"&amp; Database!$O$2 &amp; ROW() - 3)="","",INDIRECT("'Risk Input'!"&amp; Database!$O$2 &amp; ROW() - 3))</f>
        <v/>
      </c>
      <c r="E177" s="214" t="str">
        <f ca="1">IF(INDIRECT("'Risk Input'!"&amp; Database!$O$27 &amp; ROW() - 3)="","",INDIRECT("'Risk Input'!"&amp; Database!$O$27 &amp; ROW() - 3))</f>
        <v/>
      </c>
      <c r="F177" s="36" t="str">
        <f ca="1">IF(INDIRECT("'Risk Input'!"&amp; Database!$O$28 &amp; ROW() - 3)="","",INDIRECT("'Risk Input'!"&amp; Database!$O$28 &amp; ROW() - 3))</f>
        <v/>
      </c>
    </row>
    <row r="178" spans="2:6" s="213" customFormat="1" ht="15" thickBot="1">
      <c r="B178" s="80">
        <f t="shared" si="4"/>
        <v>169</v>
      </c>
      <c r="C178" s="33" t="str">
        <f ca="1">IF(INDIRECT("'Risk Input'!"&amp; Database!$O$10 &amp; ROW() - 3)="","",INDIRECT("'Risk Input'!"&amp; Database!$O$10 &amp; ROW() - 3))</f>
        <v/>
      </c>
      <c r="D178" s="178" t="str">
        <f ca="1">IF(INDIRECT("'Risk Input'!"&amp; Database!$O$2 &amp; ROW() - 3)="","",INDIRECT("'Risk Input'!"&amp; Database!$O$2 &amp; ROW() - 3))</f>
        <v/>
      </c>
      <c r="E178" s="215" t="str">
        <f ca="1">IF(INDIRECT("'Risk Input'!"&amp; Database!$O$27 &amp; ROW() - 3)="","",INDIRECT("'Risk Input'!"&amp; Database!$O$27 &amp; ROW() - 3))</f>
        <v/>
      </c>
      <c r="F178" s="35" t="str">
        <f ca="1">IF(INDIRECT("'Risk Input'!"&amp; Database!$O$28 &amp; ROW() - 3)="","",INDIRECT("'Risk Input'!"&amp; Database!$O$28 &amp; ROW() - 3))</f>
        <v/>
      </c>
    </row>
    <row r="179" spans="2:6" s="213" customFormat="1" ht="15" thickBot="1">
      <c r="B179" s="80">
        <f t="shared" si="4"/>
        <v>170</v>
      </c>
      <c r="C179" s="33" t="str">
        <f ca="1">IF(INDIRECT("'Risk Input'!"&amp; Database!$O$10 &amp; ROW() - 3)="","",INDIRECT("'Risk Input'!"&amp; Database!$O$10 &amp; ROW() - 3))</f>
        <v/>
      </c>
      <c r="D179" s="178" t="str">
        <f ca="1">IF(INDIRECT("'Risk Input'!"&amp; Database!$O$2 &amp; ROW() - 3)="","",INDIRECT("'Risk Input'!"&amp; Database!$O$2 &amp; ROW() - 3))</f>
        <v/>
      </c>
      <c r="E179" s="214" t="str">
        <f ca="1">IF(INDIRECT("'Risk Input'!"&amp; Database!$O$27 &amp; ROW() - 3)="","",INDIRECT("'Risk Input'!"&amp; Database!$O$27 &amp; ROW() - 3))</f>
        <v/>
      </c>
      <c r="F179" s="36" t="str">
        <f ca="1">IF(INDIRECT("'Risk Input'!"&amp; Database!$O$28 &amp; ROW() - 3)="","",INDIRECT("'Risk Input'!"&amp; Database!$O$28 &amp; ROW() - 3))</f>
        <v/>
      </c>
    </row>
    <row r="180" spans="2:6" s="213" customFormat="1" ht="15" thickBot="1">
      <c r="B180" s="80">
        <f t="shared" si="4"/>
        <v>171</v>
      </c>
      <c r="C180" s="33" t="str">
        <f ca="1">IF(INDIRECT("'Risk Input'!"&amp; Database!$O$10 &amp; ROW() - 3)="","",INDIRECT("'Risk Input'!"&amp; Database!$O$10 &amp; ROW() - 3))</f>
        <v/>
      </c>
      <c r="D180" s="178" t="str">
        <f ca="1">IF(INDIRECT("'Risk Input'!"&amp; Database!$O$2 &amp; ROW() - 3)="","",INDIRECT("'Risk Input'!"&amp; Database!$O$2 &amp; ROW() - 3))</f>
        <v/>
      </c>
      <c r="E180" s="215" t="str">
        <f ca="1">IF(INDIRECT("'Risk Input'!"&amp; Database!$O$27 &amp; ROW() - 3)="","",INDIRECT("'Risk Input'!"&amp; Database!$O$27 &amp; ROW() - 3))</f>
        <v/>
      </c>
      <c r="F180" s="35" t="str">
        <f ca="1">IF(INDIRECT("'Risk Input'!"&amp; Database!$O$28 &amp; ROW() - 3)="","",INDIRECT("'Risk Input'!"&amp; Database!$O$28 &amp; ROW() - 3))</f>
        <v/>
      </c>
    </row>
    <row r="181" spans="2:6" s="213" customFormat="1" ht="15" thickBot="1">
      <c r="B181" s="80">
        <f t="shared" si="4"/>
        <v>172</v>
      </c>
      <c r="C181" s="33" t="str">
        <f ca="1">IF(INDIRECT("'Risk Input'!"&amp; Database!$O$10 &amp; ROW() - 3)="","",INDIRECT("'Risk Input'!"&amp; Database!$O$10 &amp; ROW() - 3))</f>
        <v/>
      </c>
      <c r="D181" s="178" t="str">
        <f ca="1">IF(INDIRECT("'Risk Input'!"&amp; Database!$O$2 &amp; ROW() - 3)="","",INDIRECT("'Risk Input'!"&amp; Database!$O$2 &amp; ROW() - 3))</f>
        <v/>
      </c>
      <c r="E181" s="214" t="str">
        <f ca="1">IF(INDIRECT("'Risk Input'!"&amp; Database!$O$27 &amp; ROW() - 3)="","",INDIRECT("'Risk Input'!"&amp; Database!$O$27 &amp; ROW() - 3))</f>
        <v/>
      </c>
      <c r="F181" s="36" t="str">
        <f ca="1">IF(INDIRECT("'Risk Input'!"&amp; Database!$O$28 &amp; ROW() - 3)="","",INDIRECT("'Risk Input'!"&amp; Database!$O$28 &amp; ROW() - 3))</f>
        <v/>
      </c>
    </row>
    <row r="182" spans="2:6" s="213" customFormat="1" ht="15" thickBot="1">
      <c r="B182" s="80">
        <f t="shared" si="4"/>
        <v>173</v>
      </c>
      <c r="C182" s="33" t="str">
        <f ca="1">IF(INDIRECT("'Risk Input'!"&amp; Database!$O$10 &amp; ROW() - 3)="","",INDIRECT("'Risk Input'!"&amp; Database!$O$10 &amp; ROW() - 3))</f>
        <v/>
      </c>
      <c r="D182" s="178" t="str">
        <f ca="1">IF(INDIRECT("'Risk Input'!"&amp; Database!$O$2 &amp; ROW() - 3)="","",INDIRECT("'Risk Input'!"&amp; Database!$O$2 &amp; ROW() - 3))</f>
        <v/>
      </c>
      <c r="E182" s="215" t="str">
        <f ca="1">IF(INDIRECT("'Risk Input'!"&amp; Database!$O$27 &amp; ROW() - 3)="","",INDIRECT("'Risk Input'!"&amp; Database!$O$27 &amp; ROW() - 3))</f>
        <v/>
      </c>
      <c r="F182" s="35" t="str">
        <f ca="1">IF(INDIRECT("'Risk Input'!"&amp; Database!$O$28 &amp; ROW() - 3)="","",INDIRECT("'Risk Input'!"&amp; Database!$O$28 &amp; ROW() - 3))</f>
        <v/>
      </c>
    </row>
    <row r="183" spans="2:6" s="213" customFormat="1" ht="15" thickBot="1">
      <c r="B183" s="80">
        <f t="shared" si="4"/>
        <v>174</v>
      </c>
      <c r="C183" s="33" t="str">
        <f ca="1">IF(INDIRECT("'Risk Input'!"&amp; Database!$O$10 &amp; ROW() - 3)="","",INDIRECT("'Risk Input'!"&amp; Database!$O$10 &amp; ROW() - 3))</f>
        <v/>
      </c>
      <c r="D183" s="178" t="str">
        <f ca="1">IF(INDIRECT("'Risk Input'!"&amp; Database!$O$2 &amp; ROW() - 3)="","",INDIRECT("'Risk Input'!"&amp; Database!$O$2 &amp; ROW() - 3))</f>
        <v/>
      </c>
      <c r="E183" s="214" t="str">
        <f ca="1">IF(INDIRECT("'Risk Input'!"&amp; Database!$O$27 &amp; ROW() - 3)="","",INDIRECT("'Risk Input'!"&amp; Database!$O$27 &amp; ROW() - 3))</f>
        <v/>
      </c>
      <c r="F183" s="36" t="str">
        <f ca="1">IF(INDIRECT("'Risk Input'!"&amp; Database!$O$28 &amp; ROW() - 3)="","",INDIRECT("'Risk Input'!"&amp; Database!$O$28 &amp; ROW() - 3))</f>
        <v/>
      </c>
    </row>
    <row r="184" spans="2:6" s="213" customFormat="1" ht="15" thickBot="1">
      <c r="B184" s="80">
        <f t="shared" si="4"/>
        <v>175</v>
      </c>
      <c r="C184" s="33" t="str">
        <f ca="1">IF(INDIRECT("'Risk Input'!"&amp; Database!$O$10 &amp; ROW() - 3)="","",INDIRECT("'Risk Input'!"&amp; Database!$O$10 &amp; ROW() - 3))</f>
        <v/>
      </c>
      <c r="D184" s="178" t="str">
        <f ca="1">IF(INDIRECT("'Risk Input'!"&amp; Database!$O$2 &amp; ROW() - 3)="","",INDIRECT("'Risk Input'!"&amp; Database!$O$2 &amp; ROW() - 3))</f>
        <v/>
      </c>
      <c r="E184" s="215" t="str">
        <f ca="1">IF(INDIRECT("'Risk Input'!"&amp; Database!$O$27 &amp; ROW() - 3)="","",INDIRECT("'Risk Input'!"&amp; Database!$O$27 &amp; ROW() - 3))</f>
        <v/>
      </c>
      <c r="F184" s="35" t="str">
        <f ca="1">IF(INDIRECT("'Risk Input'!"&amp; Database!$O$28 &amp; ROW() - 3)="","",INDIRECT("'Risk Input'!"&amp; Database!$O$28 &amp; ROW() - 3))</f>
        <v/>
      </c>
    </row>
    <row r="185" spans="2:6" s="213" customFormat="1" ht="15" thickBot="1">
      <c r="B185" s="80">
        <f t="shared" si="4"/>
        <v>176</v>
      </c>
      <c r="C185" s="33" t="str">
        <f ca="1">IF(INDIRECT("'Risk Input'!"&amp; Database!$O$10 &amp; ROW() - 3)="","",INDIRECT("'Risk Input'!"&amp; Database!$O$10 &amp; ROW() - 3))</f>
        <v/>
      </c>
      <c r="D185" s="178" t="str">
        <f ca="1">IF(INDIRECT("'Risk Input'!"&amp; Database!$O$2 &amp; ROW() - 3)="","",INDIRECT("'Risk Input'!"&amp; Database!$O$2 &amp; ROW() - 3))</f>
        <v/>
      </c>
      <c r="E185" s="214" t="str">
        <f ca="1">IF(INDIRECT("'Risk Input'!"&amp; Database!$O$27 &amp; ROW() - 3)="","",INDIRECT("'Risk Input'!"&amp; Database!$O$27 &amp; ROW() - 3))</f>
        <v/>
      </c>
      <c r="F185" s="36" t="str">
        <f ca="1">IF(INDIRECT("'Risk Input'!"&amp; Database!$O$28 &amp; ROW() - 3)="","",INDIRECT("'Risk Input'!"&amp; Database!$O$28 &amp; ROW() - 3))</f>
        <v/>
      </c>
    </row>
    <row r="186" spans="2:6" s="213" customFormat="1" ht="15" thickBot="1">
      <c r="B186" s="80">
        <f t="shared" si="4"/>
        <v>177</v>
      </c>
      <c r="C186" s="33" t="str">
        <f ca="1">IF(INDIRECT("'Risk Input'!"&amp; Database!$O$10 &amp; ROW() - 3)="","",INDIRECT("'Risk Input'!"&amp; Database!$O$10 &amp; ROW() - 3))</f>
        <v/>
      </c>
      <c r="D186" s="178" t="str">
        <f ca="1">IF(INDIRECT("'Risk Input'!"&amp; Database!$O$2 &amp; ROW() - 3)="","",INDIRECT("'Risk Input'!"&amp; Database!$O$2 &amp; ROW() - 3))</f>
        <v/>
      </c>
      <c r="E186" s="215" t="str">
        <f ca="1">IF(INDIRECT("'Risk Input'!"&amp; Database!$O$27 &amp; ROW() - 3)="","",INDIRECT("'Risk Input'!"&amp; Database!$O$27 &amp; ROW() - 3))</f>
        <v/>
      </c>
      <c r="F186" s="35" t="str">
        <f ca="1">IF(INDIRECT("'Risk Input'!"&amp; Database!$O$28 &amp; ROW() - 3)="","",INDIRECT("'Risk Input'!"&amp; Database!$O$28 &amp; ROW() - 3))</f>
        <v/>
      </c>
    </row>
    <row r="187" spans="2:6" s="213" customFormat="1" ht="15" thickBot="1">
      <c r="B187" s="80">
        <f t="shared" si="4"/>
        <v>178</v>
      </c>
      <c r="C187" s="33" t="str">
        <f ca="1">IF(INDIRECT("'Risk Input'!"&amp; Database!$O$10 &amp; ROW() - 3)="","",INDIRECT("'Risk Input'!"&amp; Database!$O$10 &amp; ROW() - 3))</f>
        <v/>
      </c>
      <c r="D187" s="178" t="str">
        <f ca="1">IF(INDIRECT("'Risk Input'!"&amp; Database!$O$2 &amp; ROW() - 3)="","",INDIRECT("'Risk Input'!"&amp; Database!$O$2 &amp; ROW() - 3))</f>
        <v/>
      </c>
      <c r="E187" s="214" t="str">
        <f ca="1">IF(INDIRECT("'Risk Input'!"&amp; Database!$O$27 &amp; ROW() - 3)="","",INDIRECT("'Risk Input'!"&amp; Database!$O$27 &amp; ROW() - 3))</f>
        <v/>
      </c>
      <c r="F187" s="36" t="str">
        <f ca="1">IF(INDIRECT("'Risk Input'!"&amp; Database!$O$28 &amp; ROW() - 3)="","",INDIRECT("'Risk Input'!"&amp; Database!$O$28 &amp; ROW() - 3))</f>
        <v/>
      </c>
    </row>
    <row r="188" spans="2:6" s="213" customFormat="1" ht="15" thickBot="1">
      <c r="B188" s="80">
        <f t="shared" si="4"/>
        <v>179</v>
      </c>
      <c r="C188" s="33" t="str">
        <f ca="1">IF(INDIRECT("'Risk Input'!"&amp; Database!$O$10 &amp; ROW() - 3)="","",INDIRECT("'Risk Input'!"&amp; Database!$O$10 &amp; ROW() - 3))</f>
        <v/>
      </c>
      <c r="D188" s="178" t="str">
        <f ca="1">IF(INDIRECT("'Risk Input'!"&amp; Database!$O$2 &amp; ROW() - 3)="","",INDIRECT("'Risk Input'!"&amp; Database!$O$2 &amp; ROW() - 3))</f>
        <v/>
      </c>
      <c r="E188" s="215" t="str">
        <f ca="1">IF(INDIRECT("'Risk Input'!"&amp; Database!$O$27 &amp; ROW() - 3)="","",INDIRECT("'Risk Input'!"&amp; Database!$O$27 &amp; ROW() - 3))</f>
        <v/>
      </c>
      <c r="F188" s="35" t="str">
        <f ca="1">IF(INDIRECT("'Risk Input'!"&amp; Database!$O$28 &amp; ROW() - 3)="","",INDIRECT("'Risk Input'!"&amp; Database!$O$28 &amp; ROW() - 3))</f>
        <v/>
      </c>
    </row>
    <row r="189" spans="2:6" s="213" customFormat="1" ht="15" thickBot="1">
      <c r="B189" s="80">
        <f t="shared" si="4"/>
        <v>180</v>
      </c>
      <c r="C189" s="33" t="str">
        <f ca="1">IF(INDIRECT("'Risk Input'!"&amp; Database!$O$10 &amp; ROW() - 3)="","",INDIRECT("'Risk Input'!"&amp; Database!$O$10 &amp; ROW() - 3))</f>
        <v/>
      </c>
      <c r="D189" s="178" t="str">
        <f ca="1">IF(INDIRECT("'Risk Input'!"&amp; Database!$O$2 &amp; ROW() - 3)="","",INDIRECT("'Risk Input'!"&amp; Database!$O$2 &amp; ROW() - 3))</f>
        <v/>
      </c>
      <c r="E189" s="214" t="str">
        <f ca="1">IF(INDIRECT("'Risk Input'!"&amp; Database!$O$27 &amp; ROW() - 3)="","",INDIRECT("'Risk Input'!"&amp; Database!$O$27 &amp; ROW() - 3))</f>
        <v/>
      </c>
      <c r="F189" s="36" t="str">
        <f ca="1">IF(INDIRECT("'Risk Input'!"&amp; Database!$O$28 &amp; ROW() - 3)="","",INDIRECT("'Risk Input'!"&amp; Database!$O$28 &amp; ROW() - 3))</f>
        <v/>
      </c>
    </row>
    <row r="190" spans="2:6" s="213" customFormat="1" ht="15" thickBot="1">
      <c r="B190" s="80">
        <f t="shared" si="4"/>
        <v>181</v>
      </c>
      <c r="C190" s="33" t="str">
        <f ca="1">IF(INDIRECT("'Risk Input'!"&amp; Database!$O$10 &amp; ROW() - 3)="","",INDIRECT("'Risk Input'!"&amp; Database!$O$10 &amp; ROW() - 3))</f>
        <v/>
      </c>
      <c r="D190" s="178" t="str">
        <f ca="1">IF(INDIRECT("'Risk Input'!"&amp; Database!$O$2 &amp; ROW() - 3)="","",INDIRECT("'Risk Input'!"&amp; Database!$O$2 &amp; ROW() - 3))</f>
        <v/>
      </c>
      <c r="E190" s="215" t="str">
        <f ca="1">IF(INDIRECT("'Risk Input'!"&amp; Database!$O$27 &amp; ROW() - 3)="","",INDIRECT("'Risk Input'!"&amp; Database!$O$27 &amp; ROW() - 3))</f>
        <v/>
      </c>
      <c r="F190" s="35" t="str">
        <f ca="1">IF(INDIRECT("'Risk Input'!"&amp; Database!$O$28 &amp; ROW() - 3)="","",INDIRECT("'Risk Input'!"&amp; Database!$O$28 &amp; ROW() - 3))</f>
        <v/>
      </c>
    </row>
    <row r="191" spans="2:6" s="213" customFormat="1" ht="15" thickBot="1">
      <c r="B191" s="80">
        <f t="shared" si="4"/>
        <v>182</v>
      </c>
      <c r="C191" s="33" t="str">
        <f ca="1">IF(INDIRECT("'Risk Input'!"&amp; Database!$O$10 &amp; ROW() - 3)="","",INDIRECT("'Risk Input'!"&amp; Database!$O$10 &amp; ROW() - 3))</f>
        <v/>
      </c>
      <c r="D191" s="178" t="str">
        <f ca="1">IF(INDIRECT("'Risk Input'!"&amp; Database!$O$2 &amp; ROW() - 3)="","",INDIRECT("'Risk Input'!"&amp; Database!$O$2 &amp; ROW() - 3))</f>
        <v/>
      </c>
      <c r="E191" s="214" t="str">
        <f ca="1">IF(INDIRECT("'Risk Input'!"&amp; Database!$O$27 &amp; ROW() - 3)="","",INDIRECT("'Risk Input'!"&amp; Database!$O$27 &amp; ROW() - 3))</f>
        <v/>
      </c>
      <c r="F191" s="36" t="str">
        <f ca="1">IF(INDIRECT("'Risk Input'!"&amp; Database!$O$28 &amp; ROW() - 3)="","",INDIRECT("'Risk Input'!"&amp; Database!$O$28 &amp; ROW() - 3))</f>
        <v/>
      </c>
    </row>
    <row r="192" spans="2:6" s="213" customFormat="1" ht="15" thickBot="1">
      <c r="B192" s="80">
        <f t="shared" si="4"/>
        <v>183</v>
      </c>
      <c r="C192" s="33" t="str">
        <f ca="1">IF(INDIRECT("'Risk Input'!"&amp; Database!$O$10 &amp; ROW() - 3)="","",INDIRECT("'Risk Input'!"&amp; Database!$O$10 &amp; ROW() - 3))</f>
        <v/>
      </c>
      <c r="D192" s="178" t="str">
        <f ca="1">IF(INDIRECT("'Risk Input'!"&amp; Database!$O$2 &amp; ROW() - 3)="","",INDIRECT("'Risk Input'!"&amp; Database!$O$2 &amp; ROW() - 3))</f>
        <v/>
      </c>
      <c r="E192" s="215" t="str">
        <f ca="1">IF(INDIRECT("'Risk Input'!"&amp; Database!$O$27 &amp; ROW() - 3)="","",INDIRECT("'Risk Input'!"&amp; Database!$O$27 &amp; ROW() - 3))</f>
        <v/>
      </c>
      <c r="F192" s="35" t="str">
        <f ca="1">IF(INDIRECT("'Risk Input'!"&amp; Database!$O$28 &amp; ROW() - 3)="","",INDIRECT("'Risk Input'!"&amp; Database!$O$28 &amp; ROW() - 3))</f>
        <v/>
      </c>
    </row>
    <row r="193" spans="2:6" s="213" customFormat="1" ht="15" thickBot="1">
      <c r="B193" s="80">
        <f t="shared" si="4"/>
        <v>184</v>
      </c>
      <c r="C193" s="33" t="str">
        <f ca="1">IF(INDIRECT("'Risk Input'!"&amp; Database!$O$10 &amp; ROW() - 3)="","",INDIRECT("'Risk Input'!"&amp; Database!$O$10 &amp; ROW() - 3))</f>
        <v/>
      </c>
      <c r="D193" s="178" t="str">
        <f ca="1">IF(INDIRECT("'Risk Input'!"&amp; Database!$O$2 &amp; ROW() - 3)="","",INDIRECT("'Risk Input'!"&amp; Database!$O$2 &amp; ROW() - 3))</f>
        <v/>
      </c>
      <c r="E193" s="214" t="str">
        <f ca="1">IF(INDIRECT("'Risk Input'!"&amp; Database!$O$27 &amp; ROW() - 3)="","",INDIRECT("'Risk Input'!"&amp; Database!$O$27 &amp; ROW() - 3))</f>
        <v/>
      </c>
      <c r="F193" s="36" t="str">
        <f ca="1">IF(INDIRECT("'Risk Input'!"&amp; Database!$O$28 &amp; ROW() - 3)="","",INDIRECT("'Risk Input'!"&amp; Database!$O$28 &amp; ROW() - 3))</f>
        <v/>
      </c>
    </row>
    <row r="194" spans="2:6" s="213" customFormat="1" ht="15" thickBot="1">
      <c r="B194" s="80">
        <f t="shared" si="4"/>
        <v>185</v>
      </c>
      <c r="C194" s="33" t="str">
        <f ca="1">IF(INDIRECT("'Risk Input'!"&amp; Database!$O$10 &amp; ROW() - 3)="","",INDIRECT("'Risk Input'!"&amp; Database!$O$10 &amp; ROW() - 3))</f>
        <v/>
      </c>
      <c r="D194" s="178" t="str">
        <f ca="1">IF(INDIRECT("'Risk Input'!"&amp; Database!$O$2 &amp; ROW() - 3)="","",INDIRECT("'Risk Input'!"&amp; Database!$O$2 &amp; ROW() - 3))</f>
        <v/>
      </c>
      <c r="E194" s="215" t="str">
        <f ca="1">IF(INDIRECT("'Risk Input'!"&amp; Database!$O$27 &amp; ROW() - 3)="","",INDIRECT("'Risk Input'!"&amp; Database!$O$27 &amp; ROW() - 3))</f>
        <v/>
      </c>
      <c r="F194" s="35" t="str">
        <f ca="1">IF(INDIRECT("'Risk Input'!"&amp; Database!$O$28 &amp; ROW() - 3)="","",INDIRECT("'Risk Input'!"&amp; Database!$O$28 &amp; ROW() - 3))</f>
        <v/>
      </c>
    </row>
    <row r="195" spans="2:6" s="213" customFormat="1" ht="15" thickBot="1">
      <c r="B195" s="80">
        <f t="shared" si="4"/>
        <v>186</v>
      </c>
      <c r="C195" s="33" t="str">
        <f ca="1">IF(INDIRECT("'Risk Input'!"&amp; Database!$O$10 &amp; ROW() - 3)="","",INDIRECT("'Risk Input'!"&amp; Database!$O$10 &amp; ROW() - 3))</f>
        <v/>
      </c>
      <c r="D195" s="178" t="str">
        <f ca="1">IF(INDIRECT("'Risk Input'!"&amp; Database!$O$2 &amp; ROW() - 3)="","",INDIRECT("'Risk Input'!"&amp; Database!$O$2 &amp; ROW() - 3))</f>
        <v/>
      </c>
      <c r="E195" s="214" t="str">
        <f ca="1">IF(INDIRECT("'Risk Input'!"&amp; Database!$O$27 &amp; ROW() - 3)="","",INDIRECT("'Risk Input'!"&amp; Database!$O$27 &amp; ROW() - 3))</f>
        <v/>
      </c>
      <c r="F195" s="36" t="str">
        <f ca="1">IF(INDIRECT("'Risk Input'!"&amp; Database!$O$28 &amp; ROW() - 3)="","",INDIRECT("'Risk Input'!"&amp; Database!$O$28 &amp; ROW() - 3))</f>
        <v/>
      </c>
    </row>
    <row r="196" spans="2:6" s="213" customFormat="1" ht="15" thickBot="1">
      <c r="B196" s="80">
        <f t="shared" si="4"/>
        <v>187</v>
      </c>
      <c r="C196" s="33" t="str">
        <f ca="1">IF(INDIRECT("'Risk Input'!"&amp; Database!$O$10 &amp; ROW() - 3)="","",INDIRECT("'Risk Input'!"&amp; Database!$O$10 &amp; ROW() - 3))</f>
        <v/>
      </c>
      <c r="D196" s="178" t="str">
        <f ca="1">IF(INDIRECT("'Risk Input'!"&amp; Database!$O$2 &amp; ROW() - 3)="","",INDIRECT("'Risk Input'!"&amp; Database!$O$2 &amp; ROW() - 3))</f>
        <v/>
      </c>
      <c r="E196" s="215" t="str">
        <f ca="1">IF(INDIRECT("'Risk Input'!"&amp; Database!$O$27 &amp; ROW() - 3)="","",INDIRECT("'Risk Input'!"&amp; Database!$O$27 &amp; ROW() - 3))</f>
        <v/>
      </c>
      <c r="F196" s="35" t="str">
        <f ca="1">IF(INDIRECT("'Risk Input'!"&amp; Database!$O$28 &amp; ROW() - 3)="","",INDIRECT("'Risk Input'!"&amp; Database!$O$28 &amp; ROW() - 3))</f>
        <v/>
      </c>
    </row>
    <row r="197" spans="2:6" s="213" customFormat="1" ht="15" thickBot="1">
      <c r="B197" s="80">
        <f t="shared" si="4"/>
        <v>188</v>
      </c>
      <c r="C197" s="33" t="str">
        <f ca="1">IF(INDIRECT("'Risk Input'!"&amp; Database!$O$10 &amp; ROW() - 3)="","",INDIRECT("'Risk Input'!"&amp; Database!$O$10 &amp; ROW() - 3))</f>
        <v/>
      </c>
      <c r="D197" s="178" t="str">
        <f ca="1">IF(INDIRECT("'Risk Input'!"&amp; Database!$O$2 &amp; ROW() - 3)="","",INDIRECT("'Risk Input'!"&amp; Database!$O$2 &amp; ROW() - 3))</f>
        <v/>
      </c>
      <c r="E197" s="214" t="str">
        <f ca="1">IF(INDIRECT("'Risk Input'!"&amp; Database!$O$27 &amp; ROW() - 3)="","",INDIRECT("'Risk Input'!"&amp; Database!$O$27 &amp; ROW() - 3))</f>
        <v/>
      </c>
      <c r="F197" s="36" t="str">
        <f ca="1">IF(INDIRECT("'Risk Input'!"&amp; Database!$O$28 &amp; ROW() - 3)="","",INDIRECT("'Risk Input'!"&amp; Database!$O$28 &amp; ROW() - 3))</f>
        <v/>
      </c>
    </row>
    <row r="198" spans="2:6" s="213" customFormat="1" ht="15" thickBot="1">
      <c r="B198" s="80">
        <f t="shared" si="4"/>
        <v>189</v>
      </c>
      <c r="C198" s="33" t="str">
        <f ca="1">IF(INDIRECT("'Risk Input'!"&amp; Database!$O$10 &amp; ROW() - 3)="","",INDIRECT("'Risk Input'!"&amp; Database!$O$10 &amp; ROW() - 3))</f>
        <v/>
      </c>
      <c r="D198" s="178" t="str">
        <f ca="1">IF(INDIRECT("'Risk Input'!"&amp; Database!$O$2 &amp; ROW() - 3)="","",INDIRECT("'Risk Input'!"&amp; Database!$O$2 &amp; ROW() - 3))</f>
        <v/>
      </c>
      <c r="E198" s="215" t="str">
        <f ca="1">IF(INDIRECT("'Risk Input'!"&amp; Database!$O$27 &amp; ROW() - 3)="","",INDIRECT("'Risk Input'!"&amp; Database!$O$27 &amp; ROW() - 3))</f>
        <v/>
      </c>
      <c r="F198" s="35" t="str">
        <f ca="1">IF(INDIRECT("'Risk Input'!"&amp; Database!$O$28 &amp; ROW() - 3)="","",INDIRECT("'Risk Input'!"&amp; Database!$O$28 &amp; ROW() - 3))</f>
        <v/>
      </c>
    </row>
    <row r="199" spans="2:6" s="213" customFormat="1" ht="15" thickBot="1">
      <c r="B199" s="80">
        <f t="shared" si="4"/>
        <v>190</v>
      </c>
      <c r="C199" s="33" t="str">
        <f ca="1">IF(INDIRECT("'Risk Input'!"&amp; Database!$O$10 &amp; ROW() - 3)="","",INDIRECT("'Risk Input'!"&amp; Database!$O$10 &amp; ROW() - 3))</f>
        <v/>
      </c>
      <c r="D199" s="178" t="str">
        <f ca="1">IF(INDIRECT("'Risk Input'!"&amp; Database!$O$2 &amp; ROW() - 3)="","",INDIRECT("'Risk Input'!"&amp; Database!$O$2 &amp; ROW() - 3))</f>
        <v/>
      </c>
      <c r="E199" s="214" t="str">
        <f ca="1">IF(INDIRECT("'Risk Input'!"&amp; Database!$O$27 &amp; ROW() - 3)="","",INDIRECT("'Risk Input'!"&amp; Database!$O$27 &amp; ROW() - 3))</f>
        <v/>
      </c>
      <c r="F199" s="36" t="str">
        <f ca="1">IF(INDIRECT("'Risk Input'!"&amp; Database!$O$28 &amp; ROW() - 3)="","",INDIRECT("'Risk Input'!"&amp; Database!$O$28 &amp; ROW() - 3))</f>
        <v/>
      </c>
    </row>
    <row r="200" spans="2:6" s="213" customFormat="1" ht="15" thickBot="1">
      <c r="B200" s="80">
        <f t="shared" si="4"/>
        <v>191</v>
      </c>
      <c r="C200" s="33" t="str">
        <f ca="1">IF(INDIRECT("'Risk Input'!"&amp; Database!$O$10 &amp; ROW() - 3)="","",INDIRECT("'Risk Input'!"&amp; Database!$O$10 &amp; ROW() - 3))</f>
        <v/>
      </c>
      <c r="D200" s="178" t="str">
        <f ca="1">IF(INDIRECT("'Risk Input'!"&amp; Database!$O$2 &amp; ROW() - 3)="","",INDIRECT("'Risk Input'!"&amp; Database!$O$2 &amp; ROW() - 3))</f>
        <v/>
      </c>
      <c r="E200" s="215" t="str">
        <f ca="1">IF(INDIRECT("'Risk Input'!"&amp; Database!$O$27 &amp; ROW() - 3)="","",INDIRECT("'Risk Input'!"&amp; Database!$O$27 &amp; ROW() - 3))</f>
        <v/>
      </c>
      <c r="F200" s="35" t="str">
        <f ca="1">IF(INDIRECT("'Risk Input'!"&amp; Database!$O$28 &amp; ROW() - 3)="","",INDIRECT("'Risk Input'!"&amp; Database!$O$28 &amp; ROW() - 3))</f>
        <v/>
      </c>
    </row>
    <row r="201" spans="2:6" s="213" customFormat="1" ht="15" thickBot="1">
      <c r="B201" s="80">
        <f t="shared" si="4"/>
        <v>192</v>
      </c>
      <c r="C201" s="33" t="str">
        <f ca="1">IF(INDIRECT("'Risk Input'!"&amp; Database!$O$10 &amp; ROW() - 3)="","",INDIRECT("'Risk Input'!"&amp; Database!$O$10 &amp; ROW() - 3))</f>
        <v/>
      </c>
      <c r="D201" s="178" t="str">
        <f ca="1">IF(INDIRECT("'Risk Input'!"&amp; Database!$O$2 &amp; ROW() - 3)="","",INDIRECT("'Risk Input'!"&amp; Database!$O$2 &amp; ROW() - 3))</f>
        <v/>
      </c>
      <c r="E201" s="214" t="str">
        <f ca="1">IF(INDIRECT("'Risk Input'!"&amp; Database!$O$27 &amp; ROW() - 3)="","",INDIRECT("'Risk Input'!"&amp; Database!$O$27 &amp; ROW() - 3))</f>
        <v/>
      </c>
      <c r="F201" s="36" t="str">
        <f ca="1">IF(INDIRECT("'Risk Input'!"&amp; Database!$O$28 &amp; ROW() - 3)="","",INDIRECT("'Risk Input'!"&amp; Database!$O$28 &amp; ROW() - 3))</f>
        <v/>
      </c>
    </row>
    <row r="202" spans="2:6" s="213" customFormat="1" ht="15" thickBot="1">
      <c r="B202" s="80">
        <f t="shared" si="4"/>
        <v>193</v>
      </c>
      <c r="C202" s="33" t="str">
        <f ca="1">IF(INDIRECT("'Risk Input'!"&amp; Database!$O$10 &amp; ROW() - 3)="","",INDIRECT("'Risk Input'!"&amp; Database!$O$10 &amp; ROW() - 3))</f>
        <v/>
      </c>
      <c r="D202" s="178" t="str">
        <f ca="1">IF(INDIRECT("'Risk Input'!"&amp; Database!$O$2 &amp; ROW() - 3)="","",INDIRECT("'Risk Input'!"&amp; Database!$O$2 &amp; ROW() - 3))</f>
        <v/>
      </c>
      <c r="E202" s="215" t="str">
        <f ca="1">IF(INDIRECT("'Risk Input'!"&amp; Database!$O$27 &amp; ROW() - 3)="","",INDIRECT("'Risk Input'!"&amp; Database!$O$27 &amp; ROW() - 3))</f>
        <v/>
      </c>
      <c r="F202" s="35" t="str">
        <f ca="1">IF(INDIRECT("'Risk Input'!"&amp; Database!$O$28 &amp; ROW() - 3)="","",INDIRECT("'Risk Input'!"&amp; Database!$O$28 &amp; ROW() - 3))</f>
        <v/>
      </c>
    </row>
    <row r="203" spans="2:6" s="213" customFormat="1" ht="15" thickBot="1">
      <c r="B203" s="80">
        <f t="shared" si="4"/>
        <v>194</v>
      </c>
      <c r="C203" s="33" t="str">
        <f ca="1">IF(INDIRECT("'Risk Input'!"&amp; Database!$O$10 &amp; ROW() - 3)="","",INDIRECT("'Risk Input'!"&amp; Database!$O$10 &amp; ROW() - 3))</f>
        <v/>
      </c>
      <c r="D203" s="178" t="str">
        <f ca="1">IF(INDIRECT("'Risk Input'!"&amp; Database!$O$2 &amp; ROW() - 3)="","",INDIRECT("'Risk Input'!"&amp; Database!$O$2 &amp; ROW() - 3))</f>
        <v/>
      </c>
      <c r="E203" s="214" t="str">
        <f ca="1">IF(INDIRECT("'Risk Input'!"&amp; Database!$O$27 &amp; ROW() - 3)="","",INDIRECT("'Risk Input'!"&amp; Database!$O$27 &amp; ROW() - 3))</f>
        <v/>
      </c>
      <c r="F203" s="36" t="str">
        <f ca="1">IF(INDIRECT("'Risk Input'!"&amp; Database!$O$28 &amp; ROW() - 3)="","",INDIRECT("'Risk Input'!"&amp; Database!$O$28 &amp; ROW() - 3))</f>
        <v/>
      </c>
    </row>
    <row r="204" spans="2:6" s="213" customFormat="1" ht="15" thickBot="1">
      <c r="B204" s="80">
        <f t="shared" si="4"/>
        <v>195</v>
      </c>
      <c r="C204" s="33" t="str">
        <f ca="1">IF(INDIRECT("'Risk Input'!"&amp; Database!$O$10 &amp; ROW() - 3)="","",INDIRECT("'Risk Input'!"&amp; Database!$O$10 &amp; ROW() - 3))</f>
        <v/>
      </c>
      <c r="D204" s="178" t="str">
        <f ca="1">IF(INDIRECT("'Risk Input'!"&amp; Database!$O$2 &amp; ROW() - 3)="","",INDIRECT("'Risk Input'!"&amp; Database!$O$2 &amp; ROW() - 3))</f>
        <v/>
      </c>
      <c r="E204" s="215" t="str">
        <f ca="1">IF(INDIRECT("'Risk Input'!"&amp; Database!$O$27 &amp; ROW() - 3)="","",INDIRECT("'Risk Input'!"&amp; Database!$O$27 &amp; ROW() - 3))</f>
        <v/>
      </c>
      <c r="F204" s="35" t="str">
        <f ca="1">IF(INDIRECT("'Risk Input'!"&amp; Database!$O$28 &amp; ROW() - 3)="","",INDIRECT("'Risk Input'!"&amp; Database!$O$28 &amp; ROW() - 3))</f>
        <v/>
      </c>
    </row>
    <row r="205" spans="2:6" s="213" customFormat="1" ht="15" thickBot="1">
      <c r="B205" s="80">
        <f t="shared" si="4"/>
        <v>196</v>
      </c>
      <c r="C205" s="33" t="str">
        <f ca="1">IF(INDIRECT("'Risk Input'!"&amp; Database!$O$10 &amp; ROW() - 3)="","",INDIRECT("'Risk Input'!"&amp; Database!$O$10 &amp; ROW() - 3))</f>
        <v/>
      </c>
      <c r="D205" s="178" t="str">
        <f ca="1">IF(INDIRECT("'Risk Input'!"&amp; Database!$O$2 &amp; ROW() - 3)="","",INDIRECT("'Risk Input'!"&amp; Database!$O$2 &amp; ROW() - 3))</f>
        <v/>
      </c>
      <c r="E205" s="214" t="str">
        <f ca="1">IF(INDIRECT("'Risk Input'!"&amp; Database!$O$27 &amp; ROW() - 3)="","",INDIRECT("'Risk Input'!"&amp; Database!$O$27 &amp; ROW() - 3))</f>
        <v/>
      </c>
      <c r="F205" s="36" t="str">
        <f ca="1">IF(INDIRECT("'Risk Input'!"&amp; Database!$O$28 &amp; ROW() - 3)="","",INDIRECT("'Risk Input'!"&amp; Database!$O$28 &amp; ROW() - 3))</f>
        <v/>
      </c>
    </row>
    <row r="206" spans="2:6" s="213" customFormat="1" ht="15" thickBot="1">
      <c r="B206" s="80">
        <f t="shared" si="4"/>
        <v>197</v>
      </c>
      <c r="C206" s="33" t="str">
        <f ca="1">IF(INDIRECT("'Risk Input'!"&amp; Database!$O$10 &amp; ROW() - 3)="","",INDIRECT("'Risk Input'!"&amp; Database!$O$10 &amp; ROW() - 3))</f>
        <v/>
      </c>
      <c r="D206" s="178" t="str">
        <f ca="1">IF(INDIRECT("'Risk Input'!"&amp; Database!$O$2 &amp; ROW() - 3)="","",INDIRECT("'Risk Input'!"&amp; Database!$O$2 &amp; ROW() - 3))</f>
        <v/>
      </c>
      <c r="E206" s="215" t="str">
        <f ca="1">IF(INDIRECT("'Risk Input'!"&amp; Database!$O$27 &amp; ROW() - 3)="","",INDIRECT("'Risk Input'!"&amp; Database!$O$27 &amp; ROW() - 3))</f>
        <v/>
      </c>
      <c r="F206" s="35" t="str">
        <f ca="1">IF(INDIRECT("'Risk Input'!"&amp; Database!$O$28 &amp; ROW() - 3)="","",INDIRECT("'Risk Input'!"&amp; Database!$O$28 &amp; ROW() - 3))</f>
        <v/>
      </c>
    </row>
    <row r="207" spans="2:6" s="213" customFormat="1" ht="15" thickBot="1">
      <c r="B207" s="80">
        <f t="shared" si="4"/>
        <v>198</v>
      </c>
      <c r="C207" s="33" t="str">
        <f ca="1">IF(INDIRECT("'Risk Input'!"&amp; Database!$O$10 &amp; ROW() - 3)="","",INDIRECT("'Risk Input'!"&amp; Database!$O$10 &amp; ROW() - 3))</f>
        <v/>
      </c>
      <c r="D207" s="178" t="str">
        <f ca="1">IF(INDIRECT("'Risk Input'!"&amp; Database!$O$2 &amp; ROW() - 3)="","",INDIRECT("'Risk Input'!"&amp; Database!$O$2 &amp; ROW() - 3))</f>
        <v/>
      </c>
      <c r="E207" s="214" t="str">
        <f ca="1">IF(INDIRECT("'Risk Input'!"&amp; Database!$O$27 &amp; ROW() - 3)="","",INDIRECT("'Risk Input'!"&amp; Database!$O$27 &amp; ROW() - 3))</f>
        <v/>
      </c>
      <c r="F207" s="36" t="str">
        <f ca="1">IF(INDIRECT("'Risk Input'!"&amp; Database!$O$28 &amp; ROW() - 3)="","",INDIRECT("'Risk Input'!"&amp; Database!$O$28 &amp; ROW() - 3))</f>
        <v/>
      </c>
    </row>
    <row r="208" spans="2:6" s="213" customFormat="1" ht="15" thickBot="1">
      <c r="B208" s="80">
        <f>B207+1</f>
        <v>199</v>
      </c>
      <c r="C208" s="33" t="str">
        <f ca="1">IF(INDIRECT("'Risk Input'!"&amp; Database!$O$10 &amp; ROW() - 3)="","",INDIRECT("'Risk Input'!"&amp; Database!$O$10 &amp; ROW() - 3))</f>
        <v/>
      </c>
      <c r="D208" s="178" t="str">
        <f ca="1">IF(INDIRECT("'Risk Input'!"&amp; Database!$O$2 &amp; ROW() - 3)="","",INDIRECT("'Risk Input'!"&amp; Database!$O$2 &amp; ROW() - 3))</f>
        <v/>
      </c>
      <c r="E208" s="215" t="str">
        <f ca="1">IF(INDIRECT("'Risk Input'!"&amp; Database!$O$27 &amp; ROW() - 3)="","",INDIRECT("'Risk Input'!"&amp; Database!$O$27 &amp; ROW() - 3))</f>
        <v/>
      </c>
      <c r="F208" s="35" t="str">
        <f ca="1">IF(INDIRECT("'Risk Input'!"&amp; Database!$O$28 &amp; ROW() - 3)="","",INDIRECT("'Risk Input'!"&amp; Database!$O$28 &amp; ROW() - 3))</f>
        <v/>
      </c>
    </row>
    <row r="209" spans="2:6" s="213" customFormat="1" ht="15" thickBot="1">
      <c r="B209" s="80">
        <f>B208+1</f>
        <v>200</v>
      </c>
      <c r="C209" s="33" t="str">
        <f ca="1">IF(INDIRECT("'Risk Input'!"&amp; Database!$O$10 &amp; ROW() - 3)="","",INDIRECT("'Risk Input'!"&amp; Database!$O$10 &amp; ROW() - 3))</f>
        <v/>
      </c>
      <c r="D209" s="178" t="str">
        <f ca="1">IF(INDIRECT("'Risk Input'!"&amp; Database!$O$2 &amp; ROW() - 3)="","",INDIRECT("'Risk Input'!"&amp; Database!$O$2 &amp; ROW() - 3))</f>
        <v/>
      </c>
      <c r="E209" s="214" t="str">
        <f ca="1">IF(INDIRECT("'Risk Input'!"&amp; Database!$O$27 &amp; ROW() - 3)="","",INDIRECT("'Risk Input'!"&amp; Database!$O$27 &amp; ROW() - 3))</f>
        <v/>
      </c>
      <c r="F209" s="36" t="str">
        <f ca="1">IF(INDIRECT("'Risk Input'!"&amp; Database!$O$28 &amp; ROW() - 3)="","",INDIRECT("'Risk Input'!"&amp; Database!$O$28 &amp; ROW() - 3))</f>
        <v/>
      </c>
    </row>
  </sheetData>
  <protectedRanges>
    <protectedRange sqref="B3 D3:F3" name="Title_1_1"/>
  </protectedRanges>
  <mergeCells count="7">
    <mergeCell ref="B1:F1"/>
    <mergeCell ref="B3:F3"/>
    <mergeCell ref="B8:B9"/>
    <mergeCell ref="C8:C9"/>
    <mergeCell ref="D8:D9"/>
    <mergeCell ref="E8:E9"/>
    <mergeCell ref="B4:F7"/>
  </mergeCells>
  <pageMargins left="0.7" right="0.7" top="0.75" bottom="0.75" header="0.3" footer="0.3"/>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FF0000"/>
  </sheetPr>
  <dimension ref="B1:D23"/>
  <sheetViews>
    <sheetView showGridLines="0" zoomScale="85" zoomScaleNormal="85" zoomScalePageLayoutView="85" workbookViewId="0">
      <selection activeCell="B25" sqref="B25"/>
    </sheetView>
  </sheetViews>
  <sheetFormatPr defaultColWidth="8.81640625" defaultRowHeight="24" customHeight="1"/>
  <cols>
    <col min="1" max="1" width="8.81640625" style="209"/>
    <col min="2" max="2" width="60.26953125" style="209" customWidth="1"/>
    <col min="3" max="3" width="21.453125" style="209" customWidth="1"/>
    <col min="4" max="4" width="68" style="209" customWidth="1"/>
    <col min="5" max="16384" width="8.81640625" style="209"/>
  </cols>
  <sheetData>
    <row r="1" spans="2:4" ht="34.5" customHeight="1">
      <c r="B1" s="697" t="s">
        <v>365</v>
      </c>
      <c r="C1" s="680"/>
      <c r="D1" s="681"/>
    </row>
    <row r="2" spans="2:4" ht="24" customHeight="1">
      <c r="B2" s="350"/>
      <c r="C2" s="283"/>
      <c r="D2" s="351"/>
    </row>
    <row r="3" spans="2:4" ht="24" customHeight="1">
      <c r="B3" s="682"/>
      <c r="C3" s="683"/>
      <c r="D3" s="684"/>
    </row>
    <row r="4" spans="2:4" ht="24" customHeight="1">
      <c r="B4" s="689"/>
      <c r="C4" s="699"/>
      <c r="D4" s="700"/>
    </row>
    <row r="5" spans="2:4" ht="24" customHeight="1">
      <c r="B5" s="689"/>
      <c r="C5" s="699"/>
      <c r="D5" s="700"/>
    </row>
    <row r="6" spans="2:4" ht="24" customHeight="1">
      <c r="B6" s="689"/>
      <c r="C6" s="699"/>
      <c r="D6" s="700"/>
    </row>
    <row r="7" spans="2:4" ht="24" customHeight="1" thickBot="1">
      <c r="B7" s="701"/>
      <c r="C7" s="702"/>
      <c r="D7" s="703"/>
    </row>
    <row r="8" spans="2:4" ht="24" customHeight="1">
      <c r="B8" s="698" t="s">
        <v>379</v>
      </c>
      <c r="C8" s="698" t="s">
        <v>380</v>
      </c>
      <c r="D8" s="357" t="s">
        <v>381</v>
      </c>
    </row>
    <row r="9" spans="2:4" ht="24" customHeight="1" thickBot="1">
      <c r="B9" s="698"/>
      <c r="C9" s="698"/>
      <c r="D9" s="357" t="s">
        <v>382</v>
      </c>
    </row>
    <row r="10" spans="2:4" ht="24" customHeight="1" thickBot="1">
      <c r="B10" s="330" t="s">
        <v>501</v>
      </c>
      <c r="C10" s="330"/>
      <c r="D10" s="330"/>
    </row>
    <row r="11" spans="2:4" ht="24" customHeight="1" thickBot="1">
      <c r="B11" s="330" t="s">
        <v>502</v>
      </c>
      <c r="C11" s="330"/>
      <c r="D11" s="330"/>
    </row>
    <row r="12" spans="2:4" ht="24" customHeight="1" thickBot="1">
      <c r="B12" s="330" t="s">
        <v>503</v>
      </c>
      <c r="C12" s="330"/>
      <c r="D12" s="330"/>
    </row>
    <row r="13" spans="2:4" ht="24" customHeight="1" thickBot="1">
      <c r="B13" s="330" t="s">
        <v>504</v>
      </c>
      <c r="C13" s="330"/>
      <c r="D13" s="330"/>
    </row>
    <row r="14" spans="2:4" ht="24" customHeight="1" thickBot="1">
      <c r="B14" s="696" t="s">
        <v>335</v>
      </c>
      <c r="C14" s="696" t="s">
        <v>328</v>
      </c>
      <c r="D14" s="422" t="s">
        <v>100</v>
      </c>
    </row>
    <row r="15" spans="2:4" ht="24" customHeight="1" thickBot="1">
      <c r="B15" s="696"/>
      <c r="C15" s="696"/>
      <c r="D15" s="422" t="s">
        <v>336</v>
      </c>
    </row>
    <row r="16" spans="2:4" ht="24" customHeight="1" thickBot="1">
      <c r="B16" s="330" t="s">
        <v>501</v>
      </c>
      <c r="C16" s="330"/>
      <c r="D16" s="330"/>
    </row>
    <row r="17" spans="2:4" ht="24" customHeight="1" thickBot="1">
      <c r="B17" s="330" t="s">
        <v>502</v>
      </c>
      <c r="C17" s="330"/>
      <c r="D17" s="330"/>
    </row>
    <row r="18" spans="2:4" ht="24" customHeight="1" thickBot="1">
      <c r="B18" s="330" t="s">
        <v>503</v>
      </c>
      <c r="C18" s="330"/>
      <c r="D18" s="330"/>
    </row>
    <row r="19" spans="2:4" ht="24" customHeight="1" thickBot="1">
      <c r="B19" s="330" t="s">
        <v>504</v>
      </c>
      <c r="C19" s="330"/>
      <c r="D19" s="330"/>
    </row>
    <row r="20" spans="2:4" ht="24" customHeight="1" thickBot="1">
      <c r="B20" s="696" t="s">
        <v>337</v>
      </c>
      <c r="C20" s="696"/>
      <c r="D20" s="422" t="s">
        <v>100</v>
      </c>
    </row>
    <row r="21" spans="2:4" ht="24" customHeight="1" thickBot="1">
      <c r="B21" s="696"/>
      <c r="C21" s="696"/>
      <c r="D21" s="422" t="s">
        <v>336</v>
      </c>
    </row>
    <row r="22" spans="2:4" ht="24" customHeight="1" thickBot="1">
      <c r="B22" s="330" t="s">
        <v>338</v>
      </c>
      <c r="C22" s="330"/>
      <c r="D22" s="330"/>
    </row>
    <row r="23" spans="2:4" ht="24" customHeight="1" thickBot="1">
      <c r="B23" s="330" t="s">
        <v>339</v>
      </c>
      <c r="C23" s="330"/>
      <c r="D23" s="330"/>
    </row>
  </sheetData>
  <protectedRanges>
    <protectedRange sqref="B3 D3" name="Title_1_1"/>
  </protectedRanges>
  <mergeCells count="9">
    <mergeCell ref="B20:B21"/>
    <mergeCell ref="C20:C21"/>
    <mergeCell ref="B1:D1"/>
    <mergeCell ref="B3:D3"/>
    <mergeCell ref="B8:B9"/>
    <mergeCell ref="C8:C9"/>
    <mergeCell ref="B4:D7"/>
    <mergeCell ref="B14:B15"/>
    <mergeCell ref="C14:C15"/>
  </mergeCells>
  <pageMargins left="0.7" right="0.7" top="0.75" bottom="0.75" header="0.3" footer="0.3"/>
  <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tabColor rgb="FFFF0000"/>
  </sheetPr>
  <dimension ref="B1:N211"/>
  <sheetViews>
    <sheetView showGridLines="0" zoomScaleNormal="100" zoomScalePageLayoutView="55" workbookViewId="0">
      <pane ySplit="11" topLeftCell="A15" activePane="bottomLeft" state="frozen"/>
      <selection pane="bottomLeft" activeCell="B58" sqref="B58"/>
    </sheetView>
  </sheetViews>
  <sheetFormatPr defaultColWidth="8.81640625" defaultRowHeight="24" customHeight="1"/>
  <cols>
    <col min="1" max="1" width="8.81640625" style="209"/>
    <col min="2" max="2" width="7.81640625" style="209" customWidth="1"/>
    <col min="3" max="3" width="14.453125" style="209" bestFit="1" customWidth="1"/>
    <col min="4" max="4" width="44.453125" style="209" customWidth="1"/>
    <col min="5" max="5" width="42.453125" style="209" customWidth="1"/>
    <col min="6" max="6" width="19" style="209" customWidth="1"/>
    <col min="7" max="7" width="18.26953125" style="209" customWidth="1"/>
    <col min="8" max="8" width="25" style="209" customWidth="1"/>
    <col min="9" max="9" width="18.7265625" style="209" customWidth="1"/>
    <col min="10" max="10" width="16.26953125" style="209" customWidth="1"/>
    <col min="11" max="11" width="25.1796875" style="209" customWidth="1"/>
    <col min="12" max="12" width="18.7265625" style="209" customWidth="1"/>
    <col min="13" max="13" width="16.1796875" style="209" customWidth="1"/>
    <col min="14" max="14" width="46.26953125" style="209" customWidth="1"/>
    <col min="15" max="16384" width="8.81640625" style="209"/>
  </cols>
  <sheetData>
    <row r="1" spans="2:14" ht="21" customHeight="1">
      <c r="B1" s="697" t="s">
        <v>366</v>
      </c>
      <c r="C1" s="707"/>
      <c r="D1" s="707"/>
      <c r="E1" s="707"/>
      <c r="F1" s="707"/>
      <c r="G1" s="707"/>
      <c r="H1" s="707"/>
      <c r="I1" s="707"/>
      <c r="J1" s="707"/>
      <c r="K1" s="707"/>
      <c r="L1" s="707"/>
      <c r="M1" s="707"/>
      <c r="N1" s="708"/>
    </row>
    <row r="2" spans="2:14" ht="14.5">
      <c r="B2" s="350"/>
      <c r="C2" s="283"/>
      <c r="D2" s="283"/>
      <c r="E2" s="283"/>
      <c r="F2" s="283"/>
      <c r="G2" s="283"/>
      <c r="H2" s="283"/>
      <c r="I2" s="283"/>
      <c r="J2" s="283"/>
      <c r="K2" s="283"/>
      <c r="L2" s="283"/>
      <c r="M2" s="283"/>
      <c r="N2" s="351"/>
    </row>
    <row r="3" spans="2:14" ht="18" customHeight="1">
      <c r="B3" s="682"/>
      <c r="C3" s="683"/>
      <c r="D3" s="683"/>
      <c r="E3" s="683"/>
      <c r="F3" s="683"/>
      <c r="G3" s="683"/>
      <c r="H3" s="683"/>
      <c r="I3" s="683"/>
      <c r="J3" s="683"/>
      <c r="K3" s="683"/>
      <c r="L3" s="683"/>
      <c r="M3" s="683"/>
      <c r="N3" s="684"/>
    </row>
    <row r="4" spans="2:14" ht="14.5">
      <c r="B4" s="689"/>
      <c r="C4" s="699"/>
      <c r="D4" s="699"/>
      <c r="E4" s="699"/>
      <c r="F4" s="699"/>
      <c r="G4" s="699"/>
      <c r="H4" s="699"/>
      <c r="I4" s="699"/>
      <c r="J4" s="699"/>
      <c r="K4" s="699"/>
      <c r="L4" s="699"/>
      <c r="M4" s="699"/>
      <c r="N4" s="700"/>
    </row>
    <row r="5" spans="2:14" ht="14.5">
      <c r="B5" s="689"/>
      <c r="C5" s="699"/>
      <c r="D5" s="699"/>
      <c r="E5" s="699"/>
      <c r="F5" s="699"/>
      <c r="G5" s="699"/>
      <c r="H5" s="699"/>
      <c r="I5" s="699"/>
      <c r="J5" s="699"/>
      <c r="K5" s="699"/>
      <c r="L5" s="699"/>
      <c r="M5" s="699"/>
      <c r="N5" s="700"/>
    </row>
    <row r="6" spans="2:14" ht="14.5">
      <c r="B6" s="689"/>
      <c r="C6" s="699"/>
      <c r="D6" s="699"/>
      <c r="E6" s="699"/>
      <c r="F6" s="699"/>
      <c r="G6" s="699"/>
      <c r="H6" s="699"/>
      <c r="I6" s="699"/>
      <c r="J6" s="699"/>
      <c r="K6" s="699"/>
      <c r="L6" s="699"/>
      <c r="M6" s="699"/>
      <c r="N6" s="700"/>
    </row>
    <row r="7" spans="2:14" ht="14.5">
      <c r="B7" s="689"/>
      <c r="C7" s="699"/>
      <c r="D7" s="699"/>
      <c r="E7" s="699"/>
      <c r="F7" s="699"/>
      <c r="G7" s="699"/>
      <c r="H7" s="699"/>
      <c r="I7" s="699"/>
      <c r="J7" s="699"/>
      <c r="K7" s="699"/>
      <c r="L7" s="699"/>
      <c r="M7" s="699"/>
      <c r="N7" s="700"/>
    </row>
    <row r="8" spans="2:14" ht="15" thickBot="1">
      <c r="B8" s="701"/>
      <c r="C8" s="702"/>
      <c r="D8" s="702"/>
      <c r="E8" s="702"/>
      <c r="F8" s="702"/>
      <c r="G8" s="702"/>
      <c r="H8" s="702"/>
      <c r="I8" s="702"/>
      <c r="J8" s="702"/>
      <c r="K8" s="702"/>
      <c r="L8" s="702"/>
      <c r="M8" s="702"/>
      <c r="N8" s="703"/>
    </row>
    <row r="9" spans="2:14" s="217" customFormat="1" ht="39.75" customHeight="1" thickBot="1">
      <c r="B9" s="709" t="s">
        <v>69</v>
      </c>
      <c r="C9" s="709" t="s">
        <v>84</v>
      </c>
      <c r="D9" s="709" t="s">
        <v>85</v>
      </c>
      <c r="E9" s="709" t="s">
        <v>370</v>
      </c>
      <c r="F9" s="709" t="s">
        <v>199</v>
      </c>
      <c r="G9" s="709"/>
      <c r="H9" s="356" t="s">
        <v>371</v>
      </c>
      <c r="I9" s="356" t="s">
        <v>372</v>
      </c>
      <c r="J9" s="709" t="s">
        <v>373</v>
      </c>
      <c r="K9" s="356" t="s">
        <v>371</v>
      </c>
      <c r="L9" s="356" t="s">
        <v>86</v>
      </c>
      <c r="M9" s="709" t="s">
        <v>374</v>
      </c>
      <c r="N9" s="356" t="s">
        <v>83</v>
      </c>
    </row>
    <row r="10" spans="2:14" s="217" customFormat="1" ht="46.5" customHeight="1" thickBot="1">
      <c r="B10" s="709"/>
      <c r="C10" s="709"/>
      <c r="D10" s="709"/>
      <c r="E10" s="709"/>
      <c r="F10" s="356" t="s">
        <v>87</v>
      </c>
      <c r="G10" s="356" t="s">
        <v>88</v>
      </c>
      <c r="H10" s="704" t="s">
        <v>375</v>
      </c>
      <c r="I10" s="704" t="s">
        <v>375</v>
      </c>
      <c r="J10" s="709"/>
      <c r="K10" s="704" t="s">
        <v>376</v>
      </c>
      <c r="L10" s="706" t="s">
        <v>89</v>
      </c>
      <c r="M10" s="709"/>
      <c r="N10" s="704" t="s">
        <v>377</v>
      </c>
    </row>
    <row r="11" spans="2:14" s="217" customFormat="1" ht="27.75" customHeight="1" thickBot="1">
      <c r="B11" s="709"/>
      <c r="C11" s="709"/>
      <c r="D11" s="709"/>
      <c r="E11" s="709"/>
      <c r="F11" s="356" t="s">
        <v>378</v>
      </c>
      <c r="G11" s="356" t="s">
        <v>378</v>
      </c>
      <c r="H11" s="705"/>
      <c r="I11" s="705"/>
      <c r="J11" s="709"/>
      <c r="K11" s="705"/>
      <c r="L11" s="705"/>
      <c r="M11" s="709"/>
      <c r="N11" s="705"/>
    </row>
    <row r="12" spans="2:14" s="213" customFormat="1" ht="195" customHeight="1" thickBot="1">
      <c r="B12" s="40">
        <v>1</v>
      </c>
      <c r="C12" s="38" t="str">
        <f ca="1">IF(INDIRECT("'Risk Input'!"&amp; Database!$O$2 &amp; ROW() - 5)="","",INDIRECT("'Risk Input'!"&amp; Database!$O$2 &amp; ROW() - 5))</f>
        <v>BKAD 01</v>
      </c>
      <c r="D12" s="38" t="str">
        <f ca="1">IF(INDIRECT("'Risk Input'!"&amp; Database!$O$10 &amp; ROW() - 5)="","",INDIRECT("'Risk Input'!"&amp; Database!$O$10 &amp; ROW() - 5))</f>
        <v>Banyaknya jumlah Pengembalian dokumen</v>
      </c>
      <c r="E12" s="38" t="str">
        <f ca="1">IF(INDIRECT("'Risk Input'!"&amp; Database!$O$27 &amp; ROW() - 5)="","",INDIRECT("'Risk Input'!"&amp; Database!$O$27 &amp; ROW() - 5))</f>
        <v>Melakukan sosialisasi dan pendampinagan terhadap aparat lembang</v>
      </c>
      <c r="F12" s="38"/>
      <c r="G12" s="38"/>
      <c r="H12" s="38" t="s">
        <v>254</v>
      </c>
      <c r="I12" s="38" t="s">
        <v>244</v>
      </c>
      <c r="J12" s="38" t="str">
        <f>IF(OR(H12="",I12=""),"",IF((LEFT(H12,1)*LEFT(I12,1))&lt;Database!$I$3,Database!$L$2,IF(((LEFT(H12,1)*LEFT(I12,1))&lt;Database!$I$4)*((LEFT(H12,1)*LEFT(I12,1))&gt;Database!$K$2),Database!$L$3,IF(((LEFT(H12,1)*LEFT(I12,1))&lt;Database!$I$5)*((LEFT(H12,1)*LEFT(I12,1))&gt;Database!$K$3),Database!$L$4,IF((LEFT(H12,1)*LEFT(I12,1))&gt;Database!$K$4,Database!$L$5)))))</f>
        <v>EXTREME HIGH</v>
      </c>
      <c r="K12" s="38" t="s">
        <v>253</v>
      </c>
      <c r="L12" s="38" t="s">
        <v>244</v>
      </c>
      <c r="M12" s="38" t="str">
        <f>IF(OR(K12="",L12=""),"",IF((LEFT(K12,1)*LEFT(L12,1))&lt;Database!$I$3,Database!$L$2,IF(((LEFT(K12,1)*LEFT(L12,1))&lt;Database!$I$4)*((LEFT(K12,1)*LEFT(L12,1))&gt;Database!$K$2),Database!$L$3,IF(((LEFT(K12,1)*LEFT(L12,1))&lt;Database!$I$5)*((LEFT(K12,1)*LEFT(L12,1))&gt;Database!$K$3),Database!$L$4,IF((LEFT(K12,1)*LEFT(L12,1))&gt;Database!$K$4,Database!$L$5)))))</f>
        <v>EXTREME HIGH</v>
      </c>
      <c r="N12" s="38"/>
    </row>
    <row r="13" spans="2:14" s="213" customFormat="1" ht="194.25" customHeight="1" thickBot="1">
      <c r="B13" s="42">
        <f>B12+1</f>
        <v>2</v>
      </c>
      <c r="C13" s="39" t="str">
        <f ca="1">IF(INDIRECT("'Risk Input'!"&amp; Database!$O$2 &amp; ROW() - 5)="","",INDIRECT("'Risk Input'!"&amp; Database!$O$2 &amp; ROW() - 5))</f>
        <v>BKAD 02</v>
      </c>
      <c r="D13" s="39" t="str">
        <f ca="1">IF(INDIRECT("'Risk Input'!"&amp; Database!$O$10 &amp; ROW() - 5)="","",INDIRECT("'Risk Input'!"&amp; Database!$O$10 &amp; ROW() - 5))</f>
        <v>RKA masih gelondongan</v>
      </c>
      <c r="E13" s="39" t="str">
        <f ca="1">IF(INDIRECT("'Risk Input'!"&amp; Database!$O$27 &amp; ROW() - 5)="","",INDIRECT("'Risk Input'!"&amp; Database!$O$27 &amp; ROW() - 5))</f>
        <v>Melakukan List dan Panisment terhadadap OPD yang tidak merinci RKA</v>
      </c>
      <c r="F13" s="39"/>
      <c r="G13" s="39"/>
      <c r="H13" s="38" t="s">
        <v>252</v>
      </c>
      <c r="I13" s="38" t="s">
        <v>243</v>
      </c>
      <c r="J13" s="39" t="str">
        <f>IF(OR(H13="",I13=""),"",IF((LEFT(H13,1)*LEFT(I13,1))&lt;Database!$I$3,Database!$L$2,IF(((LEFT(H13,1)*LEFT(I13,1))&lt;Database!$I$4)*((LEFT(H13,1)*LEFT(I13,1))&gt;Database!$K$2),Database!$L$3,IF(((LEFT(H13,1)*LEFT(I13,1))&lt;Database!$I$5)*((LEFT(H13,1)*LEFT(I13,1))&gt;Database!$K$3),Database!$L$4,IF((LEFT(H13,1)*LEFT(I13,1))&gt;Database!$K$4,Database!$L$5)))))</f>
        <v>MEDIUM RISK</v>
      </c>
      <c r="K13" s="38" t="s">
        <v>252</v>
      </c>
      <c r="L13" s="38" t="s">
        <v>435</v>
      </c>
      <c r="M13" s="39" t="str">
        <f>IF(OR(K13="",L13=""),"",IF((LEFT(K13,1)*LEFT(L13,1))&lt;Database!$I$3,Database!$L$2,IF(((LEFT(K13,1)*LEFT(L13,1))&lt;Database!$I$4)*((LEFT(K13,1)*LEFT(L13,1))&gt;Database!$K$2),Database!$L$3,IF(((LEFT(K13,1)*LEFT(L13,1))&lt;Database!$I$5)*((LEFT(K13,1)*LEFT(L13,1))&gt;Database!$K$3),Database!$L$4,IF((LEFT(K13,1)*LEFT(L13,1))&gt;Database!$K$4,Database!$L$5)))))</f>
        <v>LOW RISK</v>
      </c>
      <c r="N13" s="39"/>
    </row>
    <row r="14" spans="2:14" s="213" customFormat="1" ht="29.5" thickBot="1">
      <c r="B14" s="40">
        <f t="shared" ref="B14:B34" si="0">B13+1</f>
        <v>3</v>
      </c>
      <c r="C14" s="38" t="str">
        <f ca="1">IF(INDIRECT("'Risk Input'!"&amp; Database!$O$2 &amp; ROW() - 5)="","",INDIRECT("'Risk Input'!"&amp; Database!$O$2 &amp; ROW() - 5))</f>
        <v>BKAD 03</v>
      </c>
      <c r="D14" s="38" t="str">
        <f ca="1">IF(INDIRECT("'Risk Input'!"&amp; Database!$O$10 &amp; ROW() - 5)="","",INDIRECT("'Risk Input'!"&amp; Database!$O$10 &amp; ROW() - 5))</f>
        <v>Laporan Tidak tepat Waktu</v>
      </c>
      <c r="E14" s="38" t="str">
        <f ca="1">IF(INDIRECT("'Risk Input'!"&amp; Database!$O$27 &amp; ROW() - 5)="","",INDIRECT("'Risk Input'!"&amp; Database!$O$27 &amp; ROW() - 5))</f>
        <v>Melakukan Rekon secara berkala terhadap bendahara pengeluaran</v>
      </c>
      <c r="F14" s="38"/>
      <c r="G14" s="38"/>
      <c r="H14" s="38" t="s">
        <v>252</v>
      </c>
      <c r="I14" s="38" t="s">
        <v>243</v>
      </c>
      <c r="J14" s="38" t="str">
        <f>IF(OR(H14="",I14=""),"",IF((LEFT(H14,1)*LEFT(I14,1))&lt;Database!$I$3,Database!$L$2,IF(((LEFT(H14,1)*LEFT(I14,1))&lt;Database!$I$4)*((LEFT(H14,1)*LEFT(I14,1))&gt;Database!$K$2),Database!$L$3,IF(((LEFT(H14,1)*LEFT(I14,1))&lt;Database!$I$5)*((LEFT(H14,1)*LEFT(I14,1))&gt;Database!$K$3),Database!$L$4,IF((LEFT(H14,1)*LEFT(I14,1))&gt;Database!$K$4,Database!$L$5)))))</f>
        <v>MEDIUM RISK</v>
      </c>
      <c r="K14" s="38" t="s">
        <v>252</v>
      </c>
      <c r="L14" s="38" t="s">
        <v>435</v>
      </c>
      <c r="M14" s="38" t="str">
        <f>IF(OR(K14="",L14=""),"",IF((LEFT(K14,1)*LEFT(L14,1))&lt;Database!$I$3,Database!$L$2,IF(((LEFT(K14,1)*LEFT(L14,1))&lt;Database!$I$4)*((LEFT(K14,1)*LEFT(L14,1))&gt;Database!$K$2),Database!$L$3,IF(((LEFT(K14,1)*LEFT(L14,1))&lt;Database!$I$5)*((LEFT(K14,1)*LEFT(L14,1))&gt;Database!$K$3),Database!$L$4,IF((LEFT(K14,1)*LEFT(L14,1))&gt;Database!$K$4,Database!$L$5)))))</f>
        <v>LOW RISK</v>
      </c>
      <c r="N14" s="38"/>
    </row>
    <row r="15" spans="2:14" s="213" customFormat="1" ht="42.75" customHeight="1" thickBot="1">
      <c r="B15" s="42">
        <f t="shared" si="0"/>
        <v>4</v>
      </c>
      <c r="C15" s="39" t="str">
        <f ca="1">IF(INDIRECT("'Risk Input'!"&amp; Database!$O$2 &amp; ROW() - 5)="","",INDIRECT("'Risk Input'!"&amp; Database!$O$2 &amp; ROW() - 5))</f>
        <v>BKAD 04</v>
      </c>
      <c r="D15" s="39" t="str">
        <f ca="1">IF(INDIRECT("'Risk Input'!"&amp; Database!$O$10 &amp; ROW() - 5)="","",INDIRECT("'Risk Input'!"&amp; Database!$O$10 &amp; ROW() - 5))</f>
        <v>Laporan kinerja daerah yang buruk</v>
      </c>
      <c r="E15" s="39" t="str">
        <f ca="1">IF(INDIRECT("'Risk Input'!"&amp; Database!$O$27 &amp; ROW() - 5)="","",INDIRECT("'Risk Input'!"&amp; Database!$O$27 &amp; ROW() - 5))</f>
        <v>Melakukan Rekon terhadap Bendahara Pengeluaran dengan Bagian Akuntansi setiap bulan</v>
      </c>
      <c r="F15" s="39"/>
      <c r="G15" s="39"/>
      <c r="H15" s="38" t="s">
        <v>252</v>
      </c>
      <c r="I15" s="38" t="s">
        <v>243</v>
      </c>
      <c r="J15" s="39" t="str">
        <f>IF(OR(H15="",I15=""),"",IF((LEFT(H15,1)*LEFT(I15,1))&lt;Database!$I$3,Database!$L$2,IF(((LEFT(H15,1)*LEFT(I15,1))&lt;Database!$I$4)*((LEFT(H15,1)*LEFT(I15,1))&gt;Database!$K$2),Database!$L$3,IF(((LEFT(H15,1)*LEFT(I15,1))&lt;Database!$I$5)*((LEFT(H15,1)*LEFT(I15,1))&gt;Database!$K$3),Database!$L$4,IF((LEFT(H15,1)*LEFT(I15,1))&gt;Database!$K$4,Database!$L$5)))))</f>
        <v>MEDIUM RISK</v>
      </c>
      <c r="K15" s="38" t="s">
        <v>436</v>
      </c>
      <c r="L15" s="38" t="s">
        <v>242</v>
      </c>
      <c r="M15" s="39" t="str">
        <f>IF(OR(K15="",L15=""),"",IF((LEFT(K15,1)*LEFT(L15,1))&lt;Database!$I$3,Database!$L$2,IF(((LEFT(K15,1)*LEFT(L15,1))&lt;Database!$I$4)*((LEFT(K15,1)*LEFT(L15,1))&gt;Database!$K$2),Database!$L$3,IF(((LEFT(K15,1)*LEFT(L15,1))&lt;Database!$I$5)*((LEFT(K15,1)*LEFT(L15,1))&gt;Database!$K$3),Database!$L$4,IF((LEFT(K15,1)*LEFT(L15,1))&gt;Database!$K$4,Database!$L$5)))))</f>
        <v>LOW RISK</v>
      </c>
      <c r="N15" s="39"/>
    </row>
    <row r="16" spans="2:14" s="213" customFormat="1" ht="29.5" thickBot="1">
      <c r="B16" s="40">
        <f t="shared" si="0"/>
        <v>5</v>
      </c>
      <c r="C16" s="38" t="str">
        <f ca="1">IF(INDIRECT("'Risk Input'!"&amp; Database!$O$2 &amp; ROW() - 5)="","",INDIRECT("'Risk Input'!"&amp; Database!$O$2 &amp; ROW() - 5))</f>
        <v>BKAD 05</v>
      </c>
      <c r="D16" s="38" t="str">
        <f ca="1">IF(INDIRECT("'Risk Input'!"&amp; Database!$O$10 &amp; ROW() - 5)="","",INDIRECT("'Risk Input'!"&amp; Database!$O$10 &amp; ROW() - 5))</f>
        <v xml:space="preserve">Terdapat aset yang tidak sesuai pengguna </v>
      </c>
      <c r="E16" s="38" t="str">
        <f ca="1">IF(INDIRECT("'Risk Input'!"&amp; Database!$O$27 &amp; ROW() - 5)="","",INDIRECT("'Risk Input'!"&amp; Database!$O$27 &amp; ROW() - 5))</f>
        <v>Memberikan  Panisment terhadap pengguna BMD yang tidak sesuai aturan</v>
      </c>
      <c r="F16" s="38"/>
      <c r="G16" s="38"/>
      <c r="H16" s="38" t="s">
        <v>243</v>
      </c>
      <c r="I16" s="38" t="s">
        <v>243</v>
      </c>
      <c r="J16" s="38" t="str">
        <f>IF(OR(H16="",I16=""),"",IF((LEFT(H16,1)*LEFT(I16,1))&lt;Database!$I$3,Database!$L$2,IF(((LEFT(H16,1)*LEFT(I16,1))&lt;Database!$I$4)*((LEFT(H16,1)*LEFT(I16,1))&gt;Database!$K$2),Database!$L$3,IF(((LEFT(H16,1)*LEFT(I16,1))&lt;Database!$I$5)*((LEFT(H16,1)*LEFT(I16,1))&gt;Database!$K$3),Database!$L$4,IF((LEFT(H16,1)*LEFT(I16,1))&gt;Database!$K$4,Database!$L$5)))))</f>
        <v>HIGH RISK</v>
      </c>
      <c r="K16" s="38" t="s">
        <v>437</v>
      </c>
      <c r="L16" s="38" t="s">
        <v>242</v>
      </c>
      <c r="M16" s="38" t="str">
        <f>IF(OR(K16="",L16=""),"",IF((LEFT(K16,1)*LEFT(L16,1))&lt;Database!$I$3,Database!$L$2,IF(((LEFT(K16,1)*LEFT(L16,1))&lt;Database!$I$4)*((LEFT(K16,1)*LEFT(L16,1))&gt;Database!$K$2),Database!$L$3,IF(((LEFT(K16,1)*LEFT(L16,1))&lt;Database!$I$5)*((LEFT(K16,1)*LEFT(L16,1))&gt;Database!$K$3),Database!$L$4,IF((LEFT(K16,1)*LEFT(L16,1))&gt;Database!$K$4,Database!$L$5)))))</f>
        <v>MEDIUM RISK</v>
      </c>
      <c r="N16" s="38"/>
    </row>
    <row r="17" spans="2:14" s="213" customFormat="1" ht="15" thickBot="1">
      <c r="B17" s="42">
        <f t="shared" si="0"/>
        <v>6</v>
      </c>
      <c r="C17" s="39" t="str">
        <f ca="1">IF(INDIRECT("'Risk Input'!"&amp; Database!$O$2 &amp; ROW() - 5)="","",INDIRECT("'Risk Input'!"&amp; Database!$O$2 &amp; ROW() - 5))</f>
        <v/>
      </c>
      <c r="D17" s="39" t="str">
        <f ca="1">IF(INDIRECT("'Risk Input'!"&amp; Database!$O$10 &amp; ROW() - 5)="","",INDIRECT("'Risk Input'!"&amp; Database!$O$10 &amp; ROW() - 5))</f>
        <v/>
      </c>
      <c r="E17" s="39" t="str">
        <f ca="1">IF(INDIRECT("'Risk Input'!"&amp; Database!$O$27 &amp; ROW() - 5)="","",INDIRECT("'Risk Input'!"&amp; Database!$O$27 &amp; ROW() - 5))</f>
        <v/>
      </c>
      <c r="F17" s="39"/>
      <c r="G17" s="39"/>
      <c r="H17" s="38" t="s">
        <v>243</v>
      </c>
      <c r="I17" s="38" t="s">
        <v>242</v>
      </c>
      <c r="J17" s="39" t="str">
        <f>IF(OR(H17="",I17=""),"",IF((LEFT(H17,1)*LEFT(I17,1))&lt;Database!$I$3,Database!$L$2,IF(((LEFT(H17,1)*LEFT(I17,1))&lt;Database!$I$4)*((LEFT(H17,1)*LEFT(I17,1))&gt;Database!$K$2),Database!$L$3,IF(((LEFT(H17,1)*LEFT(I17,1))&lt;Database!$I$5)*((LEFT(H17,1)*LEFT(I17,1))&gt;Database!$K$3),Database!$L$4,IF((LEFT(H17,1)*LEFT(I17,1))&gt;Database!$K$4,Database!$L$5)))))</f>
        <v>MEDIUM RISK</v>
      </c>
      <c r="K17" s="38" t="s">
        <v>438</v>
      </c>
      <c r="L17" s="38" t="s">
        <v>241</v>
      </c>
      <c r="M17" s="39" t="str">
        <f>IF(OR(K17="",L17=""),"",IF((LEFT(K17,1)*LEFT(L17,1))&lt;Database!$I$3,Database!$L$2,IF(((LEFT(K17,1)*LEFT(L17,1))&lt;Database!$I$4)*((LEFT(K17,1)*LEFT(L17,1))&gt;Database!$K$2),Database!$L$3,IF(((LEFT(K17,1)*LEFT(L17,1))&lt;Database!$I$5)*((LEFT(K17,1)*LEFT(L17,1))&gt;Database!$K$3),Database!$L$4,IF((LEFT(K17,1)*LEFT(L17,1))&gt;Database!$K$4,Database!$L$5)))))</f>
        <v>LOW RISK</v>
      </c>
      <c r="N17" s="39"/>
    </row>
    <row r="18" spans="2:14" s="213" customFormat="1" ht="89.25" customHeight="1" thickBot="1">
      <c r="B18" s="40">
        <f t="shared" si="0"/>
        <v>7</v>
      </c>
      <c r="C18" s="38" t="str">
        <f ca="1">IF(INDIRECT("'Risk Input'!"&amp; Database!$O$2 &amp; ROW() - 5)="","",INDIRECT("'Risk Input'!"&amp; Database!$O$2 &amp; ROW() - 5))</f>
        <v/>
      </c>
      <c r="D18" s="38" t="str">
        <f ca="1">IF(INDIRECT("'Risk Input'!"&amp; Database!$O$10 &amp; ROW() - 5)="","",INDIRECT("'Risk Input'!"&amp; Database!$O$10 &amp; ROW() - 5))</f>
        <v/>
      </c>
      <c r="E18" s="38" t="str">
        <f ca="1">IF(INDIRECT("'Risk Input'!"&amp; Database!$O$27 &amp; ROW() - 5)="","",INDIRECT("'Risk Input'!"&amp; Database!$O$27 &amp; ROW() - 5))</f>
        <v/>
      </c>
      <c r="F18" s="38"/>
      <c r="G18" s="38"/>
      <c r="H18" s="38" t="s">
        <v>252</v>
      </c>
      <c r="I18" s="38" t="s">
        <v>439</v>
      </c>
      <c r="J18" s="38" t="str">
        <f>IF(OR(H18="",I18=""),"",IF((LEFT(H18,1)*LEFT(I18,1))&lt;Database!$I$3,Database!$L$2,IF(((LEFT(H18,1)*LEFT(I18,1))&lt;Database!$I$4)*((LEFT(H18,1)*LEFT(I18,1))&gt;Database!$K$2),Database!$L$3,IF(((LEFT(H18,1)*LEFT(I18,1))&lt;Database!$I$5)*((LEFT(H18,1)*LEFT(I18,1))&gt;Database!$K$3),Database!$L$4,IF((LEFT(H18,1)*LEFT(I18,1))&gt;Database!$K$4,Database!$L$5)))))</f>
        <v>MEDIUM RISK</v>
      </c>
      <c r="K18" s="38" t="s">
        <v>440</v>
      </c>
      <c r="L18" s="38" t="s">
        <v>241</v>
      </c>
      <c r="M18" s="38" t="str">
        <f>IF(OR(K18="",L18=""),"",IF((LEFT(K18,1)*LEFT(L18,1))&lt;Database!$I$3,Database!$L$2,IF(((LEFT(K18,1)*LEFT(L18,1))&lt;Database!$I$4)*((LEFT(K18,1)*LEFT(L18,1))&gt;Database!$K$2),Database!$L$3,IF(((LEFT(K18,1)*LEFT(L18,1))&lt;Database!$I$5)*((LEFT(K18,1)*LEFT(L18,1))&gt;Database!$K$3),Database!$L$4,IF((LEFT(K18,1)*LEFT(L18,1))&gt;Database!$K$4,Database!$L$5)))))</f>
        <v>LOW RISK</v>
      </c>
      <c r="N18" s="38"/>
    </row>
    <row r="19" spans="2:14" s="213" customFormat="1" ht="15" thickBot="1">
      <c r="B19" s="42">
        <f t="shared" si="0"/>
        <v>8</v>
      </c>
      <c r="C19" s="39" t="str">
        <f ca="1">IF(INDIRECT("'Risk Input'!"&amp; Database!$O$2 &amp; ROW() - 5)="","",INDIRECT("'Risk Input'!"&amp; Database!$O$2 &amp; ROW() - 5))</f>
        <v/>
      </c>
      <c r="D19" s="39" t="str">
        <f ca="1">IF(INDIRECT("'Risk Input'!"&amp; Database!$O$10 &amp; ROW() - 5)="","",INDIRECT("'Risk Input'!"&amp; Database!$O$10 &amp; ROW() - 5))</f>
        <v/>
      </c>
      <c r="E19" s="39" t="str">
        <f ca="1">IF(INDIRECT("'Risk Input'!"&amp; Database!$O$27 &amp; ROW() - 5)="","",INDIRECT("'Risk Input'!"&amp; Database!$O$27 &amp; ROW() - 5))</f>
        <v/>
      </c>
      <c r="F19" s="39"/>
      <c r="G19" s="39"/>
      <c r="H19" s="39"/>
      <c r="I19" s="39"/>
      <c r="J19" s="39" t="str">
        <f>IF(OR(H19="",I19=""),"",IF((LEFT(H19,1)*LEFT(I19,1))&lt;Database!$I$3,Database!$L$2,IF(((LEFT(H19,1)*LEFT(I19,1))&lt;Database!$I$4)*((LEFT(H19,1)*LEFT(I19,1))&gt;Database!$K$2),Database!$L$3,IF(((LEFT(H19,1)*LEFT(I19,1))&lt;Database!$I$5)*((LEFT(H19,1)*LEFT(I19,1))&gt;Database!$K$3),Database!$L$4,IF((LEFT(H19,1)*LEFT(I19,1))&gt;Database!$K$4,Database!$L$5)))))</f>
        <v/>
      </c>
      <c r="K19" s="39"/>
      <c r="L19" s="39"/>
      <c r="M19" s="39" t="str">
        <f>IF(OR(K19="",L19=""),"",IF((LEFT(K19,1)*LEFT(L19,1))&lt;Database!$I$3,Database!$L$2,IF(((LEFT(K19,1)*LEFT(L19,1))&lt;Database!$I$4)*((LEFT(K19,1)*LEFT(L19,1))&gt;Database!$K$2),Database!$L$3,IF(((LEFT(K19,1)*LEFT(L19,1))&lt;Database!$I$5)*((LEFT(K19,1)*LEFT(L19,1))&gt;Database!$K$3),Database!$L$4,IF((LEFT(K19,1)*LEFT(L19,1))&gt;Database!$K$4,Database!$L$5)))))</f>
        <v/>
      </c>
      <c r="N19" s="39"/>
    </row>
    <row r="20" spans="2:14" s="213" customFormat="1" ht="15" thickBot="1">
      <c r="B20" s="40">
        <f t="shared" si="0"/>
        <v>9</v>
      </c>
      <c r="C20" s="38" t="str">
        <f ca="1">IF(INDIRECT("'Risk Input'!"&amp; Database!$O$2 &amp; ROW() - 5)="","",INDIRECT("'Risk Input'!"&amp; Database!$O$2 &amp; ROW() - 5))</f>
        <v/>
      </c>
      <c r="D20" s="38" t="str">
        <f ca="1">IF(INDIRECT("'Risk Input'!"&amp; Database!$O$10 &amp; ROW() - 5)="","",INDIRECT("'Risk Input'!"&amp; Database!$O$10 &amp; ROW() - 5))</f>
        <v/>
      </c>
      <c r="E20" s="38" t="str">
        <f ca="1">IF(INDIRECT("'Risk Input'!"&amp; Database!$O$27 &amp; ROW() - 5)="","",INDIRECT("'Risk Input'!"&amp; Database!$O$27 &amp; ROW() - 5))</f>
        <v/>
      </c>
      <c r="F20" s="38"/>
      <c r="G20" s="38"/>
      <c r="H20" s="38"/>
      <c r="I20" s="38"/>
      <c r="J20" s="38" t="str">
        <f>IF(OR(H20="",I20=""),"",IF((LEFT(H20,1)*LEFT(I20,1))&lt;Database!$I$3,Database!$L$2,IF(((LEFT(H20,1)*LEFT(I20,1))&lt;Database!$I$4)*((LEFT(H20,1)*LEFT(I20,1))&gt;Database!$K$2),Database!$L$3,IF(((LEFT(H20,1)*LEFT(I20,1))&lt;Database!$I$5)*((LEFT(H20,1)*LEFT(I20,1))&gt;Database!$K$3),Database!$L$4,IF((LEFT(H20,1)*LEFT(I20,1))&gt;Database!$K$4,Database!$L$5)))))</f>
        <v/>
      </c>
      <c r="K20" s="38"/>
      <c r="L20" s="38"/>
      <c r="M20" s="38" t="str">
        <f>IF(OR(K20="",L20=""),"",IF((LEFT(K20,1)*LEFT(L20,1))&lt;Database!$I$3,Database!$L$2,IF(((LEFT(K20,1)*LEFT(L20,1))&lt;Database!$I$4)*((LEFT(K20,1)*LEFT(L20,1))&gt;Database!$K$2),Database!$L$3,IF(((LEFT(K20,1)*LEFT(L20,1))&lt;Database!$I$5)*((LEFT(K20,1)*LEFT(L20,1))&gt;Database!$K$3),Database!$L$4,IF((LEFT(K20,1)*LEFT(L20,1))&gt;Database!$K$4,Database!$L$5)))))</f>
        <v/>
      </c>
      <c r="N20" s="38"/>
    </row>
    <row r="21" spans="2:14" s="213" customFormat="1" ht="15" thickBot="1">
      <c r="B21" s="42">
        <f t="shared" si="0"/>
        <v>10</v>
      </c>
      <c r="C21" s="39" t="str">
        <f ca="1">IF(INDIRECT("'Risk Input'!"&amp; Database!$O$2 &amp; ROW() - 5)="","",INDIRECT("'Risk Input'!"&amp; Database!$O$2 &amp; ROW() - 5))</f>
        <v/>
      </c>
      <c r="D21" s="39" t="str">
        <f ca="1">IF(INDIRECT("'Risk Input'!"&amp; Database!$O$10 &amp; ROW() - 5)="","",INDIRECT("'Risk Input'!"&amp; Database!$O$10 &amp; ROW() - 5))</f>
        <v/>
      </c>
      <c r="E21" s="39" t="str">
        <f ca="1">IF(INDIRECT("'Risk Input'!"&amp; Database!$O$27 &amp; ROW() - 5)="","",INDIRECT("'Risk Input'!"&amp; Database!$O$27 &amp; ROW() - 5))</f>
        <v/>
      </c>
      <c r="F21" s="39"/>
      <c r="G21" s="39"/>
      <c r="H21" s="39"/>
      <c r="I21" s="39"/>
      <c r="J21" s="39" t="str">
        <f>IF(OR(H21="",I21=""),"",IF((LEFT(H21,1)*LEFT(I21,1))&lt;Database!$I$3,Database!$L$2,IF(((LEFT(H21,1)*LEFT(I21,1))&lt;Database!$I$4)*((LEFT(H21,1)*LEFT(I21,1))&gt;Database!$K$2),Database!$L$3,IF(((LEFT(H21,1)*LEFT(I21,1))&lt;Database!$I$5)*((LEFT(H21,1)*LEFT(I21,1))&gt;Database!$K$3),Database!$L$4,IF((LEFT(H21,1)*LEFT(I21,1))&gt;Database!$K$4,Database!$L$5)))))</f>
        <v/>
      </c>
      <c r="K21" s="39"/>
      <c r="L21" s="39"/>
      <c r="M21" s="39" t="str">
        <f>IF(OR(K21="",L21=""),"",IF((LEFT(K21,1)*LEFT(L21,1))&lt;Database!$I$3,Database!$L$2,IF(((LEFT(K21,1)*LEFT(L21,1))&lt;Database!$I$4)*((LEFT(K21,1)*LEFT(L21,1))&gt;Database!$K$2),Database!$L$3,IF(((LEFT(K21,1)*LEFT(L21,1))&lt;Database!$I$5)*((LEFT(K21,1)*LEFT(L21,1))&gt;Database!$K$3),Database!$L$4,IF((LEFT(K21,1)*LEFT(L21,1))&gt;Database!$K$4,Database!$L$5)))))</f>
        <v/>
      </c>
      <c r="N21" s="39"/>
    </row>
    <row r="22" spans="2:14" s="213" customFormat="1" ht="15" thickBot="1">
      <c r="B22" s="69">
        <f t="shared" si="0"/>
        <v>11</v>
      </c>
      <c r="C22" s="65" t="str">
        <f ca="1">IF(INDIRECT("'Risk Input'!"&amp; Database!$O$2 &amp; ROW() - 5)="","",INDIRECT("'Risk Input'!"&amp; Database!$O$2 &amp; ROW() - 5))</f>
        <v/>
      </c>
      <c r="D22" s="65" t="str">
        <f ca="1">IF(INDIRECT("'Risk Input'!"&amp; Database!$O$10 &amp; ROW() - 5)="","",INDIRECT("'Risk Input'!"&amp; Database!$O$10 &amp; ROW() - 5))</f>
        <v/>
      </c>
      <c r="E22" s="65" t="str">
        <f ca="1">IF(INDIRECT("'Risk Input'!"&amp; Database!$O$27 &amp; ROW() - 5)="","",INDIRECT("'Risk Input'!"&amp; Database!$O$27 &amp; ROW() - 5))</f>
        <v/>
      </c>
      <c r="F22" s="65"/>
      <c r="G22" s="65"/>
      <c r="H22" s="65"/>
      <c r="I22" s="65"/>
      <c r="J22" s="65" t="str">
        <f>IF(OR(H22="",I22=""),"",IF((LEFT(H22,1)*LEFT(I22,1))&lt;Database!$I$3,Database!$L$2,IF(((LEFT(H22,1)*LEFT(I22,1))&lt;Database!$I$4)*((LEFT(H22,1)*LEFT(I22,1))&gt;Database!$K$2),Database!$L$3,IF(((LEFT(H22,1)*LEFT(I22,1))&lt;Database!$I$5)*((LEFT(H22,1)*LEFT(I22,1))&gt;Database!$K$3),Database!$L$4,IF((LEFT(H22,1)*LEFT(I22,1))&gt;Database!$K$4,Database!$L$5)))))</f>
        <v/>
      </c>
      <c r="K22" s="65"/>
      <c r="L22" s="65"/>
      <c r="M22" s="65" t="str">
        <f>IF(OR(K22="",L22=""),"",IF((LEFT(K22,1)*LEFT(L22,1))&lt;Database!$I$3,Database!$L$2,IF(((LEFT(K22,1)*LEFT(L22,1))&lt;Database!$I$4)*((LEFT(K22,1)*LEFT(L22,1))&gt;Database!$K$2),Database!$L$3,IF(((LEFT(K22,1)*LEFT(L22,1))&lt;Database!$I$5)*((LEFT(K22,1)*LEFT(L22,1))&gt;Database!$K$3),Database!$L$4,IF((LEFT(K22,1)*LEFT(L22,1))&gt;Database!$K$4,Database!$L$5)))))</f>
        <v/>
      </c>
      <c r="N22" s="65"/>
    </row>
    <row r="23" spans="2:14" s="213" customFormat="1" ht="15" thickBot="1">
      <c r="B23" s="67">
        <f t="shared" si="0"/>
        <v>12</v>
      </c>
      <c r="C23" s="45" t="str">
        <f ca="1">IF(INDIRECT("'Risk Input'!"&amp; Database!$O$2 &amp; ROW() - 5)="","",INDIRECT("'Risk Input'!"&amp; Database!$O$2 &amp; ROW() - 5))</f>
        <v/>
      </c>
      <c r="D23" s="45" t="str">
        <f ca="1">IF(INDIRECT("'Risk Input'!"&amp; Database!$O$10 &amp; ROW() - 5)="","",INDIRECT("'Risk Input'!"&amp; Database!$O$10 &amp; ROW() - 5))</f>
        <v/>
      </c>
      <c r="E23" s="45" t="str">
        <f ca="1">IF(INDIRECT("'Risk Input'!"&amp; Database!$O$27 &amp; ROW() - 5)="","",INDIRECT("'Risk Input'!"&amp; Database!$O$27 &amp; ROW() - 5))</f>
        <v/>
      </c>
      <c r="F23" s="45"/>
      <c r="G23" s="45"/>
      <c r="H23" s="45"/>
      <c r="I23" s="45"/>
      <c r="J23" s="45" t="str">
        <f>IF(OR(H23="",I23=""),"",IF((LEFT(H23,1)*LEFT(I23,1))&lt;Database!$I$3,Database!$L$2,IF(((LEFT(H23,1)*LEFT(I23,1))&lt;Database!$I$4)*((LEFT(H23,1)*LEFT(I23,1))&gt;Database!$K$2),Database!$L$3,IF(((LEFT(H23,1)*LEFT(I23,1))&lt;Database!$I$5)*((LEFT(H23,1)*LEFT(I23,1))&gt;Database!$K$3),Database!$L$4,IF((LEFT(H23,1)*LEFT(I23,1))&gt;Database!$K$4,Database!$L$5)))))</f>
        <v/>
      </c>
      <c r="K23" s="45"/>
      <c r="L23" s="45"/>
      <c r="M23" s="45" t="str">
        <f>IF(OR(K23="",L23=""),"",IF((LEFT(K23,1)*LEFT(L23,1))&lt;Database!$I$3,Database!$L$2,IF(((LEFT(K23,1)*LEFT(L23,1))&lt;Database!$I$4)*((LEFT(K23,1)*LEFT(L23,1))&gt;Database!$K$2),Database!$L$3,IF(((LEFT(K23,1)*LEFT(L23,1))&lt;Database!$I$5)*((LEFT(K23,1)*LEFT(L23,1))&gt;Database!$K$3),Database!$L$4,IF((LEFT(K23,1)*LEFT(L23,1))&gt;Database!$K$4,Database!$L$5)))))</f>
        <v/>
      </c>
      <c r="N23" s="45"/>
    </row>
    <row r="24" spans="2:14" s="213" customFormat="1" ht="15" thickBot="1">
      <c r="B24" s="69">
        <f t="shared" si="0"/>
        <v>13</v>
      </c>
      <c r="C24" s="65" t="str">
        <f ca="1">IF(INDIRECT("'Risk Input'!"&amp; Database!$O$2 &amp; ROW() - 5)="","",INDIRECT("'Risk Input'!"&amp; Database!$O$2 &amp; ROW() - 5))</f>
        <v/>
      </c>
      <c r="D24" s="65" t="str">
        <f ca="1">IF(INDIRECT("'Risk Input'!"&amp; Database!$O$10 &amp; ROW() - 5)="","",INDIRECT("'Risk Input'!"&amp; Database!$O$10 &amp; ROW() - 5))</f>
        <v/>
      </c>
      <c r="E24" s="65" t="str">
        <f ca="1">IF(INDIRECT("'Risk Input'!"&amp; Database!$O$27 &amp; ROW() - 5)="","",INDIRECT("'Risk Input'!"&amp; Database!$O$27 &amp; ROW() - 5))</f>
        <v/>
      </c>
      <c r="F24" s="65"/>
      <c r="G24" s="65"/>
      <c r="H24" s="65"/>
      <c r="I24" s="65"/>
      <c r="J24" s="65" t="str">
        <f>IF(OR(H24="",I24=""),"",IF((LEFT(H24,1)*LEFT(I24,1))&lt;Database!$I$3,Database!$L$2,IF(((LEFT(H24,1)*LEFT(I24,1))&lt;Database!$I$4)*((LEFT(H24,1)*LEFT(I24,1))&gt;Database!$K$2),Database!$L$3,IF(((LEFT(H24,1)*LEFT(I24,1))&lt;Database!$I$5)*((LEFT(H24,1)*LEFT(I24,1))&gt;Database!$K$3),Database!$L$4,IF((LEFT(H24,1)*LEFT(I24,1))&gt;Database!$K$4,Database!$L$5)))))</f>
        <v/>
      </c>
      <c r="K24" s="65"/>
      <c r="L24" s="65"/>
      <c r="M24" s="65" t="str">
        <f>IF(OR(K24="",L24=""),"",IF((LEFT(K24,1)*LEFT(L24,1))&lt;Database!$I$3,Database!$L$2,IF(((LEFT(K24,1)*LEFT(L24,1))&lt;Database!$I$4)*((LEFT(K24,1)*LEFT(L24,1))&gt;Database!$K$2),Database!$L$3,IF(((LEFT(K24,1)*LEFT(L24,1))&lt;Database!$I$5)*((LEFT(K24,1)*LEFT(L24,1))&gt;Database!$K$3),Database!$L$4,IF((LEFT(K24,1)*LEFT(L24,1))&gt;Database!$K$4,Database!$L$5)))))</f>
        <v/>
      </c>
      <c r="N24" s="65"/>
    </row>
    <row r="25" spans="2:14" s="213" customFormat="1" ht="15" thickBot="1">
      <c r="B25" s="67">
        <f t="shared" si="0"/>
        <v>14</v>
      </c>
      <c r="C25" s="45" t="str">
        <f ca="1">IF(INDIRECT("'Risk Input'!"&amp; Database!$O$2 &amp; ROW() - 5)="","",INDIRECT("'Risk Input'!"&amp; Database!$O$2 &amp; ROW() - 5))</f>
        <v/>
      </c>
      <c r="D25" s="45" t="str">
        <f ca="1">IF(INDIRECT("'Risk Input'!"&amp; Database!$O$10 &amp; ROW() - 5)="","",INDIRECT("'Risk Input'!"&amp; Database!$O$10 &amp; ROW() - 5))</f>
        <v/>
      </c>
      <c r="E25" s="45" t="str">
        <f ca="1">IF(INDIRECT("'Risk Input'!"&amp; Database!$O$27 &amp; ROW() - 5)="","",INDIRECT("'Risk Input'!"&amp; Database!$O$27 &amp; ROW() - 5))</f>
        <v/>
      </c>
      <c r="F25" s="45"/>
      <c r="G25" s="45"/>
      <c r="H25" s="45"/>
      <c r="I25" s="45"/>
      <c r="J25" s="45" t="str">
        <f>IF(OR(H25="",I25=""),"",IF((LEFT(H25,1)*LEFT(I25,1))&lt;Database!$I$3,Database!$L$2,IF(((LEFT(H25,1)*LEFT(I25,1))&lt;Database!$I$4)*((LEFT(H25,1)*LEFT(I25,1))&gt;Database!$K$2),Database!$L$3,IF(((LEFT(H25,1)*LEFT(I25,1))&lt;Database!$I$5)*((LEFT(H25,1)*LEFT(I25,1))&gt;Database!$K$3),Database!$L$4,IF((LEFT(H25,1)*LEFT(I25,1))&gt;Database!$K$4,Database!$L$5)))))</f>
        <v/>
      </c>
      <c r="K25" s="45"/>
      <c r="L25" s="45"/>
      <c r="M25" s="45" t="str">
        <f>IF(OR(K25="",L25=""),"",IF((LEFT(K25,1)*LEFT(L25,1))&lt;Database!$I$3,Database!$L$2,IF(((LEFT(K25,1)*LEFT(L25,1))&lt;Database!$I$4)*((LEFT(K25,1)*LEFT(L25,1))&gt;Database!$K$2),Database!$L$3,IF(((LEFT(K25,1)*LEFT(L25,1))&lt;Database!$I$5)*((LEFT(K25,1)*LEFT(L25,1))&gt;Database!$K$3),Database!$L$4,IF((LEFT(K25,1)*LEFT(L25,1))&gt;Database!$K$4,Database!$L$5)))))</f>
        <v/>
      </c>
      <c r="N25" s="45"/>
    </row>
    <row r="26" spans="2:14" s="213" customFormat="1" ht="15" thickBot="1">
      <c r="B26" s="69">
        <f t="shared" si="0"/>
        <v>15</v>
      </c>
      <c r="C26" s="65" t="str">
        <f ca="1">IF(INDIRECT("'Risk Input'!"&amp; Database!$O$2 &amp; ROW() - 5)="","",INDIRECT("'Risk Input'!"&amp; Database!$O$2 &amp; ROW() - 5))</f>
        <v/>
      </c>
      <c r="D26" s="65" t="str">
        <f ca="1">IF(INDIRECT("'Risk Input'!"&amp; Database!$O$10 &amp; ROW() - 5)="","",INDIRECT("'Risk Input'!"&amp; Database!$O$10 &amp; ROW() - 5))</f>
        <v/>
      </c>
      <c r="E26" s="65" t="str">
        <f ca="1">IF(INDIRECT("'Risk Input'!"&amp; Database!$O$27 &amp; ROW() - 5)="","",INDIRECT("'Risk Input'!"&amp; Database!$O$27 &amp; ROW() - 5))</f>
        <v/>
      </c>
      <c r="F26" s="65"/>
      <c r="G26" s="65"/>
      <c r="H26" s="65"/>
      <c r="I26" s="65"/>
      <c r="J26" s="65" t="str">
        <f>IF(OR(H26="",I26=""),"",IF((LEFT(H26,1)*LEFT(I26,1))&lt;Database!$I$3,Database!$L$2,IF(((LEFT(H26,1)*LEFT(I26,1))&lt;Database!$I$4)*((LEFT(H26,1)*LEFT(I26,1))&gt;Database!$K$2),Database!$L$3,IF(((LEFT(H26,1)*LEFT(I26,1))&lt;Database!$I$5)*((LEFT(H26,1)*LEFT(I26,1))&gt;Database!$K$3),Database!$L$4,IF((LEFT(H26,1)*LEFT(I26,1))&gt;Database!$K$4,Database!$L$5)))))</f>
        <v/>
      </c>
      <c r="K26" s="65"/>
      <c r="L26" s="65"/>
      <c r="M26" s="65" t="str">
        <f>IF(OR(K26="",L26=""),"",IF((LEFT(K26,1)*LEFT(L26,1))&lt;Database!$I$3,Database!$L$2,IF(((LEFT(K26,1)*LEFT(L26,1))&lt;Database!$I$4)*((LEFT(K26,1)*LEFT(L26,1))&gt;Database!$K$2),Database!$L$3,IF(((LEFT(K26,1)*LEFT(L26,1))&lt;Database!$I$5)*((LEFT(K26,1)*LEFT(L26,1))&gt;Database!$K$3),Database!$L$4,IF((LEFT(K26,1)*LEFT(L26,1))&gt;Database!$K$4,Database!$L$5)))))</f>
        <v/>
      </c>
      <c r="N26" s="65"/>
    </row>
    <row r="27" spans="2:14" s="213" customFormat="1" ht="15" thickBot="1">
      <c r="B27" s="67">
        <f t="shared" si="0"/>
        <v>16</v>
      </c>
      <c r="C27" s="45" t="str">
        <f ca="1">IF(INDIRECT("'Risk Input'!"&amp; Database!$O$2 &amp; ROW() - 5)="","",INDIRECT("'Risk Input'!"&amp; Database!$O$2 &amp; ROW() - 5))</f>
        <v/>
      </c>
      <c r="D27" s="45" t="str">
        <f ca="1">IF(INDIRECT("'Risk Input'!"&amp; Database!$O$10 &amp; ROW() - 5)="","",INDIRECT("'Risk Input'!"&amp; Database!$O$10 &amp; ROW() - 5))</f>
        <v/>
      </c>
      <c r="E27" s="45" t="str">
        <f ca="1">IF(INDIRECT("'Risk Input'!"&amp; Database!$O$27 &amp; ROW() - 5)="","",INDIRECT("'Risk Input'!"&amp; Database!$O$27 &amp; ROW() - 5))</f>
        <v/>
      </c>
      <c r="F27" s="45"/>
      <c r="G27" s="45"/>
      <c r="H27" s="45"/>
      <c r="I27" s="45"/>
      <c r="J27" s="45" t="str">
        <f>IF(OR(H27="",I27=""),"",IF((LEFT(H27,1)*LEFT(I27,1))&lt;Database!$I$3,Database!$L$2,IF(((LEFT(H27,1)*LEFT(I27,1))&lt;Database!$I$4)*((LEFT(H27,1)*LEFT(I27,1))&gt;Database!$K$2),Database!$L$3,IF(((LEFT(H27,1)*LEFT(I27,1))&lt;Database!$I$5)*((LEFT(H27,1)*LEFT(I27,1))&gt;Database!$K$3),Database!$L$4,IF((LEFT(H27,1)*LEFT(I27,1))&gt;Database!$K$4,Database!$L$5)))))</f>
        <v/>
      </c>
      <c r="K27" s="45"/>
      <c r="L27" s="45"/>
      <c r="M27" s="45" t="str">
        <f>IF(OR(K27="",L27=""),"",IF((LEFT(K27,1)*LEFT(L27,1))&lt;Database!$I$3,Database!$L$2,IF(((LEFT(K27,1)*LEFT(L27,1))&lt;Database!$I$4)*((LEFT(K27,1)*LEFT(L27,1))&gt;Database!$K$2),Database!$L$3,IF(((LEFT(K27,1)*LEFT(L27,1))&lt;Database!$I$5)*((LEFT(K27,1)*LEFT(L27,1))&gt;Database!$K$3),Database!$L$4,IF((LEFT(K27,1)*LEFT(L27,1))&gt;Database!$K$4,Database!$L$5)))))</f>
        <v/>
      </c>
      <c r="N27" s="45"/>
    </row>
    <row r="28" spans="2:14" s="213" customFormat="1" ht="15" thickBot="1">
      <c r="B28" s="69">
        <f t="shared" si="0"/>
        <v>17</v>
      </c>
      <c r="C28" s="65" t="str">
        <f ca="1">IF(INDIRECT("'Risk Input'!"&amp; Database!$O$2 &amp; ROW() - 5)="","",INDIRECT("'Risk Input'!"&amp; Database!$O$2 &amp; ROW() - 5))</f>
        <v/>
      </c>
      <c r="D28" s="65" t="str">
        <f ca="1">IF(INDIRECT("'Risk Input'!"&amp; Database!$O$10 &amp; ROW() - 5)="","",INDIRECT("'Risk Input'!"&amp; Database!$O$10 &amp; ROW() - 5))</f>
        <v/>
      </c>
      <c r="E28" s="65" t="str">
        <f ca="1">IF(INDIRECT("'Risk Input'!"&amp; Database!$O$27 &amp; ROW() - 5)="","",INDIRECT("'Risk Input'!"&amp; Database!$O$27 &amp; ROW() - 5))</f>
        <v/>
      </c>
      <c r="F28" s="65"/>
      <c r="G28" s="65"/>
      <c r="H28" s="65"/>
      <c r="I28" s="65"/>
      <c r="J28" s="65" t="str">
        <f>IF(OR(H28="",I28=""),"",IF((LEFT(H28,1)*LEFT(I28,1))&lt;Database!$I$3,Database!$L$2,IF(((LEFT(H28,1)*LEFT(I28,1))&lt;Database!$I$4)*((LEFT(H28,1)*LEFT(I28,1))&gt;Database!$K$2),Database!$L$3,IF(((LEFT(H28,1)*LEFT(I28,1))&lt;Database!$I$5)*((LEFT(H28,1)*LEFT(I28,1))&gt;Database!$K$3),Database!$L$4,IF((LEFT(H28,1)*LEFT(I28,1))&gt;Database!$K$4,Database!$L$5)))))</f>
        <v/>
      </c>
      <c r="K28" s="65"/>
      <c r="L28" s="65"/>
      <c r="M28" s="65" t="str">
        <f>IF(OR(K28="",L28=""),"",IF((LEFT(K28,1)*LEFT(L28,1))&lt;Database!$I$3,Database!$L$2,IF(((LEFT(K28,1)*LEFT(L28,1))&lt;Database!$I$4)*((LEFT(K28,1)*LEFT(L28,1))&gt;Database!$K$2),Database!$L$3,IF(((LEFT(K28,1)*LEFT(L28,1))&lt;Database!$I$5)*((LEFT(K28,1)*LEFT(L28,1))&gt;Database!$K$3),Database!$L$4,IF((LEFT(K28,1)*LEFT(L28,1))&gt;Database!$K$4,Database!$L$5)))))</f>
        <v/>
      </c>
      <c r="N28" s="65"/>
    </row>
    <row r="29" spans="2:14" s="213" customFormat="1" ht="15" thickBot="1">
      <c r="B29" s="67">
        <f t="shared" si="0"/>
        <v>18</v>
      </c>
      <c r="C29" s="45" t="str">
        <f ca="1">IF(INDIRECT("'Risk Input'!"&amp; Database!$O$2 &amp; ROW() - 5)="","",INDIRECT("'Risk Input'!"&amp; Database!$O$2 &amp; ROW() - 5))</f>
        <v/>
      </c>
      <c r="D29" s="45" t="str">
        <f ca="1">IF(INDIRECT("'Risk Input'!"&amp; Database!$O$10 &amp; ROW() - 5)="","",INDIRECT("'Risk Input'!"&amp; Database!$O$10 &amp; ROW() - 5))</f>
        <v/>
      </c>
      <c r="E29" s="45" t="str">
        <f ca="1">IF(INDIRECT("'Risk Input'!"&amp; Database!$O$27 &amp; ROW() - 5)="","",INDIRECT("'Risk Input'!"&amp; Database!$O$27 &amp; ROW() - 5))</f>
        <v/>
      </c>
      <c r="F29" s="45"/>
      <c r="G29" s="45"/>
      <c r="H29" s="45"/>
      <c r="I29" s="45"/>
      <c r="J29" s="45" t="str">
        <f>IF(OR(H29="",I29=""),"",IF((LEFT(H29,1)*LEFT(I29,1))&lt;Database!$I$3,Database!$L$2,IF(((LEFT(H29,1)*LEFT(I29,1))&lt;Database!$I$4)*((LEFT(H29,1)*LEFT(I29,1))&gt;Database!$K$2),Database!$L$3,IF(((LEFT(H29,1)*LEFT(I29,1))&lt;Database!$I$5)*((LEFT(H29,1)*LEFT(I29,1))&gt;Database!$K$3),Database!$L$4,IF((LEFT(H29,1)*LEFT(I29,1))&gt;Database!$K$4,Database!$L$5)))))</f>
        <v/>
      </c>
      <c r="K29" s="45"/>
      <c r="L29" s="45"/>
      <c r="M29" s="45" t="str">
        <f>IF(OR(K29="",L29=""),"",IF((LEFT(K29,1)*LEFT(L29,1))&lt;Database!$I$3,Database!$L$2,IF(((LEFT(K29,1)*LEFT(L29,1))&lt;Database!$I$4)*((LEFT(K29,1)*LEFT(L29,1))&gt;Database!$K$2),Database!$L$3,IF(((LEFT(K29,1)*LEFT(L29,1))&lt;Database!$I$5)*((LEFT(K29,1)*LEFT(L29,1))&gt;Database!$K$3),Database!$L$4,IF((LEFT(K29,1)*LEFT(L29,1))&gt;Database!$K$4,Database!$L$5)))))</f>
        <v/>
      </c>
      <c r="N29" s="45"/>
    </row>
    <row r="30" spans="2:14" s="213" customFormat="1" ht="15" thickBot="1">
      <c r="B30" s="69">
        <f t="shared" si="0"/>
        <v>19</v>
      </c>
      <c r="C30" s="65" t="str">
        <f ca="1">IF(INDIRECT("'Risk Input'!"&amp; Database!$O$2 &amp; ROW() - 5)="","",INDIRECT("'Risk Input'!"&amp; Database!$O$2 &amp; ROW() - 5))</f>
        <v/>
      </c>
      <c r="D30" s="65" t="str">
        <f ca="1">IF(INDIRECT("'Risk Input'!"&amp; Database!$O$10 &amp; ROW() - 5)="","",INDIRECT("'Risk Input'!"&amp; Database!$O$10 &amp; ROW() - 5))</f>
        <v/>
      </c>
      <c r="E30" s="65" t="str">
        <f ca="1">IF(INDIRECT("'Risk Input'!"&amp; Database!$O$27 &amp; ROW() - 5)="","",INDIRECT("'Risk Input'!"&amp; Database!$O$27 &amp; ROW() - 5))</f>
        <v/>
      </c>
      <c r="F30" s="65"/>
      <c r="G30" s="65"/>
      <c r="H30" s="65"/>
      <c r="I30" s="65"/>
      <c r="J30" s="65" t="str">
        <f>IF(OR(H30="",I30=""),"",IF((LEFT(H30,1)*LEFT(I30,1))&lt;Database!$I$3,Database!$L$2,IF(((LEFT(H30,1)*LEFT(I30,1))&lt;Database!$I$4)*((LEFT(H30,1)*LEFT(I30,1))&gt;Database!$K$2),Database!$L$3,IF(((LEFT(H30,1)*LEFT(I30,1))&lt;Database!$I$5)*((LEFT(H30,1)*LEFT(I30,1))&gt;Database!$K$3),Database!$L$4,IF((LEFT(H30,1)*LEFT(I30,1))&gt;Database!$K$4,Database!$L$5)))))</f>
        <v/>
      </c>
      <c r="K30" s="65"/>
      <c r="L30" s="65"/>
      <c r="M30" s="65" t="str">
        <f>IF(OR(K30="",L30=""),"",IF((LEFT(K30,1)*LEFT(L30,1))&lt;Database!$I$3,Database!$L$2,IF(((LEFT(K30,1)*LEFT(L30,1))&lt;Database!$I$4)*((LEFT(K30,1)*LEFT(L30,1))&gt;Database!$K$2),Database!$L$3,IF(((LEFT(K30,1)*LEFT(L30,1))&lt;Database!$I$5)*((LEFT(K30,1)*LEFT(L30,1))&gt;Database!$K$3),Database!$L$4,IF((LEFT(K30,1)*LEFT(L30,1))&gt;Database!$K$4,Database!$L$5)))))</f>
        <v/>
      </c>
      <c r="N30" s="65"/>
    </row>
    <row r="31" spans="2:14" s="213" customFormat="1" ht="15" thickBot="1">
      <c r="B31" s="67">
        <f t="shared" si="0"/>
        <v>20</v>
      </c>
      <c r="C31" s="45" t="str">
        <f ca="1">IF(INDIRECT("'Risk Input'!"&amp; Database!$O$2 &amp; ROW() - 5)="","",INDIRECT("'Risk Input'!"&amp; Database!$O$2 &amp; ROW() - 5))</f>
        <v/>
      </c>
      <c r="D31" s="45" t="str">
        <f ca="1">IF(INDIRECT("'Risk Input'!"&amp; Database!$O$10 &amp; ROW() - 5)="","",INDIRECT("'Risk Input'!"&amp; Database!$O$10 &amp; ROW() - 5))</f>
        <v/>
      </c>
      <c r="E31" s="45" t="str">
        <f ca="1">IF(INDIRECT("'Risk Input'!"&amp; Database!$O$27 &amp; ROW() - 5)="","",INDIRECT("'Risk Input'!"&amp; Database!$O$27 &amp; ROW() - 5))</f>
        <v/>
      </c>
      <c r="F31" s="45"/>
      <c r="G31" s="45"/>
      <c r="H31" s="45"/>
      <c r="I31" s="45"/>
      <c r="J31" s="45" t="str">
        <f>IF(OR(H31="",I31=""),"",IF((LEFT(H31,1)*LEFT(I31,1))&lt;Database!$I$3,Database!$L$2,IF(((LEFT(H31,1)*LEFT(I31,1))&lt;Database!$I$4)*((LEFT(H31,1)*LEFT(I31,1))&gt;Database!$K$2),Database!$L$3,IF(((LEFT(H31,1)*LEFT(I31,1))&lt;Database!$I$5)*((LEFT(H31,1)*LEFT(I31,1))&gt;Database!$K$3),Database!$L$4,IF((LEFT(H31,1)*LEFT(I31,1))&gt;Database!$K$4,Database!$L$5)))))</f>
        <v/>
      </c>
      <c r="K31" s="45"/>
      <c r="L31" s="45"/>
      <c r="M31" s="45" t="str">
        <f>IF(OR(K31="",L31=""),"",IF((LEFT(K31,1)*LEFT(L31,1))&lt;Database!$I$3,Database!$L$2,IF(((LEFT(K31,1)*LEFT(L31,1))&lt;Database!$I$4)*((LEFT(K31,1)*LEFT(L31,1))&gt;Database!$K$2),Database!$L$3,IF(((LEFT(K31,1)*LEFT(L31,1))&lt;Database!$I$5)*((LEFT(K31,1)*LEFT(L31,1))&gt;Database!$K$3),Database!$L$4,IF((LEFT(K31,1)*LEFT(L31,1))&gt;Database!$K$4,Database!$L$5)))))</f>
        <v/>
      </c>
      <c r="N31" s="45"/>
    </row>
    <row r="32" spans="2:14" s="213" customFormat="1" ht="15" thickBot="1">
      <c r="B32" s="69">
        <f t="shared" si="0"/>
        <v>21</v>
      </c>
      <c r="C32" s="65" t="str">
        <f ca="1">IF(INDIRECT("'Risk Input'!"&amp; Database!$O$2 &amp; ROW() - 5)="","",INDIRECT("'Risk Input'!"&amp; Database!$O$2 &amp; ROW() - 5))</f>
        <v/>
      </c>
      <c r="D32" s="65" t="str">
        <f ca="1">IF(INDIRECT("'Risk Input'!"&amp; Database!$O$10 &amp; ROW() - 5)="","",INDIRECT("'Risk Input'!"&amp; Database!$O$10 &amp; ROW() - 5))</f>
        <v/>
      </c>
      <c r="E32" s="65" t="str">
        <f ca="1">IF(INDIRECT("'Risk Input'!"&amp; Database!$O$27 &amp; ROW() - 5)="","",INDIRECT("'Risk Input'!"&amp; Database!$O$27 &amp; ROW() - 5))</f>
        <v/>
      </c>
      <c r="F32" s="65"/>
      <c r="G32" s="65"/>
      <c r="H32" s="65"/>
      <c r="I32" s="65"/>
      <c r="J32" s="65" t="str">
        <f>IF(OR(H32="",I32=""),"",IF((LEFT(H32,1)*LEFT(I32,1))&lt;Database!$I$3,Database!$L$2,IF(((LEFT(H32,1)*LEFT(I32,1))&lt;Database!$I$4)*((LEFT(H32,1)*LEFT(I32,1))&gt;Database!$K$2),Database!$L$3,IF(((LEFT(H32,1)*LEFT(I32,1))&lt;Database!$I$5)*((LEFT(H32,1)*LEFT(I32,1))&gt;Database!$K$3),Database!$L$4,IF((LEFT(H32,1)*LEFT(I32,1))&gt;Database!$K$4,Database!$L$5)))))</f>
        <v/>
      </c>
      <c r="K32" s="65"/>
      <c r="L32" s="65"/>
      <c r="M32" s="65" t="str">
        <f>IF(OR(K32="",L32=""),"",IF((LEFT(K32,1)*LEFT(L32,1))&lt;Database!$I$3,Database!$L$2,IF(((LEFT(K32,1)*LEFT(L32,1))&lt;Database!$I$4)*((LEFT(K32,1)*LEFT(L32,1))&gt;Database!$K$2),Database!$L$3,IF(((LEFT(K32,1)*LEFT(L32,1))&lt;Database!$I$5)*((LEFT(K32,1)*LEFT(L32,1))&gt;Database!$K$3),Database!$L$4,IF((LEFT(K32,1)*LEFT(L32,1))&gt;Database!$K$4,Database!$L$5)))))</f>
        <v/>
      </c>
      <c r="N32" s="65"/>
    </row>
    <row r="33" spans="2:14" s="213" customFormat="1" ht="15" thickBot="1">
      <c r="B33" s="67">
        <f t="shared" si="0"/>
        <v>22</v>
      </c>
      <c r="C33" s="45" t="str">
        <f ca="1">IF(INDIRECT("'Risk Input'!"&amp; Database!$O$2 &amp; ROW() - 5)="","",INDIRECT("'Risk Input'!"&amp; Database!$O$2 &amp; ROW() - 5))</f>
        <v/>
      </c>
      <c r="D33" s="45" t="str">
        <f ca="1">IF(INDIRECT("'Risk Input'!"&amp; Database!$O$10 &amp; ROW() - 5)="","",INDIRECT("'Risk Input'!"&amp; Database!$O$10 &amp; ROW() - 5))</f>
        <v/>
      </c>
      <c r="E33" s="45" t="str">
        <f ca="1">IF(INDIRECT("'Risk Input'!"&amp; Database!$O$27 &amp; ROW() - 5)="","",INDIRECT("'Risk Input'!"&amp; Database!$O$27 &amp; ROW() - 5))</f>
        <v/>
      </c>
      <c r="F33" s="45"/>
      <c r="G33" s="45"/>
      <c r="H33" s="45"/>
      <c r="I33" s="45"/>
      <c r="J33" s="45" t="str">
        <f>IF(OR(H33="",I33=""),"",IF((LEFT(H33,1)*LEFT(I33,1))&lt;Database!$I$3,Database!$L$2,IF(((LEFT(H33,1)*LEFT(I33,1))&lt;Database!$I$4)*((LEFT(H33,1)*LEFT(I33,1))&gt;Database!$K$2),Database!$L$3,IF(((LEFT(H33,1)*LEFT(I33,1))&lt;Database!$I$5)*((LEFT(H33,1)*LEFT(I33,1))&gt;Database!$K$3),Database!$L$4,IF((LEFT(H33,1)*LEFT(I33,1))&gt;Database!$K$4,Database!$L$5)))))</f>
        <v/>
      </c>
      <c r="K33" s="45"/>
      <c r="L33" s="45"/>
      <c r="M33" s="45" t="str">
        <f>IF(OR(K33="",L33=""),"",IF((LEFT(K33,1)*LEFT(L33,1))&lt;Database!$I$3,Database!$L$2,IF(((LEFT(K33,1)*LEFT(L33,1))&lt;Database!$I$4)*((LEFT(K33,1)*LEFT(L33,1))&gt;Database!$K$2),Database!$L$3,IF(((LEFT(K33,1)*LEFT(L33,1))&lt;Database!$I$5)*((LEFT(K33,1)*LEFT(L33,1))&gt;Database!$K$3),Database!$L$4,IF((LEFT(K33,1)*LEFT(L33,1))&gt;Database!$K$4,Database!$L$5)))))</f>
        <v/>
      </c>
      <c r="N33" s="45"/>
    </row>
    <row r="34" spans="2:14" s="213" customFormat="1" ht="15" thickBot="1">
      <c r="B34" s="69">
        <f t="shared" si="0"/>
        <v>23</v>
      </c>
      <c r="C34" s="65" t="str">
        <f ca="1">IF(INDIRECT("'Risk Input'!"&amp; Database!$O$2 &amp; ROW() - 5)="","",INDIRECT("'Risk Input'!"&amp; Database!$O$2 &amp; ROW() - 5))</f>
        <v/>
      </c>
      <c r="D34" s="65" t="str">
        <f ca="1">IF(INDIRECT("'Risk Input'!"&amp; Database!$O$10 &amp; ROW() - 5)="","",INDIRECT("'Risk Input'!"&amp; Database!$O$10 &amp; ROW() - 5))</f>
        <v/>
      </c>
      <c r="E34" s="65" t="str">
        <f ca="1">IF(INDIRECT("'Risk Input'!"&amp; Database!$O$27 &amp; ROW() - 5)="","",INDIRECT("'Risk Input'!"&amp; Database!$O$27 &amp; ROW() - 5))</f>
        <v/>
      </c>
      <c r="F34" s="65"/>
      <c r="G34" s="65"/>
      <c r="H34" s="65"/>
      <c r="I34" s="65"/>
      <c r="J34" s="65" t="str">
        <f>IF(OR(H34="",I34=""),"",IF((LEFT(H34,1)*LEFT(I34,1))&lt;Database!$I$3,Database!$L$2,IF(((LEFT(H34,1)*LEFT(I34,1))&lt;Database!$I$4)*((LEFT(H34,1)*LEFT(I34,1))&gt;Database!$K$2),Database!$L$3,IF(((LEFT(H34,1)*LEFT(I34,1))&lt;Database!$I$5)*((LEFT(H34,1)*LEFT(I34,1))&gt;Database!$K$3),Database!$L$4,IF((LEFT(H34,1)*LEFT(I34,1))&gt;Database!$K$4,Database!$L$5)))))</f>
        <v/>
      </c>
      <c r="K34" s="65"/>
      <c r="L34" s="65"/>
      <c r="M34" s="65" t="str">
        <f>IF(OR(K34="",L34=""),"",IF((LEFT(K34,1)*LEFT(L34,1))&lt;Database!$I$3,Database!$L$2,IF(((LEFT(K34,1)*LEFT(L34,1))&lt;Database!$I$4)*((LEFT(K34,1)*LEFT(L34,1))&gt;Database!$K$2),Database!$L$3,IF(((LEFT(K34,1)*LEFT(L34,1))&lt;Database!$I$5)*((LEFT(K34,1)*LEFT(L34,1))&gt;Database!$K$3),Database!$L$4,IF((LEFT(K34,1)*LEFT(L34,1))&gt;Database!$K$4,Database!$L$5)))))</f>
        <v/>
      </c>
      <c r="N34" s="65"/>
    </row>
    <row r="35" spans="2:14" s="213" customFormat="1" ht="15" thickBot="1">
      <c r="B35" s="42">
        <f>B34+1</f>
        <v>24</v>
      </c>
      <c r="C35" s="39" t="str">
        <f ca="1">IF(INDIRECT("'Risk Input'!"&amp; Database!$O$2 &amp; ROW() - 5)="","",INDIRECT("'Risk Input'!"&amp; Database!$O$2 &amp; ROW() - 5))</f>
        <v/>
      </c>
      <c r="D35" s="39" t="str">
        <f ca="1">IF(INDIRECT("'Risk Input'!"&amp; Database!$O$10 &amp; ROW() - 5)="","",INDIRECT("'Risk Input'!"&amp; Database!$O$10 &amp; ROW() - 5))</f>
        <v/>
      </c>
      <c r="E35" s="39" t="str">
        <f ca="1">IF(INDIRECT("'Risk Input'!"&amp; Database!$O$27 &amp; ROW() - 5)="","",INDIRECT("'Risk Input'!"&amp; Database!$O$27 &amp; ROW() - 5))</f>
        <v/>
      </c>
      <c r="F35" s="39"/>
      <c r="G35" s="39"/>
      <c r="H35" s="39"/>
      <c r="I35" s="39"/>
      <c r="J35" s="39" t="str">
        <f>IF(OR(H35="",I35=""),"",IF((LEFT(H35,1)*LEFT(I35,1))&lt;Database!$I$3,Database!$L$2,IF(((LEFT(H35,1)*LEFT(I35,1))&lt;Database!$I$4)*((LEFT(H35,1)*LEFT(I35,1))&gt;Database!$K$2),Database!$L$3,IF(((LEFT(H35,1)*LEFT(I35,1))&lt;Database!$I$5)*((LEFT(H35,1)*LEFT(I35,1))&gt;Database!$K$3),Database!$L$4,IF((LEFT(H35,1)*LEFT(I35,1))&gt;Database!$K$4,Database!$L$5)))))</f>
        <v/>
      </c>
      <c r="K35" s="39"/>
      <c r="L35" s="39"/>
      <c r="M35" s="39" t="str">
        <f>IF(OR(K35="",L35=""),"",IF((LEFT(K35,1)*LEFT(L35,1))&lt;Database!$I$3,Database!$L$2,IF(((LEFT(K35,1)*LEFT(L35,1))&lt;Database!$I$4)*((LEFT(K35,1)*LEFT(L35,1))&gt;Database!$K$2),Database!$L$3,IF(((LEFT(K35,1)*LEFT(L35,1))&lt;Database!$I$5)*((LEFT(K35,1)*LEFT(L35,1))&gt;Database!$K$3),Database!$L$4,IF((LEFT(K35,1)*LEFT(L35,1))&gt;Database!$K$4,Database!$L$5)))))</f>
        <v/>
      </c>
      <c r="N35" s="39"/>
    </row>
    <row r="36" spans="2:14" s="213" customFormat="1" ht="15" thickBot="1">
      <c r="B36" s="40">
        <f t="shared" ref="B36:B56" si="1">B35+1</f>
        <v>25</v>
      </c>
      <c r="C36" s="38" t="str">
        <f ca="1">IF(INDIRECT("'Risk Input'!"&amp; Database!$O$2 &amp; ROW() - 5)="","",INDIRECT("'Risk Input'!"&amp; Database!$O$2 &amp; ROW() - 5))</f>
        <v/>
      </c>
      <c r="D36" s="38" t="str">
        <f ca="1">IF(INDIRECT("'Risk Input'!"&amp; Database!$O$10 &amp; ROW() - 5)="","",INDIRECT("'Risk Input'!"&amp; Database!$O$10 &amp; ROW() - 5))</f>
        <v/>
      </c>
      <c r="E36" s="38" t="str">
        <f ca="1">IF(INDIRECT("'Risk Input'!"&amp; Database!$O$27 &amp; ROW() - 5)="","",INDIRECT("'Risk Input'!"&amp; Database!$O$27 &amp; ROW() - 5))</f>
        <v/>
      </c>
      <c r="F36" s="38"/>
      <c r="G36" s="38"/>
      <c r="H36" s="38"/>
      <c r="I36" s="38"/>
      <c r="J36" s="38" t="str">
        <f>IF(OR(H36="",I36=""),"",IF((LEFT(H36,1)*LEFT(I36,1))&lt;Database!$I$3,Database!$L$2,IF(((LEFT(H36,1)*LEFT(I36,1))&lt;Database!$I$4)*((LEFT(H36,1)*LEFT(I36,1))&gt;Database!$K$2),Database!$L$3,IF(((LEFT(H36,1)*LEFT(I36,1))&lt;Database!$I$5)*((LEFT(H36,1)*LEFT(I36,1))&gt;Database!$K$3),Database!$L$4,IF((LEFT(H36,1)*LEFT(I36,1))&gt;Database!$K$4,Database!$L$5)))))</f>
        <v/>
      </c>
      <c r="K36" s="38"/>
      <c r="L36" s="38"/>
      <c r="M36" s="38" t="str">
        <f>IF(OR(K36="",L36=""),"",IF((LEFT(K36,1)*LEFT(L36,1))&lt;Database!$I$3,Database!$L$2,IF(((LEFT(K36,1)*LEFT(L36,1))&lt;Database!$I$4)*((LEFT(K36,1)*LEFT(L36,1))&gt;Database!$K$2),Database!$L$3,IF(((LEFT(K36,1)*LEFT(L36,1))&lt;Database!$I$5)*((LEFT(K36,1)*LEFT(L36,1))&gt;Database!$K$3),Database!$L$4,IF((LEFT(K36,1)*LEFT(L36,1))&gt;Database!$K$4,Database!$L$5)))))</f>
        <v/>
      </c>
      <c r="N36" s="38"/>
    </row>
    <row r="37" spans="2:14" s="213" customFormat="1" ht="15" thickBot="1">
      <c r="B37" s="42">
        <f t="shared" si="1"/>
        <v>26</v>
      </c>
      <c r="C37" s="39" t="str">
        <f ca="1">IF(INDIRECT("'Risk Input'!"&amp; Database!$O$2 &amp; ROW() - 5)="","",INDIRECT("'Risk Input'!"&amp; Database!$O$2 &amp; ROW() - 5))</f>
        <v/>
      </c>
      <c r="D37" s="39" t="str">
        <f ca="1">IF(INDIRECT("'Risk Input'!"&amp; Database!$O$10 &amp; ROW() - 5)="","",INDIRECT("'Risk Input'!"&amp; Database!$O$10 &amp; ROW() - 5))</f>
        <v/>
      </c>
      <c r="E37" s="39" t="str">
        <f ca="1">IF(INDIRECT("'Risk Input'!"&amp; Database!$O$27 &amp; ROW() - 5)="","",INDIRECT("'Risk Input'!"&amp; Database!$O$27 &amp; ROW() - 5))</f>
        <v/>
      </c>
      <c r="F37" s="39"/>
      <c r="G37" s="39"/>
      <c r="H37" s="39"/>
      <c r="I37" s="39"/>
      <c r="J37" s="39" t="str">
        <f>IF(OR(H37="",I37=""),"",IF((LEFT(H37,1)*LEFT(I37,1))&lt;Database!$I$3,Database!$L$2,IF(((LEFT(H37,1)*LEFT(I37,1))&lt;Database!$I$4)*((LEFT(H37,1)*LEFT(I37,1))&gt;Database!$K$2),Database!$L$3,IF(((LEFT(H37,1)*LEFT(I37,1))&lt;Database!$I$5)*((LEFT(H37,1)*LEFT(I37,1))&gt;Database!$K$3),Database!$L$4,IF((LEFT(H37,1)*LEFT(I37,1))&gt;Database!$K$4,Database!$L$5)))))</f>
        <v/>
      </c>
      <c r="K37" s="39"/>
      <c r="L37" s="39"/>
      <c r="M37" s="39" t="str">
        <f>IF(OR(K37="",L37=""),"",IF((LEFT(K37,1)*LEFT(L37,1))&lt;Database!$I$3,Database!$L$2,IF(((LEFT(K37,1)*LEFT(L37,1))&lt;Database!$I$4)*((LEFT(K37,1)*LEFT(L37,1))&gt;Database!$K$2),Database!$L$3,IF(((LEFT(K37,1)*LEFT(L37,1))&lt;Database!$I$5)*((LEFT(K37,1)*LEFT(L37,1))&gt;Database!$K$3),Database!$L$4,IF((LEFT(K37,1)*LEFT(L37,1))&gt;Database!$K$4,Database!$L$5)))))</f>
        <v/>
      </c>
      <c r="N37" s="39"/>
    </row>
    <row r="38" spans="2:14" s="213" customFormat="1" ht="15" thickBot="1">
      <c r="B38" s="40">
        <f t="shared" si="1"/>
        <v>27</v>
      </c>
      <c r="C38" s="38" t="str">
        <f ca="1">IF(INDIRECT("'Risk Input'!"&amp; Database!$O$2 &amp; ROW() - 5)="","",INDIRECT("'Risk Input'!"&amp; Database!$O$2 &amp; ROW() - 5))</f>
        <v/>
      </c>
      <c r="D38" s="38" t="str">
        <f ca="1">IF(INDIRECT("'Risk Input'!"&amp; Database!$O$10 &amp; ROW() - 5)="","",INDIRECT("'Risk Input'!"&amp; Database!$O$10 &amp; ROW() - 5))</f>
        <v/>
      </c>
      <c r="E38" s="38" t="str">
        <f ca="1">IF(INDIRECT("'Risk Input'!"&amp; Database!$O$27 &amp; ROW() - 5)="","",INDIRECT("'Risk Input'!"&amp; Database!$O$27 &amp; ROW() - 5))</f>
        <v/>
      </c>
      <c r="F38" s="38"/>
      <c r="G38" s="38"/>
      <c r="H38" s="38"/>
      <c r="I38" s="38"/>
      <c r="J38" s="38" t="str">
        <f>IF(OR(H38="",I38=""),"",IF((LEFT(H38,1)*LEFT(I38,1))&lt;Database!$I$3,Database!$L$2,IF(((LEFT(H38,1)*LEFT(I38,1))&lt;Database!$I$4)*((LEFT(H38,1)*LEFT(I38,1))&gt;Database!$K$2),Database!$L$3,IF(((LEFT(H38,1)*LEFT(I38,1))&lt;Database!$I$5)*((LEFT(H38,1)*LEFT(I38,1))&gt;Database!$K$3),Database!$L$4,IF((LEFT(H38,1)*LEFT(I38,1))&gt;Database!$K$4,Database!$L$5)))))</f>
        <v/>
      </c>
      <c r="K38" s="38"/>
      <c r="L38" s="38"/>
      <c r="M38" s="38" t="str">
        <f>IF(OR(K38="",L38=""),"",IF((LEFT(K38,1)*LEFT(L38,1))&lt;Database!$I$3,Database!$L$2,IF(((LEFT(K38,1)*LEFT(L38,1))&lt;Database!$I$4)*((LEFT(K38,1)*LEFT(L38,1))&gt;Database!$K$2),Database!$L$3,IF(((LEFT(K38,1)*LEFT(L38,1))&lt;Database!$I$5)*((LEFT(K38,1)*LEFT(L38,1))&gt;Database!$K$3),Database!$L$4,IF((LEFT(K38,1)*LEFT(L38,1))&gt;Database!$K$4,Database!$L$5)))))</f>
        <v/>
      </c>
      <c r="N38" s="38"/>
    </row>
    <row r="39" spans="2:14" s="213" customFormat="1" ht="15" thickBot="1">
      <c r="B39" s="42">
        <f t="shared" si="1"/>
        <v>28</v>
      </c>
      <c r="C39" s="39" t="str">
        <f ca="1">IF(INDIRECT("'Risk Input'!"&amp; Database!$O$2 &amp; ROW() - 5)="","",INDIRECT("'Risk Input'!"&amp; Database!$O$2 &amp; ROW() - 5))</f>
        <v/>
      </c>
      <c r="D39" s="39" t="str">
        <f ca="1">IF(INDIRECT("'Risk Input'!"&amp; Database!$O$10 &amp; ROW() - 5)="","",INDIRECT("'Risk Input'!"&amp; Database!$O$10 &amp; ROW() - 5))</f>
        <v/>
      </c>
      <c r="E39" s="39" t="str">
        <f ca="1">IF(INDIRECT("'Risk Input'!"&amp; Database!$O$27 &amp; ROW() - 5)="","",INDIRECT("'Risk Input'!"&amp; Database!$O$27 &amp; ROW() - 5))</f>
        <v/>
      </c>
      <c r="F39" s="39"/>
      <c r="G39" s="39"/>
      <c r="H39" s="39"/>
      <c r="I39" s="39"/>
      <c r="J39" s="39" t="str">
        <f>IF(OR(H39="",I39=""),"",IF((LEFT(H39,1)*LEFT(I39,1))&lt;Database!$I$3,Database!$L$2,IF(((LEFT(H39,1)*LEFT(I39,1))&lt;Database!$I$4)*((LEFT(H39,1)*LEFT(I39,1))&gt;Database!$K$2),Database!$L$3,IF(((LEFT(H39,1)*LEFT(I39,1))&lt;Database!$I$5)*((LEFT(H39,1)*LEFT(I39,1))&gt;Database!$K$3),Database!$L$4,IF((LEFT(H39,1)*LEFT(I39,1))&gt;Database!$K$4,Database!$L$5)))))</f>
        <v/>
      </c>
      <c r="K39" s="39"/>
      <c r="L39" s="39"/>
      <c r="M39" s="39" t="str">
        <f>IF(OR(K39="",L39=""),"",IF((LEFT(K39,1)*LEFT(L39,1))&lt;Database!$I$3,Database!$L$2,IF(((LEFT(K39,1)*LEFT(L39,1))&lt;Database!$I$4)*((LEFT(K39,1)*LEFT(L39,1))&gt;Database!$K$2),Database!$L$3,IF(((LEFT(K39,1)*LEFT(L39,1))&lt;Database!$I$5)*((LEFT(K39,1)*LEFT(L39,1))&gt;Database!$K$3),Database!$L$4,IF((LEFT(K39,1)*LEFT(L39,1))&gt;Database!$K$4,Database!$L$5)))))</f>
        <v/>
      </c>
      <c r="N39" s="39"/>
    </row>
    <row r="40" spans="2:14" s="213" customFormat="1" ht="15" thickBot="1">
      <c r="B40" s="40">
        <f t="shared" si="1"/>
        <v>29</v>
      </c>
      <c r="C40" s="38" t="str">
        <f ca="1">IF(INDIRECT("'Risk Input'!"&amp; Database!$O$2 &amp; ROW() - 5)="","",INDIRECT("'Risk Input'!"&amp; Database!$O$2 &amp; ROW() - 5))</f>
        <v/>
      </c>
      <c r="D40" s="38" t="str">
        <f ca="1">IF(INDIRECT("'Risk Input'!"&amp; Database!$O$10 &amp; ROW() - 5)="","",INDIRECT("'Risk Input'!"&amp; Database!$O$10 &amp; ROW() - 5))</f>
        <v/>
      </c>
      <c r="E40" s="38" t="str">
        <f ca="1">IF(INDIRECT("'Risk Input'!"&amp; Database!$O$27 &amp; ROW() - 5)="","",INDIRECT("'Risk Input'!"&amp; Database!$O$27 &amp; ROW() - 5))</f>
        <v/>
      </c>
      <c r="F40" s="38"/>
      <c r="G40" s="38"/>
      <c r="H40" s="38"/>
      <c r="I40" s="38"/>
      <c r="J40" s="38" t="str">
        <f>IF(OR(H40="",I40=""),"",IF((LEFT(H40,1)*LEFT(I40,1))&lt;Database!$I$3,Database!$L$2,IF(((LEFT(H40,1)*LEFT(I40,1))&lt;Database!$I$4)*((LEFT(H40,1)*LEFT(I40,1))&gt;Database!$K$2),Database!$L$3,IF(((LEFT(H40,1)*LEFT(I40,1))&lt;Database!$I$5)*((LEFT(H40,1)*LEFT(I40,1))&gt;Database!$K$3),Database!$L$4,IF((LEFT(H40,1)*LEFT(I40,1))&gt;Database!$K$4,Database!$L$5)))))</f>
        <v/>
      </c>
      <c r="K40" s="38"/>
      <c r="L40" s="38"/>
      <c r="M40" s="38" t="str">
        <f>IF(OR(K40="",L40=""),"",IF((LEFT(K40,1)*LEFT(L40,1))&lt;Database!$I$3,Database!$L$2,IF(((LEFT(K40,1)*LEFT(L40,1))&lt;Database!$I$4)*((LEFT(K40,1)*LEFT(L40,1))&gt;Database!$K$2),Database!$L$3,IF(((LEFT(K40,1)*LEFT(L40,1))&lt;Database!$I$5)*((LEFT(K40,1)*LEFT(L40,1))&gt;Database!$K$3),Database!$L$4,IF((LEFT(K40,1)*LEFT(L40,1))&gt;Database!$K$4,Database!$L$5)))))</f>
        <v/>
      </c>
      <c r="N40" s="38"/>
    </row>
    <row r="41" spans="2:14" s="213" customFormat="1" ht="15" thickBot="1">
      <c r="B41" s="42">
        <f t="shared" si="1"/>
        <v>30</v>
      </c>
      <c r="C41" s="39" t="str">
        <f ca="1">IF(INDIRECT("'Risk Input'!"&amp; Database!$O$2 &amp; ROW() - 5)="","",INDIRECT("'Risk Input'!"&amp; Database!$O$2 &amp; ROW() - 5))</f>
        <v/>
      </c>
      <c r="D41" s="39" t="str">
        <f ca="1">IF(INDIRECT("'Risk Input'!"&amp; Database!$O$10 &amp; ROW() - 5)="","",INDIRECT("'Risk Input'!"&amp; Database!$O$10 &amp; ROW() - 5))</f>
        <v/>
      </c>
      <c r="E41" s="39" t="str">
        <f ca="1">IF(INDIRECT("'Risk Input'!"&amp; Database!$O$27 &amp; ROW() - 5)="","",INDIRECT("'Risk Input'!"&amp; Database!$O$27 &amp; ROW() - 5))</f>
        <v/>
      </c>
      <c r="F41" s="39"/>
      <c r="G41" s="39"/>
      <c r="H41" s="39"/>
      <c r="I41" s="39"/>
      <c r="J41" s="39" t="str">
        <f>IF(OR(H41="",I41=""),"",IF((LEFT(H41,1)*LEFT(I41,1))&lt;Database!$I$3,Database!$L$2,IF(((LEFT(H41,1)*LEFT(I41,1))&lt;Database!$I$4)*((LEFT(H41,1)*LEFT(I41,1))&gt;Database!$K$2),Database!$L$3,IF(((LEFT(H41,1)*LEFT(I41,1))&lt;Database!$I$5)*((LEFT(H41,1)*LEFT(I41,1))&gt;Database!$K$3),Database!$L$4,IF((LEFT(H41,1)*LEFT(I41,1))&gt;Database!$K$4,Database!$L$5)))))</f>
        <v/>
      </c>
      <c r="K41" s="39"/>
      <c r="L41" s="39"/>
      <c r="M41" s="39" t="str">
        <f>IF(OR(K41="",L41=""),"",IF((LEFT(K41,1)*LEFT(L41,1))&lt;Database!$I$3,Database!$L$2,IF(((LEFT(K41,1)*LEFT(L41,1))&lt;Database!$I$4)*((LEFT(K41,1)*LEFT(L41,1))&gt;Database!$K$2),Database!$L$3,IF(((LEFT(K41,1)*LEFT(L41,1))&lt;Database!$I$5)*((LEFT(K41,1)*LEFT(L41,1))&gt;Database!$K$3),Database!$L$4,IF((LEFT(K41,1)*LEFT(L41,1))&gt;Database!$K$4,Database!$L$5)))))</f>
        <v/>
      </c>
      <c r="N41" s="39"/>
    </row>
    <row r="42" spans="2:14" s="213" customFormat="1" ht="15" thickBot="1">
      <c r="B42" s="40">
        <f t="shared" si="1"/>
        <v>31</v>
      </c>
      <c r="C42" s="38" t="str">
        <f ca="1">IF(INDIRECT("'Risk Input'!"&amp; Database!$O$2 &amp; ROW() - 5)="","",INDIRECT("'Risk Input'!"&amp; Database!$O$2 &amp; ROW() - 5))</f>
        <v/>
      </c>
      <c r="D42" s="38" t="str">
        <f ca="1">IF(INDIRECT("'Risk Input'!"&amp; Database!$O$10 &amp; ROW() - 5)="","",INDIRECT("'Risk Input'!"&amp; Database!$O$10 &amp; ROW() - 5))</f>
        <v/>
      </c>
      <c r="E42" s="38" t="str">
        <f ca="1">IF(INDIRECT("'Risk Input'!"&amp; Database!$O$27 &amp; ROW() - 5)="","",INDIRECT("'Risk Input'!"&amp; Database!$O$27 &amp; ROW() - 5))</f>
        <v/>
      </c>
      <c r="F42" s="38"/>
      <c r="G42" s="38"/>
      <c r="H42" s="38"/>
      <c r="I42" s="38"/>
      <c r="J42" s="38" t="str">
        <f>IF(OR(H42="",I42=""),"",IF((LEFT(H42,1)*LEFT(I42,1))&lt;Database!$I$3,Database!$L$2,IF(((LEFT(H42,1)*LEFT(I42,1))&lt;Database!$I$4)*((LEFT(H42,1)*LEFT(I42,1))&gt;Database!$K$2),Database!$L$3,IF(((LEFT(H42,1)*LEFT(I42,1))&lt;Database!$I$5)*((LEFT(H42,1)*LEFT(I42,1))&gt;Database!$K$3),Database!$L$4,IF((LEFT(H42,1)*LEFT(I42,1))&gt;Database!$K$4,Database!$L$5)))))</f>
        <v/>
      </c>
      <c r="K42" s="38"/>
      <c r="L42" s="38"/>
      <c r="M42" s="38" t="str">
        <f>IF(OR(K42="",L42=""),"",IF((LEFT(K42,1)*LEFT(L42,1))&lt;Database!$I$3,Database!$L$2,IF(((LEFT(K42,1)*LEFT(L42,1))&lt;Database!$I$4)*((LEFT(K42,1)*LEFT(L42,1))&gt;Database!$K$2),Database!$L$3,IF(((LEFT(K42,1)*LEFT(L42,1))&lt;Database!$I$5)*((LEFT(K42,1)*LEFT(L42,1))&gt;Database!$K$3),Database!$L$4,IF((LEFT(K42,1)*LEFT(L42,1))&gt;Database!$K$4,Database!$L$5)))))</f>
        <v/>
      </c>
      <c r="N42" s="38"/>
    </row>
    <row r="43" spans="2:14" s="213" customFormat="1" ht="15" thickBot="1">
      <c r="B43" s="42">
        <f t="shared" si="1"/>
        <v>32</v>
      </c>
      <c r="C43" s="39" t="str">
        <f ca="1">IF(INDIRECT("'Risk Input'!"&amp; Database!$O$2 &amp; ROW() - 5)="","",INDIRECT("'Risk Input'!"&amp; Database!$O$2 &amp; ROW() - 5))</f>
        <v/>
      </c>
      <c r="D43" s="39" t="str">
        <f ca="1">IF(INDIRECT("'Risk Input'!"&amp; Database!$O$10 &amp; ROW() - 5)="","",INDIRECT("'Risk Input'!"&amp; Database!$O$10 &amp; ROW() - 5))</f>
        <v/>
      </c>
      <c r="E43" s="39" t="str">
        <f ca="1">IF(INDIRECT("'Risk Input'!"&amp; Database!$O$27 &amp; ROW() - 5)="","",INDIRECT("'Risk Input'!"&amp; Database!$O$27 &amp; ROW() - 5))</f>
        <v/>
      </c>
      <c r="F43" s="39"/>
      <c r="G43" s="39"/>
      <c r="H43" s="39"/>
      <c r="I43" s="39"/>
      <c r="J43" s="39" t="str">
        <f>IF(OR(H43="",I43=""),"",IF((LEFT(H43,1)*LEFT(I43,1))&lt;Database!$I$3,Database!$L$2,IF(((LEFT(H43,1)*LEFT(I43,1))&lt;Database!$I$4)*((LEFT(H43,1)*LEFT(I43,1))&gt;Database!$K$2),Database!$L$3,IF(((LEFT(H43,1)*LEFT(I43,1))&lt;Database!$I$5)*((LEFT(H43,1)*LEFT(I43,1))&gt;Database!$K$3),Database!$L$4,IF((LEFT(H43,1)*LEFT(I43,1))&gt;Database!$K$4,Database!$L$5)))))</f>
        <v/>
      </c>
      <c r="K43" s="39"/>
      <c r="L43" s="39"/>
      <c r="M43" s="39" t="str">
        <f>IF(OR(K43="",L43=""),"",IF((LEFT(K43,1)*LEFT(L43,1))&lt;Database!$I$3,Database!$L$2,IF(((LEFT(K43,1)*LEFT(L43,1))&lt;Database!$I$4)*((LEFT(K43,1)*LEFT(L43,1))&gt;Database!$K$2),Database!$L$3,IF(((LEFT(K43,1)*LEFT(L43,1))&lt;Database!$I$5)*((LEFT(K43,1)*LEFT(L43,1))&gt;Database!$K$3),Database!$L$4,IF((LEFT(K43,1)*LEFT(L43,1))&gt;Database!$K$4,Database!$L$5)))))</f>
        <v/>
      </c>
      <c r="N43" s="39"/>
    </row>
    <row r="44" spans="2:14" s="213" customFormat="1" ht="15" thickBot="1">
      <c r="B44" s="69">
        <f t="shared" si="1"/>
        <v>33</v>
      </c>
      <c r="C44" s="65" t="str">
        <f ca="1">IF(INDIRECT("'Risk Input'!"&amp; Database!$O$2 &amp; ROW() - 5)="","",INDIRECT("'Risk Input'!"&amp; Database!$O$2 &amp; ROW() - 5))</f>
        <v/>
      </c>
      <c r="D44" s="65" t="str">
        <f ca="1">IF(INDIRECT("'Risk Input'!"&amp; Database!$O$10 &amp; ROW() - 5)="","",INDIRECT("'Risk Input'!"&amp; Database!$O$10 &amp; ROW() - 5))</f>
        <v/>
      </c>
      <c r="E44" s="65" t="str">
        <f ca="1">IF(INDIRECT("'Risk Input'!"&amp; Database!$O$27 &amp; ROW() - 5)="","",INDIRECT("'Risk Input'!"&amp; Database!$O$27 &amp; ROW() - 5))</f>
        <v/>
      </c>
      <c r="F44" s="65"/>
      <c r="G44" s="65"/>
      <c r="H44" s="65"/>
      <c r="I44" s="65"/>
      <c r="J44" s="65" t="str">
        <f>IF(OR(H44="",I44=""),"",IF((LEFT(H44,1)*LEFT(I44,1))&lt;Database!$I$3,Database!$L$2,IF(((LEFT(H44,1)*LEFT(I44,1))&lt;Database!$I$4)*((LEFT(H44,1)*LEFT(I44,1))&gt;Database!$K$2),Database!$L$3,IF(((LEFT(H44,1)*LEFT(I44,1))&lt;Database!$I$5)*((LEFT(H44,1)*LEFT(I44,1))&gt;Database!$K$3),Database!$L$4,IF((LEFT(H44,1)*LEFT(I44,1))&gt;Database!$K$4,Database!$L$5)))))</f>
        <v/>
      </c>
      <c r="K44" s="65"/>
      <c r="L44" s="65"/>
      <c r="M44" s="65" t="str">
        <f>IF(OR(K44="",L44=""),"",IF((LEFT(K44,1)*LEFT(L44,1))&lt;Database!$I$3,Database!$L$2,IF(((LEFT(K44,1)*LEFT(L44,1))&lt;Database!$I$4)*((LEFT(K44,1)*LEFT(L44,1))&gt;Database!$K$2),Database!$L$3,IF(((LEFT(K44,1)*LEFT(L44,1))&lt;Database!$I$5)*((LEFT(K44,1)*LEFT(L44,1))&gt;Database!$K$3),Database!$L$4,IF((LEFT(K44,1)*LEFT(L44,1))&gt;Database!$K$4,Database!$L$5)))))</f>
        <v/>
      </c>
      <c r="N44" s="65"/>
    </row>
    <row r="45" spans="2:14" s="213" customFormat="1" ht="15" thickBot="1">
      <c r="B45" s="67">
        <f t="shared" si="1"/>
        <v>34</v>
      </c>
      <c r="C45" s="45" t="str">
        <f ca="1">IF(INDIRECT("'Risk Input'!"&amp; Database!$O$2 &amp; ROW() - 5)="","",INDIRECT("'Risk Input'!"&amp; Database!$O$2 &amp; ROW() - 5))</f>
        <v/>
      </c>
      <c r="D45" s="45" t="str">
        <f ca="1">IF(INDIRECT("'Risk Input'!"&amp; Database!$O$10 &amp; ROW() - 5)="","",INDIRECT("'Risk Input'!"&amp; Database!$O$10 &amp; ROW() - 5))</f>
        <v/>
      </c>
      <c r="E45" s="45" t="str">
        <f ca="1">IF(INDIRECT("'Risk Input'!"&amp; Database!$O$27 &amp; ROW() - 5)="","",INDIRECT("'Risk Input'!"&amp; Database!$O$27 &amp; ROW() - 5))</f>
        <v/>
      </c>
      <c r="F45" s="45"/>
      <c r="G45" s="45"/>
      <c r="H45" s="45"/>
      <c r="I45" s="45"/>
      <c r="J45" s="45" t="str">
        <f>IF(OR(H45="",I45=""),"",IF((LEFT(H45,1)*LEFT(I45,1))&lt;Database!$I$3,Database!$L$2,IF(((LEFT(H45,1)*LEFT(I45,1))&lt;Database!$I$4)*((LEFT(H45,1)*LEFT(I45,1))&gt;Database!$K$2),Database!$L$3,IF(((LEFT(H45,1)*LEFT(I45,1))&lt;Database!$I$5)*((LEFT(H45,1)*LEFT(I45,1))&gt;Database!$K$3),Database!$L$4,IF((LEFT(H45,1)*LEFT(I45,1))&gt;Database!$K$4,Database!$L$5)))))</f>
        <v/>
      </c>
      <c r="K45" s="45"/>
      <c r="L45" s="45"/>
      <c r="M45" s="45" t="str">
        <f>IF(OR(K45="",L45=""),"",IF((LEFT(K45,1)*LEFT(L45,1))&lt;Database!$I$3,Database!$L$2,IF(((LEFT(K45,1)*LEFT(L45,1))&lt;Database!$I$4)*((LEFT(K45,1)*LEFT(L45,1))&gt;Database!$K$2),Database!$L$3,IF(((LEFT(K45,1)*LEFT(L45,1))&lt;Database!$I$5)*((LEFT(K45,1)*LEFT(L45,1))&gt;Database!$K$3),Database!$L$4,IF((LEFT(K45,1)*LEFT(L45,1))&gt;Database!$K$4,Database!$L$5)))))</f>
        <v/>
      </c>
      <c r="N45" s="45"/>
    </row>
    <row r="46" spans="2:14" s="213" customFormat="1" ht="15" thickBot="1">
      <c r="B46" s="69">
        <f t="shared" si="1"/>
        <v>35</v>
      </c>
      <c r="C46" s="65" t="str">
        <f ca="1">IF(INDIRECT("'Risk Input'!"&amp; Database!$O$2 &amp; ROW() - 5)="","",INDIRECT("'Risk Input'!"&amp; Database!$O$2 &amp; ROW() - 5))</f>
        <v/>
      </c>
      <c r="D46" s="65" t="str">
        <f ca="1">IF(INDIRECT("'Risk Input'!"&amp; Database!$O$10 &amp; ROW() - 5)="","",INDIRECT("'Risk Input'!"&amp; Database!$O$10 &amp; ROW() - 5))</f>
        <v/>
      </c>
      <c r="E46" s="65" t="str">
        <f ca="1">IF(INDIRECT("'Risk Input'!"&amp; Database!$O$27 &amp; ROW() - 5)="","",INDIRECT("'Risk Input'!"&amp; Database!$O$27 &amp; ROW() - 5))</f>
        <v/>
      </c>
      <c r="F46" s="65"/>
      <c r="G46" s="65"/>
      <c r="H46" s="65"/>
      <c r="I46" s="65"/>
      <c r="J46" s="65" t="str">
        <f>IF(OR(H46="",I46=""),"",IF((LEFT(H46,1)*LEFT(I46,1))&lt;Database!$I$3,Database!$L$2,IF(((LEFT(H46,1)*LEFT(I46,1))&lt;Database!$I$4)*((LEFT(H46,1)*LEFT(I46,1))&gt;Database!$K$2),Database!$L$3,IF(((LEFT(H46,1)*LEFT(I46,1))&lt;Database!$I$5)*((LEFT(H46,1)*LEFT(I46,1))&gt;Database!$K$3),Database!$L$4,IF((LEFT(H46,1)*LEFT(I46,1))&gt;Database!$K$4,Database!$L$5)))))</f>
        <v/>
      </c>
      <c r="K46" s="65"/>
      <c r="L46" s="65"/>
      <c r="M46" s="65" t="str">
        <f>IF(OR(K46="",L46=""),"",IF((LEFT(K46,1)*LEFT(L46,1))&lt;Database!$I$3,Database!$L$2,IF(((LEFT(K46,1)*LEFT(L46,1))&lt;Database!$I$4)*((LEFT(K46,1)*LEFT(L46,1))&gt;Database!$K$2),Database!$L$3,IF(((LEFT(K46,1)*LEFT(L46,1))&lt;Database!$I$5)*((LEFT(K46,1)*LEFT(L46,1))&gt;Database!$K$3),Database!$L$4,IF((LEFT(K46,1)*LEFT(L46,1))&gt;Database!$K$4,Database!$L$5)))))</f>
        <v/>
      </c>
      <c r="N46" s="65"/>
    </row>
    <row r="47" spans="2:14" s="213" customFormat="1" ht="15" thickBot="1">
      <c r="B47" s="67">
        <f t="shared" si="1"/>
        <v>36</v>
      </c>
      <c r="C47" s="45" t="str">
        <f ca="1">IF(INDIRECT("'Risk Input'!"&amp; Database!$O$2 &amp; ROW() - 5)="","",INDIRECT("'Risk Input'!"&amp; Database!$O$2 &amp; ROW() - 5))</f>
        <v/>
      </c>
      <c r="D47" s="45" t="str">
        <f ca="1">IF(INDIRECT("'Risk Input'!"&amp; Database!$O$10 &amp; ROW() - 5)="","",INDIRECT("'Risk Input'!"&amp; Database!$O$10 &amp; ROW() - 5))</f>
        <v/>
      </c>
      <c r="E47" s="45" t="str">
        <f ca="1">IF(INDIRECT("'Risk Input'!"&amp; Database!$O$27 &amp; ROW() - 5)="","",INDIRECT("'Risk Input'!"&amp; Database!$O$27 &amp; ROW() - 5))</f>
        <v/>
      </c>
      <c r="F47" s="45"/>
      <c r="G47" s="45"/>
      <c r="H47" s="45"/>
      <c r="I47" s="45"/>
      <c r="J47" s="45" t="str">
        <f>IF(OR(H47="",I47=""),"",IF((LEFT(H47,1)*LEFT(I47,1))&lt;Database!$I$3,Database!$L$2,IF(((LEFT(H47,1)*LEFT(I47,1))&lt;Database!$I$4)*((LEFT(H47,1)*LEFT(I47,1))&gt;Database!$K$2),Database!$L$3,IF(((LEFT(H47,1)*LEFT(I47,1))&lt;Database!$I$5)*((LEFT(H47,1)*LEFT(I47,1))&gt;Database!$K$3),Database!$L$4,IF((LEFT(H47,1)*LEFT(I47,1))&gt;Database!$K$4,Database!$L$5)))))</f>
        <v/>
      </c>
      <c r="K47" s="45"/>
      <c r="L47" s="45"/>
      <c r="M47" s="45" t="str">
        <f>IF(OR(K47="",L47=""),"",IF((LEFT(K47,1)*LEFT(L47,1))&lt;Database!$I$3,Database!$L$2,IF(((LEFT(K47,1)*LEFT(L47,1))&lt;Database!$I$4)*((LEFT(K47,1)*LEFT(L47,1))&gt;Database!$K$2),Database!$L$3,IF(((LEFT(K47,1)*LEFT(L47,1))&lt;Database!$I$5)*((LEFT(K47,1)*LEFT(L47,1))&gt;Database!$K$3),Database!$L$4,IF((LEFT(K47,1)*LEFT(L47,1))&gt;Database!$K$4,Database!$L$5)))))</f>
        <v/>
      </c>
      <c r="N47" s="45"/>
    </row>
    <row r="48" spans="2:14" s="213" customFormat="1" ht="15" thickBot="1">
      <c r="B48" s="69">
        <f t="shared" si="1"/>
        <v>37</v>
      </c>
      <c r="C48" s="65" t="str">
        <f ca="1">IF(INDIRECT("'Risk Input'!"&amp; Database!$O$2 &amp; ROW() - 5)="","",INDIRECT("'Risk Input'!"&amp; Database!$O$2 &amp; ROW() - 5))</f>
        <v/>
      </c>
      <c r="D48" s="65" t="str">
        <f ca="1">IF(INDIRECT("'Risk Input'!"&amp; Database!$O$10 &amp; ROW() - 5)="","",INDIRECT("'Risk Input'!"&amp; Database!$O$10 &amp; ROW() - 5))</f>
        <v/>
      </c>
      <c r="E48" s="65" t="str">
        <f ca="1">IF(INDIRECT("'Risk Input'!"&amp; Database!$O$27 &amp; ROW() - 5)="","",INDIRECT("'Risk Input'!"&amp; Database!$O$27 &amp; ROW() - 5))</f>
        <v/>
      </c>
      <c r="F48" s="65"/>
      <c r="G48" s="65"/>
      <c r="H48" s="65"/>
      <c r="I48" s="65"/>
      <c r="J48" s="65" t="str">
        <f>IF(OR(H48="",I48=""),"",IF((LEFT(H48,1)*LEFT(I48,1))&lt;Database!$I$3,Database!$L$2,IF(((LEFT(H48,1)*LEFT(I48,1))&lt;Database!$I$4)*((LEFT(H48,1)*LEFT(I48,1))&gt;Database!$K$2),Database!$L$3,IF(((LEFT(H48,1)*LEFT(I48,1))&lt;Database!$I$5)*((LEFT(H48,1)*LEFT(I48,1))&gt;Database!$K$3),Database!$L$4,IF((LEFT(H48,1)*LEFT(I48,1))&gt;Database!$K$4,Database!$L$5)))))</f>
        <v/>
      </c>
      <c r="K48" s="65"/>
      <c r="L48" s="65"/>
      <c r="M48" s="65" t="str">
        <f>IF(OR(K48="",L48=""),"",IF((LEFT(K48,1)*LEFT(L48,1))&lt;Database!$I$3,Database!$L$2,IF(((LEFT(K48,1)*LEFT(L48,1))&lt;Database!$I$4)*((LEFT(K48,1)*LEFT(L48,1))&gt;Database!$K$2),Database!$L$3,IF(((LEFT(K48,1)*LEFT(L48,1))&lt;Database!$I$5)*((LEFT(K48,1)*LEFT(L48,1))&gt;Database!$K$3),Database!$L$4,IF((LEFT(K48,1)*LEFT(L48,1))&gt;Database!$K$4,Database!$L$5)))))</f>
        <v/>
      </c>
      <c r="N48" s="65"/>
    </row>
    <row r="49" spans="2:14" s="213" customFormat="1" ht="15" thickBot="1">
      <c r="B49" s="67">
        <f t="shared" si="1"/>
        <v>38</v>
      </c>
      <c r="C49" s="45" t="str">
        <f ca="1">IF(INDIRECT("'Risk Input'!"&amp; Database!$O$2 &amp; ROW() - 5)="","",INDIRECT("'Risk Input'!"&amp; Database!$O$2 &amp; ROW() - 5))</f>
        <v/>
      </c>
      <c r="D49" s="45" t="str">
        <f ca="1">IF(INDIRECT("'Risk Input'!"&amp; Database!$O$10 &amp; ROW() - 5)="","",INDIRECT("'Risk Input'!"&amp; Database!$O$10 &amp; ROW() - 5))</f>
        <v/>
      </c>
      <c r="E49" s="45" t="str">
        <f ca="1">IF(INDIRECT("'Risk Input'!"&amp; Database!$O$27 &amp; ROW() - 5)="","",INDIRECT("'Risk Input'!"&amp; Database!$O$27 &amp; ROW() - 5))</f>
        <v/>
      </c>
      <c r="F49" s="45"/>
      <c r="G49" s="45"/>
      <c r="H49" s="45"/>
      <c r="I49" s="45"/>
      <c r="J49" s="45" t="str">
        <f>IF(OR(H49="",I49=""),"",IF((LEFT(H49,1)*LEFT(I49,1))&lt;Database!$I$3,Database!$L$2,IF(((LEFT(H49,1)*LEFT(I49,1))&lt;Database!$I$4)*((LEFT(H49,1)*LEFT(I49,1))&gt;Database!$K$2),Database!$L$3,IF(((LEFT(H49,1)*LEFT(I49,1))&lt;Database!$I$5)*((LEFT(H49,1)*LEFT(I49,1))&gt;Database!$K$3),Database!$L$4,IF((LEFT(H49,1)*LEFT(I49,1))&gt;Database!$K$4,Database!$L$5)))))</f>
        <v/>
      </c>
      <c r="K49" s="45"/>
      <c r="L49" s="45"/>
      <c r="M49" s="45" t="str">
        <f>IF(OR(K49="",L49=""),"",IF((LEFT(K49,1)*LEFT(L49,1))&lt;Database!$I$3,Database!$L$2,IF(((LEFT(K49,1)*LEFT(L49,1))&lt;Database!$I$4)*((LEFT(K49,1)*LEFT(L49,1))&gt;Database!$K$2),Database!$L$3,IF(((LEFT(K49,1)*LEFT(L49,1))&lt;Database!$I$5)*((LEFT(K49,1)*LEFT(L49,1))&gt;Database!$K$3),Database!$L$4,IF((LEFT(K49,1)*LEFT(L49,1))&gt;Database!$K$4,Database!$L$5)))))</f>
        <v/>
      </c>
      <c r="N49" s="45"/>
    </row>
    <row r="50" spans="2:14" s="213" customFormat="1" ht="15" thickBot="1">
      <c r="B50" s="69">
        <f t="shared" si="1"/>
        <v>39</v>
      </c>
      <c r="C50" s="65" t="str">
        <f ca="1">IF(INDIRECT("'Risk Input'!"&amp; Database!$O$2 &amp; ROW() - 5)="","",INDIRECT("'Risk Input'!"&amp; Database!$O$2 &amp; ROW() - 5))</f>
        <v/>
      </c>
      <c r="D50" s="65" t="str">
        <f ca="1">IF(INDIRECT("'Risk Input'!"&amp; Database!$O$10 &amp; ROW() - 5)="","",INDIRECT("'Risk Input'!"&amp; Database!$O$10 &amp; ROW() - 5))</f>
        <v/>
      </c>
      <c r="E50" s="65" t="str">
        <f ca="1">IF(INDIRECT("'Risk Input'!"&amp; Database!$O$27 &amp; ROW() - 5)="","",INDIRECT("'Risk Input'!"&amp; Database!$O$27 &amp; ROW() - 5))</f>
        <v/>
      </c>
      <c r="F50" s="65"/>
      <c r="G50" s="65"/>
      <c r="H50" s="65"/>
      <c r="I50" s="65"/>
      <c r="J50" s="65" t="str">
        <f>IF(OR(H50="",I50=""),"",IF((LEFT(H50,1)*LEFT(I50,1))&lt;Database!$I$3,Database!$L$2,IF(((LEFT(H50,1)*LEFT(I50,1))&lt;Database!$I$4)*((LEFT(H50,1)*LEFT(I50,1))&gt;Database!$K$2),Database!$L$3,IF(((LEFT(H50,1)*LEFT(I50,1))&lt;Database!$I$5)*((LEFT(H50,1)*LEFT(I50,1))&gt;Database!$K$3),Database!$L$4,IF((LEFT(H50,1)*LEFT(I50,1))&gt;Database!$K$4,Database!$L$5)))))</f>
        <v/>
      </c>
      <c r="K50" s="65"/>
      <c r="L50" s="65"/>
      <c r="M50" s="65" t="str">
        <f>IF(OR(K50="",L50=""),"",IF((LEFT(K50,1)*LEFT(L50,1))&lt;Database!$I$3,Database!$L$2,IF(((LEFT(K50,1)*LEFT(L50,1))&lt;Database!$I$4)*((LEFT(K50,1)*LEFT(L50,1))&gt;Database!$K$2),Database!$L$3,IF(((LEFT(K50,1)*LEFT(L50,1))&lt;Database!$I$5)*((LEFT(K50,1)*LEFT(L50,1))&gt;Database!$K$3),Database!$L$4,IF((LEFT(K50,1)*LEFT(L50,1))&gt;Database!$K$4,Database!$L$5)))))</f>
        <v/>
      </c>
      <c r="N50" s="65"/>
    </row>
    <row r="51" spans="2:14" s="213" customFormat="1" ht="15" thickBot="1">
      <c r="B51" s="67">
        <f t="shared" si="1"/>
        <v>40</v>
      </c>
      <c r="C51" s="45" t="str">
        <f ca="1">IF(INDIRECT("'Risk Input'!"&amp; Database!$O$2 &amp; ROW() - 5)="","",INDIRECT("'Risk Input'!"&amp; Database!$O$2 &amp; ROW() - 5))</f>
        <v/>
      </c>
      <c r="D51" s="45" t="str">
        <f ca="1">IF(INDIRECT("'Risk Input'!"&amp; Database!$O$10 &amp; ROW() - 5)="","",INDIRECT("'Risk Input'!"&amp; Database!$O$10 &amp; ROW() - 5))</f>
        <v/>
      </c>
      <c r="E51" s="45" t="str">
        <f ca="1">IF(INDIRECT("'Risk Input'!"&amp; Database!$O$27 &amp; ROW() - 5)="","",INDIRECT("'Risk Input'!"&amp; Database!$O$27 &amp; ROW() - 5))</f>
        <v/>
      </c>
      <c r="F51" s="45"/>
      <c r="G51" s="45"/>
      <c r="H51" s="45"/>
      <c r="I51" s="45"/>
      <c r="J51" s="45" t="str">
        <f>IF(OR(H51="",I51=""),"",IF((LEFT(H51,1)*LEFT(I51,1))&lt;Database!$I$3,Database!$L$2,IF(((LEFT(H51,1)*LEFT(I51,1))&lt;Database!$I$4)*((LEFT(H51,1)*LEFT(I51,1))&gt;Database!$K$2),Database!$L$3,IF(((LEFT(H51,1)*LEFT(I51,1))&lt;Database!$I$5)*((LEFT(H51,1)*LEFT(I51,1))&gt;Database!$K$3),Database!$L$4,IF((LEFT(H51,1)*LEFT(I51,1))&gt;Database!$K$4,Database!$L$5)))))</f>
        <v/>
      </c>
      <c r="K51" s="45"/>
      <c r="L51" s="45"/>
      <c r="M51" s="45" t="str">
        <f>IF(OR(K51="",L51=""),"",IF((LEFT(K51,1)*LEFT(L51,1))&lt;Database!$I$3,Database!$L$2,IF(((LEFT(K51,1)*LEFT(L51,1))&lt;Database!$I$4)*((LEFT(K51,1)*LEFT(L51,1))&gt;Database!$K$2),Database!$L$3,IF(((LEFT(K51,1)*LEFT(L51,1))&lt;Database!$I$5)*((LEFT(K51,1)*LEFT(L51,1))&gt;Database!$K$3),Database!$L$4,IF((LEFT(K51,1)*LEFT(L51,1))&gt;Database!$K$4,Database!$L$5)))))</f>
        <v/>
      </c>
      <c r="N51" s="45"/>
    </row>
    <row r="52" spans="2:14" s="213" customFormat="1" ht="15" thickBot="1">
      <c r="B52" s="69">
        <f t="shared" si="1"/>
        <v>41</v>
      </c>
      <c r="C52" s="65" t="str">
        <f ca="1">IF(INDIRECT("'Risk Input'!"&amp; Database!$O$2 &amp; ROW() - 5)="","",INDIRECT("'Risk Input'!"&amp; Database!$O$2 &amp; ROW() - 5))</f>
        <v/>
      </c>
      <c r="D52" s="65" t="str">
        <f ca="1">IF(INDIRECT("'Risk Input'!"&amp; Database!$O$10 &amp; ROW() - 5)="","",INDIRECT("'Risk Input'!"&amp; Database!$O$10 &amp; ROW() - 5))</f>
        <v/>
      </c>
      <c r="E52" s="65" t="str">
        <f ca="1">IF(INDIRECT("'Risk Input'!"&amp; Database!$O$27 &amp; ROW() - 5)="","",INDIRECT("'Risk Input'!"&amp; Database!$O$27 &amp; ROW() - 5))</f>
        <v/>
      </c>
      <c r="F52" s="65"/>
      <c r="G52" s="65"/>
      <c r="H52" s="65"/>
      <c r="I52" s="65"/>
      <c r="J52" s="65" t="str">
        <f>IF(OR(H52="",I52=""),"",IF((LEFT(H52,1)*LEFT(I52,1))&lt;Database!$I$3,Database!$L$2,IF(((LEFT(H52,1)*LEFT(I52,1))&lt;Database!$I$4)*((LEFT(H52,1)*LEFT(I52,1))&gt;Database!$K$2),Database!$L$3,IF(((LEFT(H52,1)*LEFT(I52,1))&lt;Database!$I$5)*((LEFT(H52,1)*LEFT(I52,1))&gt;Database!$K$3),Database!$L$4,IF((LEFT(H52,1)*LEFT(I52,1))&gt;Database!$K$4,Database!$L$5)))))</f>
        <v/>
      </c>
      <c r="K52" s="65"/>
      <c r="L52" s="65"/>
      <c r="M52" s="65" t="str">
        <f>IF(OR(K52="",L52=""),"",IF((LEFT(K52,1)*LEFT(L52,1))&lt;Database!$I$3,Database!$L$2,IF(((LEFT(K52,1)*LEFT(L52,1))&lt;Database!$I$4)*((LEFT(K52,1)*LEFT(L52,1))&gt;Database!$K$2),Database!$L$3,IF(((LEFT(K52,1)*LEFT(L52,1))&lt;Database!$I$5)*((LEFT(K52,1)*LEFT(L52,1))&gt;Database!$K$3),Database!$L$4,IF((LEFT(K52,1)*LEFT(L52,1))&gt;Database!$K$4,Database!$L$5)))))</f>
        <v/>
      </c>
      <c r="N52" s="65"/>
    </row>
    <row r="53" spans="2:14" s="213" customFormat="1" ht="15" thickBot="1">
      <c r="B53" s="67">
        <f t="shared" si="1"/>
        <v>42</v>
      </c>
      <c r="C53" s="45" t="str">
        <f ca="1">IF(INDIRECT("'Risk Input'!"&amp; Database!$O$2 &amp; ROW() - 5)="","",INDIRECT("'Risk Input'!"&amp; Database!$O$2 &amp; ROW() - 5))</f>
        <v/>
      </c>
      <c r="D53" s="45" t="str">
        <f ca="1">IF(INDIRECT("'Risk Input'!"&amp; Database!$O$10 &amp; ROW() - 5)="","",INDIRECT("'Risk Input'!"&amp; Database!$O$10 &amp; ROW() - 5))</f>
        <v/>
      </c>
      <c r="E53" s="45" t="str">
        <f ca="1">IF(INDIRECT("'Risk Input'!"&amp; Database!$O$27 &amp; ROW() - 5)="","",INDIRECT("'Risk Input'!"&amp; Database!$O$27 &amp; ROW() - 5))</f>
        <v/>
      </c>
      <c r="F53" s="45"/>
      <c r="G53" s="45"/>
      <c r="H53" s="45"/>
      <c r="I53" s="45"/>
      <c r="J53" s="45" t="str">
        <f>IF(OR(H53="",I53=""),"",IF((LEFT(H53,1)*LEFT(I53,1))&lt;Database!$I$3,Database!$L$2,IF(((LEFT(H53,1)*LEFT(I53,1))&lt;Database!$I$4)*((LEFT(H53,1)*LEFT(I53,1))&gt;Database!$K$2),Database!$L$3,IF(((LEFT(H53,1)*LEFT(I53,1))&lt;Database!$I$5)*((LEFT(H53,1)*LEFT(I53,1))&gt;Database!$K$3),Database!$L$4,IF((LEFT(H53,1)*LEFT(I53,1))&gt;Database!$K$4,Database!$L$5)))))</f>
        <v/>
      </c>
      <c r="K53" s="45"/>
      <c r="L53" s="45"/>
      <c r="M53" s="45" t="str">
        <f>IF(OR(K53="",L53=""),"",IF((LEFT(K53,1)*LEFT(L53,1))&lt;Database!$I$3,Database!$L$2,IF(((LEFT(K53,1)*LEFT(L53,1))&lt;Database!$I$4)*((LEFT(K53,1)*LEFT(L53,1))&gt;Database!$K$2),Database!$L$3,IF(((LEFT(K53,1)*LEFT(L53,1))&lt;Database!$I$5)*((LEFT(K53,1)*LEFT(L53,1))&gt;Database!$K$3),Database!$L$4,IF((LEFT(K53,1)*LEFT(L53,1))&gt;Database!$K$4,Database!$L$5)))))</f>
        <v/>
      </c>
      <c r="N53" s="45"/>
    </row>
    <row r="54" spans="2:14" s="213" customFormat="1" ht="15" thickBot="1">
      <c r="B54" s="69">
        <f t="shared" si="1"/>
        <v>43</v>
      </c>
      <c r="C54" s="65" t="str">
        <f ca="1">IF(INDIRECT("'Risk Input'!"&amp; Database!$O$2 &amp; ROW() - 5)="","",INDIRECT("'Risk Input'!"&amp; Database!$O$2 &amp; ROW() - 5))</f>
        <v/>
      </c>
      <c r="D54" s="65" t="str">
        <f ca="1">IF(INDIRECT("'Risk Input'!"&amp; Database!$O$10 &amp; ROW() - 5)="","",INDIRECT("'Risk Input'!"&amp; Database!$O$10 &amp; ROW() - 5))</f>
        <v/>
      </c>
      <c r="E54" s="65" t="str">
        <f ca="1">IF(INDIRECT("'Risk Input'!"&amp; Database!$O$27 &amp; ROW() - 5)="","",INDIRECT("'Risk Input'!"&amp; Database!$O$27 &amp; ROW() - 5))</f>
        <v/>
      </c>
      <c r="F54" s="65"/>
      <c r="G54" s="65"/>
      <c r="H54" s="65"/>
      <c r="I54" s="65"/>
      <c r="J54" s="65" t="str">
        <f>IF(OR(H54="",I54=""),"",IF((LEFT(H54,1)*LEFT(I54,1))&lt;Database!$I$3,Database!$L$2,IF(((LEFT(H54,1)*LEFT(I54,1))&lt;Database!$I$4)*((LEFT(H54,1)*LEFT(I54,1))&gt;Database!$K$2),Database!$L$3,IF(((LEFT(H54,1)*LEFT(I54,1))&lt;Database!$I$5)*((LEFT(H54,1)*LEFT(I54,1))&gt;Database!$K$3),Database!$L$4,IF((LEFT(H54,1)*LEFT(I54,1))&gt;Database!$K$4,Database!$L$5)))))</f>
        <v/>
      </c>
      <c r="K54" s="65"/>
      <c r="L54" s="65"/>
      <c r="M54" s="65" t="str">
        <f>IF(OR(K54="",L54=""),"",IF((LEFT(K54,1)*LEFT(L54,1))&lt;Database!$I$3,Database!$L$2,IF(((LEFT(K54,1)*LEFT(L54,1))&lt;Database!$I$4)*((LEFT(K54,1)*LEFT(L54,1))&gt;Database!$K$2),Database!$L$3,IF(((LEFT(K54,1)*LEFT(L54,1))&lt;Database!$I$5)*((LEFT(K54,1)*LEFT(L54,1))&gt;Database!$K$3),Database!$L$4,IF((LEFT(K54,1)*LEFT(L54,1))&gt;Database!$K$4,Database!$L$5)))))</f>
        <v/>
      </c>
      <c r="N54" s="65"/>
    </row>
    <row r="55" spans="2:14" s="213" customFormat="1" ht="15" thickBot="1">
      <c r="B55" s="67">
        <f t="shared" si="1"/>
        <v>44</v>
      </c>
      <c r="C55" s="45" t="str">
        <f ca="1">IF(INDIRECT("'Risk Input'!"&amp; Database!$O$2 &amp; ROW() - 5)="","",INDIRECT("'Risk Input'!"&amp; Database!$O$2 &amp; ROW() - 5))</f>
        <v/>
      </c>
      <c r="D55" s="45" t="str">
        <f ca="1">IF(INDIRECT("'Risk Input'!"&amp; Database!$O$10 &amp; ROW() - 5)="","",INDIRECT("'Risk Input'!"&amp; Database!$O$10 &amp; ROW() - 5))</f>
        <v/>
      </c>
      <c r="E55" s="45" t="str">
        <f ca="1">IF(INDIRECT("'Risk Input'!"&amp; Database!$O$27 &amp; ROW() - 5)="","",INDIRECT("'Risk Input'!"&amp; Database!$O$27 &amp; ROW() - 5))</f>
        <v/>
      </c>
      <c r="F55" s="45"/>
      <c r="G55" s="45"/>
      <c r="H55" s="45"/>
      <c r="I55" s="45"/>
      <c r="J55" s="45" t="str">
        <f>IF(OR(H55="",I55=""),"",IF((LEFT(H55,1)*LEFT(I55,1))&lt;Database!$I$3,Database!$L$2,IF(((LEFT(H55,1)*LEFT(I55,1))&lt;Database!$I$4)*((LEFT(H55,1)*LEFT(I55,1))&gt;Database!$K$2),Database!$L$3,IF(((LEFT(H55,1)*LEFT(I55,1))&lt;Database!$I$5)*((LEFT(H55,1)*LEFT(I55,1))&gt;Database!$K$3),Database!$L$4,IF((LEFT(H55,1)*LEFT(I55,1))&gt;Database!$K$4,Database!$L$5)))))</f>
        <v/>
      </c>
      <c r="K55" s="45"/>
      <c r="L55" s="45"/>
      <c r="M55" s="45" t="str">
        <f>IF(OR(K55="",L55=""),"",IF((LEFT(K55,1)*LEFT(L55,1))&lt;Database!$I$3,Database!$L$2,IF(((LEFT(K55,1)*LEFT(L55,1))&lt;Database!$I$4)*((LEFT(K55,1)*LEFT(L55,1))&gt;Database!$K$2),Database!$L$3,IF(((LEFT(K55,1)*LEFT(L55,1))&lt;Database!$I$5)*((LEFT(K55,1)*LEFT(L55,1))&gt;Database!$K$3),Database!$L$4,IF((LEFT(K55,1)*LEFT(L55,1))&gt;Database!$K$4,Database!$L$5)))))</f>
        <v/>
      </c>
      <c r="N55" s="45"/>
    </row>
    <row r="56" spans="2:14" s="213" customFormat="1" ht="15" thickBot="1">
      <c r="B56" s="69">
        <f t="shared" si="1"/>
        <v>45</v>
      </c>
      <c r="C56" s="65" t="str">
        <f ca="1">IF(INDIRECT("'Risk Input'!"&amp; Database!$O$2 &amp; ROW() - 5)="","",INDIRECT("'Risk Input'!"&amp; Database!$O$2 &amp; ROW() - 5))</f>
        <v/>
      </c>
      <c r="D56" s="65" t="str">
        <f ca="1">IF(INDIRECT("'Risk Input'!"&amp; Database!$O$10 &amp; ROW() - 5)="","",INDIRECT("'Risk Input'!"&amp; Database!$O$10 &amp; ROW() - 5))</f>
        <v/>
      </c>
      <c r="E56" s="65" t="str">
        <f ca="1">IF(INDIRECT("'Risk Input'!"&amp; Database!$O$27 &amp; ROW() - 5)="","",INDIRECT("'Risk Input'!"&amp; Database!$O$27 &amp; ROW() - 5))</f>
        <v/>
      </c>
      <c r="F56" s="65"/>
      <c r="G56" s="65"/>
      <c r="H56" s="65"/>
      <c r="I56" s="65"/>
      <c r="J56" s="65" t="str">
        <f>IF(OR(H56="",I56=""),"",IF((LEFT(H56,1)*LEFT(I56,1))&lt;Database!$I$3,Database!$L$2,IF(((LEFT(H56,1)*LEFT(I56,1))&lt;Database!$I$4)*((LEFT(H56,1)*LEFT(I56,1))&gt;Database!$K$2),Database!$L$3,IF(((LEFT(H56,1)*LEFT(I56,1))&lt;Database!$I$5)*((LEFT(H56,1)*LEFT(I56,1))&gt;Database!$K$3),Database!$L$4,IF((LEFT(H56,1)*LEFT(I56,1))&gt;Database!$K$4,Database!$L$5)))))</f>
        <v/>
      </c>
      <c r="K56" s="65"/>
      <c r="L56" s="65"/>
      <c r="M56" s="65" t="str">
        <f>IF(OR(K56="",L56=""),"",IF((LEFT(K56,1)*LEFT(L56,1))&lt;Database!$I$3,Database!$L$2,IF(((LEFT(K56,1)*LEFT(L56,1))&lt;Database!$I$4)*((LEFT(K56,1)*LEFT(L56,1))&gt;Database!$K$2),Database!$L$3,IF(((LEFT(K56,1)*LEFT(L56,1))&lt;Database!$I$5)*((LEFT(K56,1)*LEFT(L56,1))&gt;Database!$K$3),Database!$L$4,IF((LEFT(K56,1)*LEFT(L56,1))&gt;Database!$K$4,Database!$L$5)))))</f>
        <v/>
      </c>
      <c r="N56" s="65"/>
    </row>
    <row r="57" spans="2:14" s="213" customFormat="1" ht="15" thickBot="1">
      <c r="B57" s="42">
        <f>B56+1</f>
        <v>46</v>
      </c>
      <c r="C57" s="39" t="str">
        <f ca="1">IF(INDIRECT("'Risk Input'!"&amp; Database!$O$2 &amp; ROW() - 5)="","",INDIRECT("'Risk Input'!"&amp; Database!$O$2 &amp; ROW() - 5))</f>
        <v/>
      </c>
      <c r="D57" s="39" t="str">
        <f ca="1">IF(INDIRECT("'Risk Input'!"&amp; Database!$O$10 &amp; ROW() - 5)="","",INDIRECT("'Risk Input'!"&amp; Database!$O$10 &amp; ROW() - 5))</f>
        <v/>
      </c>
      <c r="E57" s="39" t="str">
        <f ca="1">IF(INDIRECT("'Risk Input'!"&amp; Database!$O$27 &amp; ROW() - 5)="","",INDIRECT("'Risk Input'!"&amp; Database!$O$27 &amp; ROW() - 5))</f>
        <v/>
      </c>
      <c r="F57" s="39"/>
      <c r="G57" s="39"/>
      <c r="H57" s="39"/>
      <c r="I57" s="39"/>
      <c r="J57" s="39" t="str">
        <f>IF(OR(H57="",I57=""),"",IF((LEFT(H57,1)*LEFT(I57,1))&lt;Database!$I$3,Database!$L$2,IF(((LEFT(H57,1)*LEFT(I57,1))&lt;Database!$I$4)*((LEFT(H57,1)*LEFT(I57,1))&gt;Database!$K$2),Database!$L$3,IF(((LEFT(H57,1)*LEFT(I57,1))&lt;Database!$I$5)*((LEFT(H57,1)*LEFT(I57,1))&gt;Database!$K$3),Database!$L$4,IF((LEFT(H57,1)*LEFT(I57,1))&gt;Database!$K$4,Database!$L$5)))))</f>
        <v/>
      </c>
      <c r="K57" s="39"/>
      <c r="L57" s="39"/>
      <c r="M57" s="39" t="str">
        <f>IF(OR(K57="",L57=""),"",IF((LEFT(K57,1)*LEFT(L57,1))&lt;Database!$I$3,Database!$L$2,IF(((LEFT(K57,1)*LEFT(L57,1))&lt;Database!$I$4)*((LEFT(K57,1)*LEFT(L57,1))&gt;Database!$K$2),Database!$L$3,IF(((LEFT(K57,1)*LEFT(L57,1))&lt;Database!$I$5)*((LEFT(K57,1)*LEFT(L57,1))&gt;Database!$K$3),Database!$L$4,IF((LEFT(K57,1)*LEFT(L57,1))&gt;Database!$K$4,Database!$L$5)))))</f>
        <v/>
      </c>
      <c r="N57" s="39"/>
    </row>
    <row r="58" spans="2:14" s="213" customFormat="1" ht="15" thickBot="1">
      <c r="B58" s="40">
        <f t="shared" ref="B58:B78" si="2">B57+1</f>
        <v>47</v>
      </c>
      <c r="C58" s="38" t="str">
        <f ca="1">IF(INDIRECT("'Risk Input'!"&amp; Database!$O$2 &amp; ROW() - 5)="","",INDIRECT("'Risk Input'!"&amp; Database!$O$2 &amp; ROW() - 5))</f>
        <v/>
      </c>
      <c r="D58" s="38" t="str">
        <f ca="1">IF(INDIRECT("'Risk Input'!"&amp; Database!$O$10 &amp; ROW() - 5)="","",INDIRECT("'Risk Input'!"&amp; Database!$O$10 &amp; ROW() - 5))</f>
        <v/>
      </c>
      <c r="E58" s="38" t="str">
        <f ca="1">IF(INDIRECT("'Risk Input'!"&amp; Database!$O$27 &amp; ROW() - 5)="","",INDIRECT("'Risk Input'!"&amp; Database!$O$27 &amp; ROW() - 5))</f>
        <v/>
      </c>
      <c r="F58" s="38"/>
      <c r="G58" s="38"/>
      <c r="H58" s="38"/>
      <c r="I58" s="38"/>
      <c r="J58" s="38" t="str">
        <f>IF(OR(H58="",I58=""),"",IF((LEFT(H58,1)*LEFT(I58,1))&lt;Database!$I$3,Database!$L$2,IF(((LEFT(H58,1)*LEFT(I58,1))&lt;Database!$I$4)*((LEFT(H58,1)*LEFT(I58,1))&gt;Database!$K$2),Database!$L$3,IF(((LEFT(H58,1)*LEFT(I58,1))&lt;Database!$I$5)*((LEFT(H58,1)*LEFT(I58,1))&gt;Database!$K$3),Database!$L$4,IF((LEFT(H58,1)*LEFT(I58,1))&gt;Database!$K$4,Database!$L$5)))))</f>
        <v/>
      </c>
      <c r="K58" s="38"/>
      <c r="L58" s="38"/>
      <c r="M58" s="38" t="str">
        <f>IF(OR(K58="",L58=""),"",IF((LEFT(K58,1)*LEFT(L58,1))&lt;Database!$I$3,Database!$L$2,IF(((LEFT(K58,1)*LEFT(L58,1))&lt;Database!$I$4)*((LEFT(K58,1)*LEFT(L58,1))&gt;Database!$K$2),Database!$L$3,IF(((LEFT(K58,1)*LEFT(L58,1))&lt;Database!$I$5)*((LEFT(K58,1)*LEFT(L58,1))&gt;Database!$K$3),Database!$L$4,IF((LEFT(K58,1)*LEFT(L58,1))&gt;Database!$K$4,Database!$L$5)))))</f>
        <v/>
      </c>
      <c r="N58" s="38"/>
    </row>
    <row r="59" spans="2:14" s="213" customFormat="1" ht="15" thickBot="1">
      <c r="B59" s="42">
        <f t="shared" si="2"/>
        <v>48</v>
      </c>
      <c r="C59" s="39" t="str">
        <f ca="1">IF(INDIRECT("'Risk Input'!"&amp; Database!$O$2 &amp; ROW() - 5)="","",INDIRECT("'Risk Input'!"&amp; Database!$O$2 &amp; ROW() - 5))</f>
        <v/>
      </c>
      <c r="D59" s="39" t="str">
        <f ca="1">IF(INDIRECT("'Risk Input'!"&amp; Database!$O$10 &amp; ROW() - 5)="","",INDIRECT("'Risk Input'!"&amp; Database!$O$10 &amp; ROW() - 5))</f>
        <v/>
      </c>
      <c r="E59" s="39" t="str">
        <f ca="1">IF(INDIRECT("'Risk Input'!"&amp; Database!$O$27 &amp; ROW() - 5)="","",INDIRECT("'Risk Input'!"&amp; Database!$O$27 &amp; ROW() - 5))</f>
        <v/>
      </c>
      <c r="F59" s="39"/>
      <c r="G59" s="39"/>
      <c r="H59" s="39"/>
      <c r="I59" s="39"/>
      <c r="J59" s="39" t="str">
        <f>IF(OR(H59="",I59=""),"",IF((LEFT(H59,1)*LEFT(I59,1))&lt;Database!$I$3,Database!$L$2,IF(((LEFT(H59,1)*LEFT(I59,1))&lt;Database!$I$4)*((LEFT(H59,1)*LEFT(I59,1))&gt;Database!$K$2),Database!$L$3,IF(((LEFT(H59,1)*LEFT(I59,1))&lt;Database!$I$5)*((LEFT(H59,1)*LEFT(I59,1))&gt;Database!$K$3),Database!$L$4,IF((LEFT(H59,1)*LEFT(I59,1))&gt;Database!$K$4,Database!$L$5)))))</f>
        <v/>
      </c>
      <c r="K59" s="39"/>
      <c r="L59" s="39"/>
      <c r="M59" s="39" t="str">
        <f>IF(OR(K59="",L59=""),"",IF((LEFT(K59,1)*LEFT(L59,1))&lt;Database!$I$3,Database!$L$2,IF(((LEFT(K59,1)*LEFT(L59,1))&lt;Database!$I$4)*((LEFT(K59,1)*LEFT(L59,1))&gt;Database!$K$2),Database!$L$3,IF(((LEFT(K59,1)*LEFT(L59,1))&lt;Database!$I$5)*((LEFT(K59,1)*LEFT(L59,1))&gt;Database!$K$3),Database!$L$4,IF((LEFT(K59,1)*LEFT(L59,1))&gt;Database!$K$4,Database!$L$5)))))</f>
        <v/>
      </c>
      <c r="N59" s="39"/>
    </row>
    <row r="60" spans="2:14" s="213" customFormat="1" ht="15" thickBot="1">
      <c r="B60" s="40">
        <f t="shared" si="2"/>
        <v>49</v>
      </c>
      <c r="C60" s="38" t="str">
        <f ca="1">IF(INDIRECT("'Risk Input'!"&amp; Database!$O$2 &amp; ROW() - 5)="","",INDIRECT("'Risk Input'!"&amp; Database!$O$2 &amp; ROW() - 5))</f>
        <v/>
      </c>
      <c r="D60" s="38" t="str">
        <f ca="1">IF(INDIRECT("'Risk Input'!"&amp; Database!$O$10 &amp; ROW() - 5)="","",INDIRECT("'Risk Input'!"&amp; Database!$O$10 &amp; ROW() - 5))</f>
        <v/>
      </c>
      <c r="E60" s="38" t="str">
        <f ca="1">IF(INDIRECT("'Risk Input'!"&amp; Database!$O$27 &amp; ROW() - 5)="","",INDIRECT("'Risk Input'!"&amp; Database!$O$27 &amp; ROW() - 5))</f>
        <v/>
      </c>
      <c r="F60" s="38"/>
      <c r="G60" s="38"/>
      <c r="H60" s="38"/>
      <c r="I60" s="38"/>
      <c r="J60" s="38" t="str">
        <f>IF(OR(H60="",I60=""),"",IF((LEFT(H60,1)*LEFT(I60,1))&lt;Database!$I$3,Database!$L$2,IF(((LEFT(H60,1)*LEFT(I60,1))&lt;Database!$I$4)*((LEFT(H60,1)*LEFT(I60,1))&gt;Database!$K$2),Database!$L$3,IF(((LEFT(H60,1)*LEFT(I60,1))&lt;Database!$I$5)*((LEFT(H60,1)*LEFT(I60,1))&gt;Database!$K$3),Database!$L$4,IF((LEFT(H60,1)*LEFT(I60,1))&gt;Database!$K$4,Database!$L$5)))))</f>
        <v/>
      </c>
      <c r="K60" s="38"/>
      <c r="L60" s="38"/>
      <c r="M60" s="38" t="str">
        <f>IF(OR(K60="",L60=""),"",IF((LEFT(K60,1)*LEFT(L60,1))&lt;Database!$I$3,Database!$L$2,IF(((LEFT(K60,1)*LEFT(L60,1))&lt;Database!$I$4)*((LEFT(K60,1)*LEFT(L60,1))&gt;Database!$K$2),Database!$L$3,IF(((LEFT(K60,1)*LEFT(L60,1))&lt;Database!$I$5)*((LEFT(K60,1)*LEFT(L60,1))&gt;Database!$K$3),Database!$L$4,IF((LEFT(K60,1)*LEFT(L60,1))&gt;Database!$K$4,Database!$L$5)))))</f>
        <v/>
      </c>
      <c r="N60" s="38"/>
    </row>
    <row r="61" spans="2:14" s="213" customFormat="1" ht="15" thickBot="1">
      <c r="B61" s="42">
        <f t="shared" si="2"/>
        <v>50</v>
      </c>
      <c r="C61" s="39" t="str">
        <f ca="1">IF(INDIRECT("'Risk Input'!"&amp; Database!$O$2 &amp; ROW() - 5)="","",INDIRECT("'Risk Input'!"&amp; Database!$O$2 &amp; ROW() - 5))</f>
        <v/>
      </c>
      <c r="D61" s="39" t="str">
        <f ca="1">IF(INDIRECT("'Risk Input'!"&amp; Database!$O$10 &amp; ROW() - 5)="","",INDIRECT("'Risk Input'!"&amp; Database!$O$10 &amp; ROW() - 5))</f>
        <v/>
      </c>
      <c r="E61" s="39" t="str">
        <f ca="1">IF(INDIRECT("'Risk Input'!"&amp; Database!$O$27 &amp; ROW() - 5)="","",INDIRECT("'Risk Input'!"&amp; Database!$O$27 &amp; ROW() - 5))</f>
        <v/>
      </c>
      <c r="F61" s="39"/>
      <c r="G61" s="39"/>
      <c r="H61" s="39"/>
      <c r="I61" s="39"/>
      <c r="J61" s="39" t="str">
        <f>IF(OR(H61="",I61=""),"",IF((LEFT(H61,1)*LEFT(I61,1))&lt;Database!$I$3,Database!$L$2,IF(((LEFT(H61,1)*LEFT(I61,1))&lt;Database!$I$4)*((LEFT(H61,1)*LEFT(I61,1))&gt;Database!$K$2),Database!$L$3,IF(((LEFT(H61,1)*LEFT(I61,1))&lt;Database!$I$5)*((LEFT(H61,1)*LEFT(I61,1))&gt;Database!$K$3),Database!$L$4,IF((LEFT(H61,1)*LEFT(I61,1))&gt;Database!$K$4,Database!$L$5)))))</f>
        <v/>
      </c>
      <c r="K61" s="39"/>
      <c r="L61" s="39"/>
      <c r="M61" s="39" t="str">
        <f>IF(OR(K61="",L61=""),"",IF((LEFT(K61,1)*LEFT(L61,1))&lt;Database!$I$3,Database!$L$2,IF(((LEFT(K61,1)*LEFT(L61,1))&lt;Database!$I$4)*((LEFT(K61,1)*LEFT(L61,1))&gt;Database!$K$2),Database!$L$3,IF(((LEFT(K61,1)*LEFT(L61,1))&lt;Database!$I$5)*((LEFT(K61,1)*LEFT(L61,1))&gt;Database!$K$3),Database!$L$4,IF((LEFT(K61,1)*LEFT(L61,1))&gt;Database!$K$4,Database!$L$5)))))</f>
        <v/>
      </c>
      <c r="N61" s="39"/>
    </row>
    <row r="62" spans="2:14" s="213" customFormat="1" ht="15" thickBot="1">
      <c r="B62" s="40">
        <f t="shared" si="2"/>
        <v>51</v>
      </c>
      <c r="C62" s="38" t="str">
        <f ca="1">IF(INDIRECT("'Risk Input'!"&amp; Database!$O$2 &amp; ROW() - 5)="","",INDIRECT("'Risk Input'!"&amp; Database!$O$2 &amp; ROW() - 5))</f>
        <v/>
      </c>
      <c r="D62" s="38" t="str">
        <f ca="1">IF(INDIRECT("'Risk Input'!"&amp; Database!$O$10 &amp; ROW() - 5)="","",INDIRECT("'Risk Input'!"&amp; Database!$O$10 &amp; ROW() - 5))</f>
        <v/>
      </c>
      <c r="E62" s="38" t="str">
        <f ca="1">IF(INDIRECT("'Risk Input'!"&amp; Database!$O$27 &amp; ROW() - 5)="","",INDIRECT("'Risk Input'!"&amp; Database!$O$27 &amp; ROW() - 5))</f>
        <v/>
      </c>
      <c r="F62" s="38"/>
      <c r="G62" s="38"/>
      <c r="H62" s="38"/>
      <c r="I62" s="38"/>
      <c r="J62" s="38" t="str">
        <f>IF(OR(H62="",I62=""),"",IF((LEFT(H62,1)*LEFT(I62,1))&lt;Database!$I$3,Database!$L$2,IF(((LEFT(H62,1)*LEFT(I62,1))&lt;Database!$I$4)*((LEFT(H62,1)*LEFT(I62,1))&gt;Database!$K$2),Database!$L$3,IF(((LEFT(H62,1)*LEFT(I62,1))&lt;Database!$I$5)*((LEFT(H62,1)*LEFT(I62,1))&gt;Database!$K$3),Database!$L$4,IF((LEFT(H62,1)*LEFT(I62,1))&gt;Database!$K$4,Database!$L$5)))))</f>
        <v/>
      </c>
      <c r="K62" s="38"/>
      <c r="L62" s="38"/>
      <c r="M62" s="38" t="str">
        <f>IF(OR(K62="",L62=""),"",IF((LEFT(K62,1)*LEFT(L62,1))&lt;Database!$I$3,Database!$L$2,IF(((LEFT(K62,1)*LEFT(L62,1))&lt;Database!$I$4)*((LEFT(K62,1)*LEFT(L62,1))&gt;Database!$K$2),Database!$L$3,IF(((LEFT(K62,1)*LEFT(L62,1))&lt;Database!$I$5)*((LEFT(K62,1)*LEFT(L62,1))&gt;Database!$K$3),Database!$L$4,IF((LEFT(K62,1)*LEFT(L62,1))&gt;Database!$K$4,Database!$L$5)))))</f>
        <v/>
      </c>
      <c r="N62" s="38"/>
    </row>
    <row r="63" spans="2:14" s="213" customFormat="1" ht="15" thickBot="1">
      <c r="B63" s="42">
        <f t="shared" si="2"/>
        <v>52</v>
      </c>
      <c r="C63" s="39" t="str">
        <f ca="1">IF(INDIRECT("'Risk Input'!"&amp; Database!$O$2 &amp; ROW() - 5)="","",INDIRECT("'Risk Input'!"&amp; Database!$O$2 &amp; ROW() - 5))</f>
        <v/>
      </c>
      <c r="D63" s="39" t="str">
        <f ca="1">IF(INDIRECT("'Risk Input'!"&amp; Database!$O$10 &amp; ROW() - 5)="","",INDIRECT("'Risk Input'!"&amp; Database!$O$10 &amp; ROW() - 5))</f>
        <v/>
      </c>
      <c r="E63" s="39" t="str">
        <f ca="1">IF(INDIRECT("'Risk Input'!"&amp; Database!$O$27 &amp; ROW() - 5)="","",INDIRECT("'Risk Input'!"&amp; Database!$O$27 &amp; ROW() - 5))</f>
        <v/>
      </c>
      <c r="F63" s="39"/>
      <c r="G63" s="39"/>
      <c r="H63" s="39"/>
      <c r="I63" s="39"/>
      <c r="J63" s="39" t="str">
        <f>IF(OR(H63="",I63=""),"",IF((LEFT(H63,1)*LEFT(I63,1))&lt;Database!$I$3,Database!$L$2,IF(((LEFT(H63,1)*LEFT(I63,1))&lt;Database!$I$4)*((LEFT(H63,1)*LEFT(I63,1))&gt;Database!$K$2),Database!$L$3,IF(((LEFT(H63,1)*LEFT(I63,1))&lt;Database!$I$5)*((LEFT(H63,1)*LEFT(I63,1))&gt;Database!$K$3),Database!$L$4,IF((LEFT(H63,1)*LEFT(I63,1))&gt;Database!$K$4,Database!$L$5)))))</f>
        <v/>
      </c>
      <c r="K63" s="39"/>
      <c r="L63" s="39"/>
      <c r="M63" s="39" t="str">
        <f>IF(OR(K63="",L63=""),"",IF((LEFT(K63,1)*LEFT(L63,1))&lt;Database!$I$3,Database!$L$2,IF(((LEFT(K63,1)*LEFT(L63,1))&lt;Database!$I$4)*((LEFT(K63,1)*LEFT(L63,1))&gt;Database!$K$2),Database!$L$3,IF(((LEFT(K63,1)*LEFT(L63,1))&lt;Database!$I$5)*((LEFT(K63,1)*LEFT(L63,1))&gt;Database!$K$3),Database!$L$4,IF((LEFT(K63,1)*LEFT(L63,1))&gt;Database!$K$4,Database!$L$5)))))</f>
        <v/>
      </c>
      <c r="N63" s="39"/>
    </row>
    <row r="64" spans="2:14" s="213" customFormat="1" ht="15" thickBot="1">
      <c r="B64" s="40">
        <f t="shared" si="2"/>
        <v>53</v>
      </c>
      <c r="C64" s="38" t="str">
        <f ca="1">IF(INDIRECT("'Risk Input'!"&amp; Database!$O$2 &amp; ROW() - 5)="","",INDIRECT("'Risk Input'!"&amp; Database!$O$2 &amp; ROW() - 5))</f>
        <v/>
      </c>
      <c r="D64" s="38" t="str">
        <f ca="1">IF(INDIRECT("'Risk Input'!"&amp; Database!$O$10 &amp; ROW() - 5)="","",INDIRECT("'Risk Input'!"&amp; Database!$O$10 &amp; ROW() - 5))</f>
        <v/>
      </c>
      <c r="E64" s="38" t="str">
        <f ca="1">IF(INDIRECT("'Risk Input'!"&amp; Database!$O$27 &amp; ROW() - 5)="","",INDIRECT("'Risk Input'!"&amp; Database!$O$27 &amp; ROW() - 5))</f>
        <v/>
      </c>
      <c r="F64" s="38"/>
      <c r="G64" s="38"/>
      <c r="H64" s="38"/>
      <c r="I64" s="38"/>
      <c r="J64" s="38" t="str">
        <f>IF(OR(H64="",I64=""),"",IF((LEFT(H64,1)*LEFT(I64,1))&lt;Database!$I$3,Database!$L$2,IF(((LEFT(H64,1)*LEFT(I64,1))&lt;Database!$I$4)*((LEFT(H64,1)*LEFT(I64,1))&gt;Database!$K$2),Database!$L$3,IF(((LEFT(H64,1)*LEFT(I64,1))&lt;Database!$I$5)*((LEFT(H64,1)*LEFT(I64,1))&gt;Database!$K$3),Database!$L$4,IF((LEFT(H64,1)*LEFT(I64,1))&gt;Database!$K$4,Database!$L$5)))))</f>
        <v/>
      </c>
      <c r="K64" s="38"/>
      <c r="L64" s="38"/>
      <c r="M64" s="38" t="str">
        <f>IF(OR(K64="",L64=""),"",IF((LEFT(K64,1)*LEFT(L64,1))&lt;Database!$I$3,Database!$L$2,IF(((LEFT(K64,1)*LEFT(L64,1))&lt;Database!$I$4)*((LEFT(K64,1)*LEFT(L64,1))&gt;Database!$K$2),Database!$L$3,IF(((LEFT(K64,1)*LEFT(L64,1))&lt;Database!$I$5)*((LEFT(K64,1)*LEFT(L64,1))&gt;Database!$K$3),Database!$L$4,IF((LEFT(K64,1)*LEFT(L64,1))&gt;Database!$K$4,Database!$L$5)))))</f>
        <v/>
      </c>
      <c r="N64" s="38"/>
    </row>
    <row r="65" spans="2:14" s="213" customFormat="1" ht="15" thickBot="1">
      <c r="B65" s="42">
        <f t="shared" si="2"/>
        <v>54</v>
      </c>
      <c r="C65" s="39" t="str">
        <f ca="1">IF(INDIRECT("'Risk Input'!"&amp; Database!$O$2 &amp; ROW() - 5)="","",INDIRECT("'Risk Input'!"&amp; Database!$O$2 &amp; ROW() - 5))</f>
        <v/>
      </c>
      <c r="D65" s="39" t="str">
        <f ca="1">IF(INDIRECT("'Risk Input'!"&amp; Database!$O$10 &amp; ROW() - 5)="","",INDIRECT("'Risk Input'!"&amp; Database!$O$10 &amp; ROW() - 5))</f>
        <v/>
      </c>
      <c r="E65" s="39" t="str">
        <f ca="1">IF(INDIRECT("'Risk Input'!"&amp; Database!$O$27 &amp; ROW() - 5)="","",INDIRECT("'Risk Input'!"&amp; Database!$O$27 &amp; ROW() - 5))</f>
        <v/>
      </c>
      <c r="F65" s="39"/>
      <c r="G65" s="39"/>
      <c r="H65" s="39"/>
      <c r="I65" s="39"/>
      <c r="J65" s="39" t="str">
        <f>IF(OR(H65="",I65=""),"",IF((LEFT(H65,1)*LEFT(I65,1))&lt;Database!$I$3,Database!$L$2,IF(((LEFT(H65,1)*LEFT(I65,1))&lt;Database!$I$4)*((LEFT(H65,1)*LEFT(I65,1))&gt;Database!$K$2),Database!$L$3,IF(((LEFT(H65,1)*LEFT(I65,1))&lt;Database!$I$5)*((LEFT(H65,1)*LEFT(I65,1))&gt;Database!$K$3),Database!$L$4,IF((LEFT(H65,1)*LEFT(I65,1))&gt;Database!$K$4,Database!$L$5)))))</f>
        <v/>
      </c>
      <c r="K65" s="39"/>
      <c r="L65" s="39"/>
      <c r="M65" s="39" t="str">
        <f>IF(OR(K65="",L65=""),"",IF((LEFT(K65,1)*LEFT(L65,1))&lt;Database!$I$3,Database!$L$2,IF(((LEFT(K65,1)*LEFT(L65,1))&lt;Database!$I$4)*((LEFT(K65,1)*LEFT(L65,1))&gt;Database!$K$2),Database!$L$3,IF(((LEFT(K65,1)*LEFT(L65,1))&lt;Database!$I$5)*((LEFT(K65,1)*LEFT(L65,1))&gt;Database!$K$3),Database!$L$4,IF((LEFT(K65,1)*LEFT(L65,1))&gt;Database!$K$4,Database!$L$5)))))</f>
        <v/>
      </c>
      <c r="N65" s="39"/>
    </row>
    <row r="66" spans="2:14" s="213" customFormat="1" ht="15" thickBot="1">
      <c r="B66" s="69">
        <f t="shared" si="2"/>
        <v>55</v>
      </c>
      <c r="C66" s="65" t="str">
        <f ca="1">IF(INDIRECT("'Risk Input'!"&amp; Database!$O$2 &amp; ROW() - 5)="","",INDIRECT("'Risk Input'!"&amp; Database!$O$2 &amp; ROW() - 5))</f>
        <v/>
      </c>
      <c r="D66" s="65" t="str">
        <f ca="1">IF(INDIRECT("'Risk Input'!"&amp; Database!$O$10 &amp; ROW() - 5)="","",INDIRECT("'Risk Input'!"&amp; Database!$O$10 &amp; ROW() - 5))</f>
        <v/>
      </c>
      <c r="E66" s="65" t="str">
        <f ca="1">IF(INDIRECT("'Risk Input'!"&amp; Database!$O$27 &amp; ROW() - 5)="","",INDIRECT("'Risk Input'!"&amp; Database!$O$27 &amp; ROW() - 5))</f>
        <v/>
      </c>
      <c r="F66" s="65"/>
      <c r="G66" s="65"/>
      <c r="H66" s="65"/>
      <c r="I66" s="65"/>
      <c r="J66" s="65" t="str">
        <f>IF(OR(H66="",I66=""),"",IF((LEFT(H66,1)*LEFT(I66,1))&lt;Database!$I$3,Database!$L$2,IF(((LEFT(H66,1)*LEFT(I66,1))&lt;Database!$I$4)*((LEFT(H66,1)*LEFT(I66,1))&gt;Database!$K$2),Database!$L$3,IF(((LEFT(H66,1)*LEFT(I66,1))&lt;Database!$I$5)*((LEFT(H66,1)*LEFT(I66,1))&gt;Database!$K$3),Database!$L$4,IF((LEFT(H66,1)*LEFT(I66,1))&gt;Database!$K$4,Database!$L$5)))))</f>
        <v/>
      </c>
      <c r="K66" s="65"/>
      <c r="L66" s="65"/>
      <c r="M66" s="65" t="str">
        <f>IF(OR(K66="",L66=""),"",IF((LEFT(K66,1)*LEFT(L66,1))&lt;Database!$I$3,Database!$L$2,IF(((LEFT(K66,1)*LEFT(L66,1))&lt;Database!$I$4)*((LEFT(K66,1)*LEFT(L66,1))&gt;Database!$K$2),Database!$L$3,IF(((LEFT(K66,1)*LEFT(L66,1))&lt;Database!$I$5)*((LEFT(K66,1)*LEFT(L66,1))&gt;Database!$K$3),Database!$L$4,IF((LEFT(K66,1)*LEFT(L66,1))&gt;Database!$K$4,Database!$L$5)))))</f>
        <v/>
      </c>
      <c r="N66" s="65"/>
    </row>
    <row r="67" spans="2:14" s="213" customFormat="1" ht="15" thickBot="1">
      <c r="B67" s="67">
        <f t="shared" si="2"/>
        <v>56</v>
      </c>
      <c r="C67" s="45" t="str">
        <f ca="1">IF(INDIRECT("'Risk Input'!"&amp; Database!$O$2 &amp; ROW() - 5)="","",INDIRECT("'Risk Input'!"&amp; Database!$O$2 &amp; ROW() - 5))</f>
        <v/>
      </c>
      <c r="D67" s="45" t="str">
        <f ca="1">IF(INDIRECT("'Risk Input'!"&amp; Database!$O$10 &amp; ROW() - 5)="","",INDIRECT("'Risk Input'!"&amp; Database!$O$10 &amp; ROW() - 5))</f>
        <v/>
      </c>
      <c r="E67" s="45" t="str">
        <f ca="1">IF(INDIRECT("'Risk Input'!"&amp; Database!$O$27 &amp; ROW() - 5)="","",INDIRECT("'Risk Input'!"&amp; Database!$O$27 &amp; ROW() - 5))</f>
        <v/>
      </c>
      <c r="F67" s="45"/>
      <c r="G67" s="45"/>
      <c r="H67" s="45"/>
      <c r="I67" s="45"/>
      <c r="J67" s="45" t="str">
        <f>IF(OR(H67="",I67=""),"",IF((LEFT(H67,1)*LEFT(I67,1))&lt;Database!$I$3,Database!$L$2,IF(((LEFT(H67,1)*LEFT(I67,1))&lt;Database!$I$4)*((LEFT(H67,1)*LEFT(I67,1))&gt;Database!$K$2),Database!$L$3,IF(((LEFT(H67,1)*LEFT(I67,1))&lt;Database!$I$5)*((LEFT(H67,1)*LEFT(I67,1))&gt;Database!$K$3),Database!$L$4,IF((LEFT(H67,1)*LEFT(I67,1))&gt;Database!$K$4,Database!$L$5)))))</f>
        <v/>
      </c>
      <c r="K67" s="45"/>
      <c r="L67" s="45"/>
      <c r="M67" s="45" t="str">
        <f>IF(OR(K67="",L67=""),"",IF((LEFT(K67,1)*LEFT(L67,1))&lt;Database!$I$3,Database!$L$2,IF(((LEFT(K67,1)*LEFT(L67,1))&lt;Database!$I$4)*((LEFT(K67,1)*LEFT(L67,1))&gt;Database!$K$2),Database!$L$3,IF(((LEFT(K67,1)*LEFT(L67,1))&lt;Database!$I$5)*((LEFT(K67,1)*LEFT(L67,1))&gt;Database!$K$3),Database!$L$4,IF((LEFT(K67,1)*LEFT(L67,1))&gt;Database!$K$4,Database!$L$5)))))</f>
        <v/>
      </c>
      <c r="N67" s="45"/>
    </row>
    <row r="68" spans="2:14" s="213" customFormat="1" ht="15" thickBot="1">
      <c r="B68" s="69">
        <f t="shared" si="2"/>
        <v>57</v>
      </c>
      <c r="C68" s="65" t="str">
        <f ca="1">IF(INDIRECT("'Risk Input'!"&amp; Database!$O$2 &amp; ROW() - 5)="","",INDIRECT("'Risk Input'!"&amp; Database!$O$2 &amp; ROW() - 5))</f>
        <v/>
      </c>
      <c r="D68" s="65" t="str">
        <f ca="1">IF(INDIRECT("'Risk Input'!"&amp; Database!$O$10 &amp; ROW() - 5)="","",INDIRECT("'Risk Input'!"&amp; Database!$O$10 &amp; ROW() - 5))</f>
        <v/>
      </c>
      <c r="E68" s="65" t="str">
        <f ca="1">IF(INDIRECT("'Risk Input'!"&amp; Database!$O$27 &amp; ROW() - 5)="","",INDIRECT("'Risk Input'!"&amp; Database!$O$27 &amp; ROW() - 5))</f>
        <v/>
      </c>
      <c r="F68" s="65"/>
      <c r="G68" s="65"/>
      <c r="H68" s="65"/>
      <c r="I68" s="65"/>
      <c r="J68" s="65" t="str">
        <f>IF(OR(H68="",I68=""),"",IF((LEFT(H68,1)*LEFT(I68,1))&lt;Database!$I$3,Database!$L$2,IF(((LEFT(H68,1)*LEFT(I68,1))&lt;Database!$I$4)*((LEFT(H68,1)*LEFT(I68,1))&gt;Database!$K$2),Database!$L$3,IF(((LEFT(H68,1)*LEFT(I68,1))&lt;Database!$I$5)*((LEFT(H68,1)*LEFT(I68,1))&gt;Database!$K$3),Database!$L$4,IF((LEFT(H68,1)*LEFT(I68,1))&gt;Database!$K$4,Database!$L$5)))))</f>
        <v/>
      </c>
      <c r="K68" s="65"/>
      <c r="L68" s="65"/>
      <c r="M68" s="65" t="str">
        <f>IF(OR(K68="",L68=""),"",IF((LEFT(K68,1)*LEFT(L68,1))&lt;Database!$I$3,Database!$L$2,IF(((LEFT(K68,1)*LEFT(L68,1))&lt;Database!$I$4)*((LEFT(K68,1)*LEFT(L68,1))&gt;Database!$K$2),Database!$L$3,IF(((LEFT(K68,1)*LEFT(L68,1))&lt;Database!$I$5)*((LEFT(K68,1)*LEFT(L68,1))&gt;Database!$K$3),Database!$L$4,IF((LEFT(K68,1)*LEFT(L68,1))&gt;Database!$K$4,Database!$L$5)))))</f>
        <v/>
      </c>
      <c r="N68" s="65"/>
    </row>
    <row r="69" spans="2:14" s="213" customFormat="1" ht="15" thickBot="1">
      <c r="B69" s="67">
        <f t="shared" si="2"/>
        <v>58</v>
      </c>
      <c r="C69" s="45" t="str">
        <f ca="1">IF(INDIRECT("'Risk Input'!"&amp; Database!$O$2 &amp; ROW() - 5)="","",INDIRECT("'Risk Input'!"&amp; Database!$O$2 &amp; ROW() - 5))</f>
        <v/>
      </c>
      <c r="D69" s="45" t="str">
        <f ca="1">IF(INDIRECT("'Risk Input'!"&amp; Database!$O$10 &amp; ROW() - 5)="","",INDIRECT("'Risk Input'!"&amp; Database!$O$10 &amp; ROW() - 5))</f>
        <v/>
      </c>
      <c r="E69" s="45" t="str">
        <f ca="1">IF(INDIRECT("'Risk Input'!"&amp; Database!$O$27 &amp; ROW() - 5)="","",INDIRECT("'Risk Input'!"&amp; Database!$O$27 &amp; ROW() - 5))</f>
        <v/>
      </c>
      <c r="F69" s="45"/>
      <c r="G69" s="45"/>
      <c r="H69" s="45"/>
      <c r="I69" s="45"/>
      <c r="J69" s="45" t="str">
        <f>IF(OR(H69="",I69=""),"",IF((LEFT(H69,1)*LEFT(I69,1))&lt;Database!$I$3,Database!$L$2,IF(((LEFT(H69,1)*LEFT(I69,1))&lt;Database!$I$4)*((LEFT(H69,1)*LEFT(I69,1))&gt;Database!$K$2),Database!$L$3,IF(((LEFT(H69,1)*LEFT(I69,1))&lt;Database!$I$5)*((LEFT(H69,1)*LEFT(I69,1))&gt;Database!$K$3),Database!$L$4,IF((LEFT(H69,1)*LEFT(I69,1))&gt;Database!$K$4,Database!$L$5)))))</f>
        <v/>
      </c>
      <c r="K69" s="45"/>
      <c r="L69" s="45"/>
      <c r="M69" s="45" t="str">
        <f>IF(OR(K69="",L69=""),"",IF((LEFT(K69,1)*LEFT(L69,1))&lt;Database!$I$3,Database!$L$2,IF(((LEFT(K69,1)*LEFT(L69,1))&lt;Database!$I$4)*((LEFT(K69,1)*LEFT(L69,1))&gt;Database!$K$2),Database!$L$3,IF(((LEFT(K69,1)*LEFT(L69,1))&lt;Database!$I$5)*((LEFT(K69,1)*LEFT(L69,1))&gt;Database!$K$3),Database!$L$4,IF((LEFT(K69,1)*LEFT(L69,1))&gt;Database!$K$4,Database!$L$5)))))</f>
        <v/>
      </c>
      <c r="N69" s="45"/>
    </row>
    <row r="70" spans="2:14" s="213" customFormat="1" ht="15" thickBot="1">
      <c r="B70" s="69">
        <f t="shared" si="2"/>
        <v>59</v>
      </c>
      <c r="C70" s="65" t="str">
        <f ca="1">IF(INDIRECT("'Risk Input'!"&amp; Database!$O$2 &amp; ROW() - 5)="","",INDIRECT("'Risk Input'!"&amp; Database!$O$2 &amp; ROW() - 5))</f>
        <v/>
      </c>
      <c r="D70" s="65" t="str">
        <f ca="1">IF(INDIRECT("'Risk Input'!"&amp; Database!$O$10 &amp; ROW() - 5)="","",INDIRECT("'Risk Input'!"&amp; Database!$O$10 &amp; ROW() - 5))</f>
        <v/>
      </c>
      <c r="E70" s="65" t="str">
        <f ca="1">IF(INDIRECT("'Risk Input'!"&amp; Database!$O$27 &amp; ROW() - 5)="","",INDIRECT("'Risk Input'!"&amp; Database!$O$27 &amp; ROW() - 5))</f>
        <v/>
      </c>
      <c r="F70" s="65"/>
      <c r="G70" s="65"/>
      <c r="H70" s="65"/>
      <c r="I70" s="65"/>
      <c r="J70" s="65" t="str">
        <f>IF(OR(H70="",I70=""),"",IF((LEFT(H70,1)*LEFT(I70,1))&lt;Database!$I$3,Database!$L$2,IF(((LEFT(H70,1)*LEFT(I70,1))&lt;Database!$I$4)*((LEFT(H70,1)*LEFT(I70,1))&gt;Database!$K$2),Database!$L$3,IF(((LEFT(H70,1)*LEFT(I70,1))&lt;Database!$I$5)*((LEFT(H70,1)*LEFT(I70,1))&gt;Database!$K$3),Database!$L$4,IF((LEFT(H70,1)*LEFT(I70,1))&gt;Database!$K$4,Database!$L$5)))))</f>
        <v/>
      </c>
      <c r="K70" s="65"/>
      <c r="L70" s="65"/>
      <c r="M70" s="65" t="str">
        <f>IF(OR(K70="",L70=""),"",IF((LEFT(K70,1)*LEFT(L70,1))&lt;Database!$I$3,Database!$L$2,IF(((LEFT(K70,1)*LEFT(L70,1))&lt;Database!$I$4)*((LEFT(K70,1)*LEFT(L70,1))&gt;Database!$K$2),Database!$L$3,IF(((LEFT(K70,1)*LEFT(L70,1))&lt;Database!$I$5)*((LEFT(K70,1)*LEFT(L70,1))&gt;Database!$K$3),Database!$L$4,IF((LEFT(K70,1)*LEFT(L70,1))&gt;Database!$K$4,Database!$L$5)))))</f>
        <v/>
      </c>
      <c r="N70" s="65"/>
    </row>
    <row r="71" spans="2:14" s="213" customFormat="1" ht="15" thickBot="1">
      <c r="B71" s="67">
        <f t="shared" si="2"/>
        <v>60</v>
      </c>
      <c r="C71" s="45" t="str">
        <f ca="1">IF(INDIRECT("'Risk Input'!"&amp; Database!$O$2 &amp; ROW() - 5)="","",INDIRECT("'Risk Input'!"&amp; Database!$O$2 &amp; ROW() - 5))</f>
        <v/>
      </c>
      <c r="D71" s="45" t="str">
        <f ca="1">IF(INDIRECT("'Risk Input'!"&amp; Database!$O$10 &amp; ROW() - 5)="","",INDIRECT("'Risk Input'!"&amp; Database!$O$10 &amp; ROW() - 5))</f>
        <v/>
      </c>
      <c r="E71" s="45" t="str">
        <f ca="1">IF(INDIRECT("'Risk Input'!"&amp; Database!$O$27 &amp; ROW() - 5)="","",INDIRECT("'Risk Input'!"&amp; Database!$O$27 &amp; ROW() - 5))</f>
        <v/>
      </c>
      <c r="F71" s="45"/>
      <c r="G71" s="45"/>
      <c r="H71" s="45"/>
      <c r="I71" s="45"/>
      <c r="J71" s="45" t="str">
        <f>IF(OR(H71="",I71=""),"",IF((LEFT(H71,1)*LEFT(I71,1))&lt;Database!$I$3,Database!$L$2,IF(((LEFT(H71,1)*LEFT(I71,1))&lt;Database!$I$4)*((LEFT(H71,1)*LEFT(I71,1))&gt;Database!$K$2),Database!$L$3,IF(((LEFT(H71,1)*LEFT(I71,1))&lt;Database!$I$5)*((LEFT(H71,1)*LEFT(I71,1))&gt;Database!$K$3),Database!$L$4,IF((LEFT(H71,1)*LEFT(I71,1))&gt;Database!$K$4,Database!$L$5)))))</f>
        <v/>
      </c>
      <c r="K71" s="45"/>
      <c r="L71" s="45"/>
      <c r="M71" s="45" t="str">
        <f>IF(OR(K71="",L71=""),"",IF((LEFT(K71,1)*LEFT(L71,1))&lt;Database!$I$3,Database!$L$2,IF(((LEFT(K71,1)*LEFT(L71,1))&lt;Database!$I$4)*((LEFT(K71,1)*LEFT(L71,1))&gt;Database!$K$2),Database!$L$3,IF(((LEFT(K71,1)*LEFT(L71,1))&lt;Database!$I$5)*((LEFT(K71,1)*LEFT(L71,1))&gt;Database!$K$3),Database!$L$4,IF((LEFT(K71,1)*LEFT(L71,1))&gt;Database!$K$4,Database!$L$5)))))</f>
        <v/>
      </c>
      <c r="N71" s="45"/>
    </row>
    <row r="72" spans="2:14" s="213" customFormat="1" ht="15" thickBot="1">
      <c r="B72" s="69">
        <f t="shared" si="2"/>
        <v>61</v>
      </c>
      <c r="C72" s="65" t="str">
        <f ca="1">IF(INDIRECT("'Risk Input'!"&amp; Database!$O$2 &amp; ROW() - 5)="","",INDIRECT("'Risk Input'!"&amp; Database!$O$2 &amp; ROW() - 5))</f>
        <v/>
      </c>
      <c r="D72" s="65" t="str">
        <f ca="1">IF(INDIRECT("'Risk Input'!"&amp; Database!$O$10 &amp; ROW() - 5)="","",INDIRECT("'Risk Input'!"&amp; Database!$O$10 &amp; ROW() - 5))</f>
        <v/>
      </c>
      <c r="E72" s="65" t="str">
        <f ca="1">IF(INDIRECT("'Risk Input'!"&amp; Database!$O$27 &amp; ROW() - 5)="","",INDIRECT("'Risk Input'!"&amp; Database!$O$27 &amp; ROW() - 5))</f>
        <v/>
      </c>
      <c r="F72" s="65"/>
      <c r="G72" s="65"/>
      <c r="H72" s="65"/>
      <c r="I72" s="65"/>
      <c r="J72" s="65" t="str">
        <f>IF(OR(H72="",I72=""),"",IF((LEFT(H72,1)*LEFT(I72,1))&lt;Database!$I$3,Database!$L$2,IF(((LEFT(H72,1)*LEFT(I72,1))&lt;Database!$I$4)*((LEFT(H72,1)*LEFT(I72,1))&gt;Database!$K$2),Database!$L$3,IF(((LEFT(H72,1)*LEFT(I72,1))&lt;Database!$I$5)*((LEFT(H72,1)*LEFT(I72,1))&gt;Database!$K$3),Database!$L$4,IF((LEFT(H72,1)*LEFT(I72,1))&gt;Database!$K$4,Database!$L$5)))))</f>
        <v/>
      </c>
      <c r="K72" s="65"/>
      <c r="L72" s="65"/>
      <c r="M72" s="65" t="str">
        <f>IF(OR(K72="",L72=""),"",IF((LEFT(K72,1)*LEFT(L72,1))&lt;Database!$I$3,Database!$L$2,IF(((LEFT(K72,1)*LEFT(L72,1))&lt;Database!$I$4)*((LEFT(K72,1)*LEFT(L72,1))&gt;Database!$K$2),Database!$L$3,IF(((LEFT(K72,1)*LEFT(L72,1))&lt;Database!$I$5)*((LEFT(K72,1)*LEFT(L72,1))&gt;Database!$K$3),Database!$L$4,IF((LEFT(K72,1)*LEFT(L72,1))&gt;Database!$K$4,Database!$L$5)))))</f>
        <v/>
      </c>
      <c r="N72" s="65"/>
    </row>
    <row r="73" spans="2:14" s="213" customFormat="1" ht="15" thickBot="1">
      <c r="B73" s="67">
        <f t="shared" si="2"/>
        <v>62</v>
      </c>
      <c r="C73" s="45" t="str">
        <f ca="1">IF(INDIRECT("'Risk Input'!"&amp; Database!$O$2 &amp; ROW() - 5)="","",INDIRECT("'Risk Input'!"&amp; Database!$O$2 &amp; ROW() - 5))</f>
        <v/>
      </c>
      <c r="D73" s="45" t="str">
        <f ca="1">IF(INDIRECT("'Risk Input'!"&amp; Database!$O$10 &amp; ROW() - 5)="","",INDIRECT("'Risk Input'!"&amp; Database!$O$10 &amp; ROW() - 5))</f>
        <v/>
      </c>
      <c r="E73" s="45" t="str">
        <f ca="1">IF(INDIRECT("'Risk Input'!"&amp; Database!$O$27 &amp; ROW() - 5)="","",INDIRECT("'Risk Input'!"&amp; Database!$O$27 &amp; ROW() - 5))</f>
        <v/>
      </c>
      <c r="F73" s="45"/>
      <c r="G73" s="45"/>
      <c r="H73" s="45"/>
      <c r="I73" s="45"/>
      <c r="J73" s="45" t="str">
        <f>IF(OR(H73="",I73=""),"",IF((LEFT(H73,1)*LEFT(I73,1))&lt;Database!$I$3,Database!$L$2,IF(((LEFT(H73,1)*LEFT(I73,1))&lt;Database!$I$4)*((LEFT(H73,1)*LEFT(I73,1))&gt;Database!$K$2),Database!$L$3,IF(((LEFT(H73,1)*LEFT(I73,1))&lt;Database!$I$5)*((LEFT(H73,1)*LEFT(I73,1))&gt;Database!$K$3),Database!$L$4,IF((LEFT(H73,1)*LEFT(I73,1))&gt;Database!$K$4,Database!$L$5)))))</f>
        <v/>
      </c>
      <c r="K73" s="45"/>
      <c r="L73" s="45"/>
      <c r="M73" s="45" t="str">
        <f>IF(OR(K73="",L73=""),"",IF((LEFT(K73,1)*LEFT(L73,1))&lt;Database!$I$3,Database!$L$2,IF(((LEFT(K73,1)*LEFT(L73,1))&lt;Database!$I$4)*((LEFT(K73,1)*LEFT(L73,1))&gt;Database!$K$2),Database!$L$3,IF(((LEFT(K73,1)*LEFT(L73,1))&lt;Database!$I$5)*((LEFT(K73,1)*LEFT(L73,1))&gt;Database!$K$3),Database!$L$4,IF((LEFT(K73,1)*LEFT(L73,1))&gt;Database!$K$4,Database!$L$5)))))</f>
        <v/>
      </c>
      <c r="N73" s="45"/>
    </row>
    <row r="74" spans="2:14" s="213" customFormat="1" ht="15" thickBot="1">
      <c r="B74" s="69">
        <f t="shared" si="2"/>
        <v>63</v>
      </c>
      <c r="C74" s="65" t="str">
        <f ca="1">IF(INDIRECT("'Risk Input'!"&amp; Database!$O$2 &amp; ROW() - 5)="","",INDIRECT("'Risk Input'!"&amp; Database!$O$2 &amp; ROW() - 5))</f>
        <v/>
      </c>
      <c r="D74" s="65" t="str">
        <f ca="1">IF(INDIRECT("'Risk Input'!"&amp; Database!$O$10 &amp; ROW() - 5)="","",INDIRECT("'Risk Input'!"&amp; Database!$O$10 &amp; ROW() - 5))</f>
        <v/>
      </c>
      <c r="E74" s="65" t="str">
        <f ca="1">IF(INDIRECT("'Risk Input'!"&amp; Database!$O$27 &amp; ROW() - 5)="","",INDIRECT("'Risk Input'!"&amp; Database!$O$27 &amp; ROW() - 5))</f>
        <v/>
      </c>
      <c r="F74" s="65"/>
      <c r="G74" s="65"/>
      <c r="H74" s="65"/>
      <c r="I74" s="65"/>
      <c r="J74" s="65" t="str">
        <f>IF(OR(H74="",I74=""),"",IF((LEFT(H74,1)*LEFT(I74,1))&lt;Database!$I$3,Database!$L$2,IF(((LEFT(H74,1)*LEFT(I74,1))&lt;Database!$I$4)*((LEFT(H74,1)*LEFT(I74,1))&gt;Database!$K$2),Database!$L$3,IF(((LEFT(H74,1)*LEFT(I74,1))&lt;Database!$I$5)*((LEFT(H74,1)*LEFT(I74,1))&gt;Database!$K$3),Database!$L$4,IF((LEFT(H74,1)*LEFT(I74,1))&gt;Database!$K$4,Database!$L$5)))))</f>
        <v/>
      </c>
      <c r="K74" s="65"/>
      <c r="L74" s="65"/>
      <c r="M74" s="65" t="str">
        <f>IF(OR(K74="",L74=""),"",IF((LEFT(K74,1)*LEFT(L74,1))&lt;Database!$I$3,Database!$L$2,IF(((LEFT(K74,1)*LEFT(L74,1))&lt;Database!$I$4)*((LEFT(K74,1)*LEFT(L74,1))&gt;Database!$K$2),Database!$L$3,IF(((LEFT(K74,1)*LEFT(L74,1))&lt;Database!$I$5)*((LEFT(K74,1)*LEFT(L74,1))&gt;Database!$K$3),Database!$L$4,IF((LEFT(K74,1)*LEFT(L74,1))&gt;Database!$K$4,Database!$L$5)))))</f>
        <v/>
      </c>
      <c r="N74" s="65"/>
    </row>
    <row r="75" spans="2:14" s="213" customFormat="1" ht="15" thickBot="1">
      <c r="B75" s="67">
        <f t="shared" si="2"/>
        <v>64</v>
      </c>
      <c r="C75" s="45" t="str">
        <f ca="1">IF(INDIRECT("'Risk Input'!"&amp; Database!$O$2 &amp; ROW() - 5)="","",INDIRECT("'Risk Input'!"&amp; Database!$O$2 &amp; ROW() - 5))</f>
        <v/>
      </c>
      <c r="D75" s="45" t="str">
        <f ca="1">IF(INDIRECT("'Risk Input'!"&amp; Database!$O$10 &amp; ROW() - 5)="","",INDIRECT("'Risk Input'!"&amp; Database!$O$10 &amp; ROW() - 5))</f>
        <v/>
      </c>
      <c r="E75" s="45" t="str">
        <f ca="1">IF(INDIRECT("'Risk Input'!"&amp; Database!$O$27 &amp; ROW() - 5)="","",INDIRECT("'Risk Input'!"&amp; Database!$O$27 &amp; ROW() - 5))</f>
        <v/>
      </c>
      <c r="F75" s="45"/>
      <c r="G75" s="45"/>
      <c r="H75" s="45"/>
      <c r="I75" s="45"/>
      <c r="J75" s="45" t="str">
        <f>IF(OR(H75="",I75=""),"",IF((LEFT(H75,1)*LEFT(I75,1))&lt;Database!$I$3,Database!$L$2,IF(((LEFT(H75,1)*LEFT(I75,1))&lt;Database!$I$4)*((LEFT(H75,1)*LEFT(I75,1))&gt;Database!$K$2),Database!$L$3,IF(((LEFT(H75,1)*LEFT(I75,1))&lt;Database!$I$5)*((LEFT(H75,1)*LEFT(I75,1))&gt;Database!$K$3),Database!$L$4,IF((LEFT(H75,1)*LEFT(I75,1))&gt;Database!$K$4,Database!$L$5)))))</f>
        <v/>
      </c>
      <c r="K75" s="45"/>
      <c r="L75" s="45"/>
      <c r="M75" s="45" t="str">
        <f>IF(OR(K75="",L75=""),"",IF((LEFT(K75,1)*LEFT(L75,1))&lt;Database!$I$3,Database!$L$2,IF(((LEFT(K75,1)*LEFT(L75,1))&lt;Database!$I$4)*((LEFT(K75,1)*LEFT(L75,1))&gt;Database!$K$2),Database!$L$3,IF(((LEFT(K75,1)*LEFT(L75,1))&lt;Database!$I$5)*((LEFT(K75,1)*LEFT(L75,1))&gt;Database!$K$3),Database!$L$4,IF((LEFT(K75,1)*LEFT(L75,1))&gt;Database!$K$4,Database!$L$5)))))</f>
        <v/>
      </c>
      <c r="N75" s="45"/>
    </row>
    <row r="76" spans="2:14" s="213" customFormat="1" ht="15" thickBot="1">
      <c r="B76" s="69">
        <f t="shared" si="2"/>
        <v>65</v>
      </c>
      <c r="C76" s="65" t="str">
        <f ca="1">IF(INDIRECT("'Risk Input'!"&amp; Database!$O$2 &amp; ROW() - 5)="","",INDIRECT("'Risk Input'!"&amp; Database!$O$2 &amp; ROW() - 5))</f>
        <v/>
      </c>
      <c r="D76" s="65" t="str">
        <f ca="1">IF(INDIRECT("'Risk Input'!"&amp; Database!$O$10 &amp; ROW() - 5)="","",INDIRECT("'Risk Input'!"&amp; Database!$O$10 &amp; ROW() - 5))</f>
        <v/>
      </c>
      <c r="E76" s="65" t="str">
        <f ca="1">IF(INDIRECT("'Risk Input'!"&amp; Database!$O$27 &amp; ROW() - 5)="","",INDIRECT("'Risk Input'!"&amp; Database!$O$27 &amp; ROW() - 5))</f>
        <v/>
      </c>
      <c r="F76" s="65"/>
      <c r="G76" s="65"/>
      <c r="H76" s="65"/>
      <c r="I76" s="65"/>
      <c r="J76" s="65" t="str">
        <f>IF(OR(H76="",I76=""),"",IF((LEFT(H76,1)*LEFT(I76,1))&lt;Database!$I$3,Database!$L$2,IF(((LEFT(H76,1)*LEFT(I76,1))&lt;Database!$I$4)*((LEFT(H76,1)*LEFT(I76,1))&gt;Database!$K$2),Database!$L$3,IF(((LEFT(H76,1)*LEFT(I76,1))&lt;Database!$I$5)*((LEFT(H76,1)*LEFT(I76,1))&gt;Database!$K$3),Database!$L$4,IF((LEFT(H76,1)*LEFT(I76,1))&gt;Database!$K$4,Database!$L$5)))))</f>
        <v/>
      </c>
      <c r="K76" s="65"/>
      <c r="L76" s="65"/>
      <c r="M76" s="65" t="str">
        <f>IF(OR(K76="",L76=""),"",IF((LEFT(K76,1)*LEFT(L76,1))&lt;Database!$I$3,Database!$L$2,IF(((LEFT(K76,1)*LEFT(L76,1))&lt;Database!$I$4)*((LEFT(K76,1)*LEFT(L76,1))&gt;Database!$K$2),Database!$L$3,IF(((LEFT(K76,1)*LEFT(L76,1))&lt;Database!$I$5)*((LEFT(K76,1)*LEFT(L76,1))&gt;Database!$K$3),Database!$L$4,IF((LEFT(K76,1)*LEFT(L76,1))&gt;Database!$K$4,Database!$L$5)))))</f>
        <v/>
      </c>
      <c r="N76" s="65"/>
    </row>
    <row r="77" spans="2:14" s="213" customFormat="1" ht="15" thickBot="1">
      <c r="B77" s="67">
        <f t="shared" si="2"/>
        <v>66</v>
      </c>
      <c r="C77" s="45" t="str">
        <f ca="1">IF(INDIRECT("'Risk Input'!"&amp; Database!$O$2 &amp; ROW() - 5)="","",INDIRECT("'Risk Input'!"&amp; Database!$O$2 &amp; ROW() - 5))</f>
        <v/>
      </c>
      <c r="D77" s="45" t="str">
        <f ca="1">IF(INDIRECT("'Risk Input'!"&amp; Database!$O$10 &amp; ROW() - 5)="","",INDIRECT("'Risk Input'!"&amp; Database!$O$10 &amp; ROW() - 5))</f>
        <v/>
      </c>
      <c r="E77" s="45" t="str">
        <f ca="1">IF(INDIRECT("'Risk Input'!"&amp; Database!$O$27 &amp; ROW() - 5)="","",INDIRECT("'Risk Input'!"&amp; Database!$O$27 &amp; ROW() - 5))</f>
        <v/>
      </c>
      <c r="F77" s="45"/>
      <c r="G77" s="45"/>
      <c r="H77" s="45"/>
      <c r="I77" s="45"/>
      <c r="J77" s="45" t="str">
        <f>IF(OR(H77="",I77=""),"",IF((LEFT(H77,1)*LEFT(I77,1))&lt;Database!$I$3,Database!$L$2,IF(((LEFT(H77,1)*LEFT(I77,1))&lt;Database!$I$4)*((LEFT(H77,1)*LEFT(I77,1))&gt;Database!$K$2),Database!$L$3,IF(((LEFT(H77,1)*LEFT(I77,1))&lt;Database!$I$5)*((LEFT(H77,1)*LEFT(I77,1))&gt;Database!$K$3),Database!$L$4,IF((LEFT(H77,1)*LEFT(I77,1))&gt;Database!$K$4,Database!$L$5)))))</f>
        <v/>
      </c>
      <c r="K77" s="45"/>
      <c r="L77" s="45"/>
      <c r="M77" s="45" t="str">
        <f>IF(OR(K77="",L77=""),"",IF((LEFT(K77,1)*LEFT(L77,1))&lt;Database!$I$3,Database!$L$2,IF(((LEFT(K77,1)*LEFT(L77,1))&lt;Database!$I$4)*((LEFT(K77,1)*LEFT(L77,1))&gt;Database!$K$2),Database!$L$3,IF(((LEFT(K77,1)*LEFT(L77,1))&lt;Database!$I$5)*((LEFT(K77,1)*LEFT(L77,1))&gt;Database!$K$3),Database!$L$4,IF((LEFT(K77,1)*LEFT(L77,1))&gt;Database!$K$4,Database!$L$5)))))</f>
        <v/>
      </c>
      <c r="N77" s="45"/>
    </row>
    <row r="78" spans="2:14" s="213" customFormat="1" ht="15" thickBot="1">
      <c r="B78" s="69">
        <f t="shared" si="2"/>
        <v>67</v>
      </c>
      <c r="C78" s="65" t="str">
        <f ca="1">IF(INDIRECT("'Risk Input'!"&amp; Database!$O$2 &amp; ROW() - 5)="","",INDIRECT("'Risk Input'!"&amp; Database!$O$2 &amp; ROW() - 5))</f>
        <v/>
      </c>
      <c r="D78" s="65" t="str">
        <f ca="1">IF(INDIRECT("'Risk Input'!"&amp; Database!$O$10 &amp; ROW() - 5)="","",INDIRECT("'Risk Input'!"&amp; Database!$O$10 &amp; ROW() - 5))</f>
        <v/>
      </c>
      <c r="E78" s="65" t="str">
        <f ca="1">IF(INDIRECT("'Risk Input'!"&amp; Database!$O$27 &amp; ROW() - 5)="","",INDIRECT("'Risk Input'!"&amp; Database!$O$27 &amp; ROW() - 5))</f>
        <v/>
      </c>
      <c r="F78" s="65"/>
      <c r="G78" s="65"/>
      <c r="H78" s="65"/>
      <c r="I78" s="65"/>
      <c r="J78" s="65" t="str">
        <f>IF(OR(H78="",I78=""),"",IF((LEFT(H78,1)*LEFT(I78,1))&lt;Database!$I$3,Database!$L$2,IF(((LEFT(H78,1)*LEFT(I78,1))&lt;Database!$I$4)*((LEFT(H78,1)*LEFT(I78,1))&gt;Database!$K$2),Database!$L$3,IF(((LEFT(H78,1)*LEFT(I78,1))&lt;Database!$I$5)*((LEFT(H78,1)*LEFT(I78,1))&gt;Database!$K$3),Database!$L$4,IF((LEFT(H78,1)*LEFT(I78,1))&gt;Database!$K$4,Database!$L$5)))))</f>
        <v/>
      </c>
      <c r="K78" s="65"/>
      <c r="L78" s="65"/>
      <c r="M78" s="65" t="str">
        <f>IF(OR(K78="",L78=""),"",IF((LEFT(K78,1)*LEFT(L78,1))&lt;Database!$I$3,Database!$L$2,IF(((LEFT(K78,1)*LEFT(L78,1))&lt;Database!$I$4)*((LEFT(K78,1)*LEFT(L78,1))&gt;Database!$K$2),Database!$L$3,IF(((LEFT(K78,1)*LEFT(L78,1))&lt;Database!$I$5)*((LEFT(K78,1)*LEFT(L78,1))&gt;Database!$K$3),Database!$L$4,IF((LEFT(K78,1)*LEFT(L78,1))&gt;Database!$K$4,Database!$L$5)))))</f>
        <v/>
      </c>
      <c r="N78" s="65"/>
    </row>
    <row r="79" spans="2:14" s="213" customFormat="1" ht="15" thickBot="1">
      <c r="B79" s="42">
        <f>B78+1</f>
        <v>68</v>
      </c>
      <c r="C79" s="39" t="str">
        <f ca="1">IF(INDIRECT("'Risk Input'!"&amp; Database!$O$2 &amp; ROW() - 5)="","",INDIRECT("'Risk Input'!"&amp; Database!$O$2 &amp; ROW() - 5))</f>
        <v/>
      </c>
      <c r="D79" s="39" t="str">
        <f ca="1">IF(INDIRECT("'Risk Input'!"&amp; Database!$O$10 &amp; ROW() - 5)="","",INDIRECT("'Risk Input'!"&amp; Database!$O$10 &amp; ROW() - 5))</f>
        <v/>
      </c>
      <c r="E79" s="39" t="str">
        <f ca="1">IF(INDIRECT("'Risk Input'!"&amp; Database!$O$27 &amp; ROW() - 5)="","",INDIRECT("'Risk Input'!"&amp; Database!$O$27 &amp; ROW() - 5))</f>
        <v/>
      </c>
      <c r="F79" s="39"/>
      <c r="G79" s="39"/>
      <c r="H79" s="39"/>
      <c r="I79" s="39"/>
      <c r="J79" s="39" t="str">
        <f>IF(OR(H79="",I79=""),"",IF((LEFT(H79,1)*LEFT(I79,1))&lt;Database!$I$3,Database!$L$2,IF(((LEFT(H79,1)*LEFT(I79,1))&lt;Database!$I$4)*((LEFT(H79,1)*LEFT(I79,1))&gt;Database!$K$2),Database!$L$3,IF(((LEFT(H79,1)*LEFT(I79,1))&lt;Database!$I$5)*((LEFT(H79,1)*LEFT(I79,1))&gt;Database!$K$3),Database!$L$4,IF((LEFT(H79,1)*LEFT(I79,1))&gt;Database!$K$4,Database!$L$5)))))</f>
        <v/>
      </c>
      <c r="K79" s="39"/>
      <c r="L79" s="39"/>
      <c r="M79" s="39" t="str">
        <f>IF(OR(K79="",L79=""),"",IF((LEFT(K79,1)*LEFT(L79,1))&lt;Database!$I$3,Database!$L$2,IF(((LEFT(K79,1)*LEFT(L79,1))&lt;Database!$I$4)*((LEFT(K79,1)*LEFT(L79,1))&gt;Database!$K$2),Database!$L$3,IF(((LEFT(K79,1)*LEFT(L79,1))&lt;Database!$I$5)*((LEFT(K79,1)*LEFT(L79,1))&gt;Database!$K$3),Database!$L$4,IF((LEFT(K79,1)*LEFT(L79,1))&gt;Database!$K$4,Database!$L$5)))))</f>
        <v/>
      </c>
      <c r="N79" s="39"/>
    </row>
    <row r="80" spans="2:14" s="213" customFormat="1" ht="15" thickBot="1">
      <c r="B80" s="40">
        <f t="shared" ref="B80:B100" si="3">B79+1</f>
        <v>69</v>
      </c>
      <c r="C80" s="38" t="str">
        <f ca="1">IF(INDIRECT("'Risk Input'!"&amp; Database!$O$2 &amp; ROW() - 5)="","",INDIRECT("'Risk Input'!"&amp; Database!$O$2 &amp; ROW() - 5))</f>
        <v/>
      </c>
      <c r="D80" s="38" t="str">
        <f ca="1">IF(INDIRECT("'Risk Input'!"&amp; Database!$O$10 &amp; ROW() - 5)="","",INDIRECT("'Risk Input'!"&amp; Database!$O$10 &amp; ROW() - 5))</f>
        <v/>
      </c>
      <c r="E80" s="38" t="str">
        <f ca="1">IF(INDIRECT("'Risk Input'!"&amp; Database!$O$27 &amp; ROW() - 5)="","",INDIRECT("'Risk Input'!"&amp; Database!$O$27 &amp; ROW() - 5))</f>
        <v/>
      </c>
      <c r="F80" s="38"/>
      <c r="G80" s="38"/>
      <c r="H80" s="38"/>
      <c r="I80" s="38"/>
      <c r="J80" s="38" t="str">
        <f>IF(OR(H80="",I80=""),"",IF((LEFT(H80,1)*LEFT(I80,1))&lt;Database!$I$3,Database!$L$2,IF(((LEFT(H80,1)*LEFT(I80,1))&lt;Database!$I$4)*((LEFT(H80,1)*LEFT(I80,1))&gt;Database!$K$2),Database!$L$3,IF(((LEFT(H80,1)*LEFT(I80,1))&lt;Database!$I$5)*((LEFT(H80,1)*LEFT(I80,1))&gt;Database!$K$3),Database!$L$4,IF((LEFT(H80,1)*LEFT(I80,1))&gt;Database!$K$4,Database!$L$5)))))</f>
        <v/>
      </c>
      <c r="K80" s="38"/>
      <c r="L80" s="38"/>
      <c r="M80" s="38" t="str">
        <f>IF(OR(K80="",L80=""),"",IF((LEFT(K80,1)*LEFT(L80,1))&lt;Database!$I$3,Database!$L$2,IF(((LEFT(K80,1)*LEFT(L80,1))&lt;Database!$I$4)*((LEFT(K80,1)*LEFT(L80,1))&gt;Database!$K$2),Database!$L$3,IF(((LEFT(K80,1)*LEFT(L80,1))&lt;Database!$I$5)*((LEFT(K80,1)*LEFT(L80,1))&gt;Database!$K$3),Database!$L$4,IF((LEFT(K80,1)*LEFT(L80,1))&gt;Database!$K$4,Database!$L$5)))))</f>
        <v/>
      </c>
      <c r="N80" s="38"/>
    </row>
    <row r="81" spans="2:14" s="213" customFormat="1" ht="15" thickBot="1">
      <c r="B81" s="42">
        <f t="shared" si="3"/>
        <v>70</v>
      </c>
      <c r="C81" s="39" t="str">
        <f ca="1">IF(INDIRECT("'Risk Input'!"&amp; Database!$O$2 &amp; ROW() - 5)="","",INDIRECT("'Risk Input'!"&amp; Database!$O$2 &amp; ROW() - 5))</f>
        <v/>
      </c>
      <c r="D81" s="39" t="str">
        <f ca="1">IF(INDIRECT("'Risk Input'!"&amp; Database!$O$10 &amp; ROW() - 5)="","",INDIRECT("'Risk Input'!"&amp; Database!$O$10 &amp; ROW() - 5))</f>
        <v/>
      </c>
      <c r="E81" s="39" t="str">
        <f ca="1">IF(INDIRECT("'Risk Input'!"&amp; Database!$O$27 &amp; ROW() - 5)="","",INDIRECT("'Risk Input'!"&amp; Database!$O$27 &amp; ROW() - 5))</f>
        <v/>
      </c>
      <c r="F81" s="39"/>
      <c r="G81" s="39"/>
      <c r="H81" s="39"/>
      <c r="I81" s="39"/>
      <c r="J81" s="39" t="str">
        <f>IF(OR(H81="",I81=""),"",IF((LEFT(H81,1)*LEFT(I81,1))&lt;Database!$I$3,Database!$L$2,IF(((LEFT(H81,1)*LEFT(I81,1))&lt;Database!$I$4)*((LEFT(H81,1)*LEFT(I81,1))&gt;Database!$K$2),Database!$L$3,IF(((LEFT(H81,1)*LEFT(I81,1))&lt;Database!$I$5)*((LEFT(H81,1)*LEFT(I81,1))&gt;Database!$K$3),Database!$L$4,IF((LEFT(H81,1)*LEFT(I81,1))&gt;Database!$K$4,Database!$L$5)))))</f>
        <v/>
      </c>
      <c r="K81" s="39"/>
      <c r="L81" s="39"/>
      <c r="M81" s="39" t="str">
        <f>IF(OR(K81="",L81=""),"",IF((LEFT(K81,1)*LEFT(L81,1))&lt;Database!$I$3,Database!$L$2,IF(((LEFT(K81,1)*LEFT(L81,1))&lt;Database!$I$4)*((LEFT(K81,1)*LEFT(L81,1))&gt;Database!$K$2),Database!$L$3,IF(((LEFT(K81,1)*LEFT(L81,1))&lt;Database!$I$5)*((LEFT(K81,1)*LEFT(L81,1))&gt;Database!$K$3),Database!$L$4,IF((LEFT(K81,1)*LEFT(L81,1))&gt;Database!$K$4,Database!$L$5)))))</f>
        <v/>
      </c>
      <c r="N81" s="39"/>
    </row>
    <row r="82" spans="2:14" s="213" customFormat="1" ht="15" thickBot="1">
      <c r="B82" s="40">
        <f t="shared" si="3"/>
        <v>71</v>
      </c>
      <c r="C82" s="38" t="str">
        <f ca="1">IF(INDIRECT("'Risk Input'!"&amp; Database!$O$2 &amp; ROW() - 5)="","",INDIRECT("'Risk Input'!"&amp; Database!$O$2 &amp; ROW() - 5))</f>
        <v/>
      </c>
      <c r="D82" s="38" t="str">
        <f ca="1">IF(INDIRECT("'Risk Input'!"&amp; Database!$O$10 &amp; ROW() - 5)="","",INDIRECT("'Risk Input'!"&amp; Database!$O$10 &amp; ROW() - 5))</f>
        <v/>
      </c>
      <c r="E82" s="38" t="str">
        <f ca="1">IF(INDIRECT("'Risk Input'!"&amp; Database!$O$27 &amp; ROW() - 5)="","",INDIRECT("'Risk Input'!"&amp; Database!$O$27 &amp; ROW() - 5))</f>
        <v/>
      </c>
      <c r="F82" s="38"/>
      <c r="G82" s="38"/>
      <c r="H82" s="38"/>
      <c r="I82" s="38"/>
      <c r="J82" s="38" t="str">
        <f>IF(OR(H82="",I82=""),"",IF((LEFT(H82,1)*LEFT(I82,1))&lt;Database!$I$3,Database!$L$2,IF(((LEFT(H82,1)*LEFT(I82,1))&lt;Database!$I$4)*((LEFT(H82,1)*LEFT(I82,1))&gt;Database!$K$2),Database!$L$3,IF(((LEFT(H82,1)*LEFT(I82,1))&lt;Database!$I$5)*((LEFT(H82,1)*LEFT(I82,1))&gt;Database!$K$3),Database!$L$4,IF((LEFT(H82,1)*LEFT(I82,1))&gt;Database!$K$4,Database!$L$5)))))</f>
        <v/>
      </c>
      <c r="K82" s="38"/>
      <c r="L82" s="38"/>
      <c r="M82" s="38" t="str">
        <f>IF(OR(K82="",L82=""),"",IF((LEFT(K82,1)*LEFT(L82,1))&lt;Database!$I$3,Database!$L$2,IF(((LEFT(K82,1)*LEFT(L82,1))&lt;Database!$I$4)*((LEFT(K82,1)*LEFT(L82,1))&gt;Database!$K$2),Database!$L$3,IF(((LEFT(K82,1)*LEFT(L82,1))&lt;Database!$I$5)*((LEFT(K82,1)*LEFT(L82,1))&gt;Database!$K$3),Database!$L$4,IF((LEFT(K82,1)*LEFT(L82,1))&gt;Database!$K$4,Database!$L$5)))))</f>
        <v/>
      </c>
      <c r="N82" s="38"/>
    </row>
    <row r="83" spans="2:14" s="213" customFormat="1" ht="15" thickBot="1">
      <c r="B83" s="42">
        <f t="shared" si="3"/>
        <v>72</v>
      </c>
      <c r="C83" s="39" t="str">
        <f ca="1">IF(INDIRECT("'Risk Input'!"&amp; Database!$O$2 &amp; ROW() - 5)="","",INDIRECT("'Risk Input'!"&amp; Database!$O$2 &amp; ROW() - 5))</f>
        <v/>
      </c>
      <c r="D83" s="39" t="str">
        <f ca="1">IF(INDIRECT("'Risk Input'!"&amp; Database!$O$10 &amp; ROW() - 5)="","",INDIRECT("'Risk Input'!"&amp; Database!$O$10 &amp; ROW() - 5))</f>
        <v/>
      </c>
      <c r="E83" s="39" t="str">
        <f ca="1">IF(INDIRECT("'Risk Input'!"&amp; Database!$O$27 &amp; ROW() - 5)="","",INDIRECT("'Risk Input'!"&amp; Database!$O$27 &amp; ROW() - 5))</f>
        <v/>
      </c>
      <c r="F83" s="39"/>
      <c r="G83" s="39"/>
      <c r="H83" s="39"/>
      <c r="I83" s="39"/>
      <c r="J83" s="39" t="str">
        <f>IF(OR(H83="",I83=""),"",IF((LEFT(H83,1)*LEFT(I83,1))&lt;Database!$I$3,Database!$L$2,IF(((LEFT(H83,1)*LEFT(I83,1))&lt;Database!$I$4)*((LEFT(H83,1)*LEFT(I83,1))&gt;Database!$K$2),Database!$L$3,IF(((LEFT(H83,1)*LEFT(I83,1))&lt;Database!$I$5)*((LEFT(H83,1)*LEFT(I83,1))&gt;Database!$K$3),Database!$L$4,IF((LEFT(H83,1)*LEFT(I83,1))&gt;Database!$K$4,Database!$L$5)))))</f>
        <v/>
      </c>
      <c r="K83" s="39"/>
      <c r="L83" s="39"/>
      <c r="M83" s="39" t="str">
        <f>IF(OR(K83="",L83=""),"",IF((LEFT(K83,1)*LEFT(L83,1))&lt;Database!$I$3,Database!$L$2,IF(((LEFT(K83,1)*LEFT(L83,1))&lt;Database!$I$4)*((LEFT(K83,1)*LEFT(L83,1))&gt;Database!$K$2),Database!$L$3,IF(((LEFT(K83,1)*LEFT(L83,1))&lt;Database!$I$5)*((LEFT(K83,1)*LEFT(L83,1))&gt;Database!$K$3),Database!$L$4,IF((LEFT(K83,1)*LEFT(L83,1))&gt;Database!$K$4,Database!$L$5)))))</f>
        <v/>
      </c>
      <c r="N83" s="39"/>
    </row>
    <row r="84" spans="2:14" s="213" customFormat="1" ht="15" thickBot="1">
      <c r="B84" s="40">
        <f t="shared" si="3"/>
        <v>73</v>
      </c>
      <c r="C84" s="38" t="str">
        <f ca="1">IF(INDIRECT("'Risk Input'!"&amp; Database!$O$2 &amp; ROW() - 5)="","",INDIRECT("'Risk Input'!"&amp; Database!$O$2 &amp; ROW() - 5))</f>
        <v/>
      </c>
      <c r="D84" s="38" t="str">
        <f ca="1">IF(INDIRECT("'Risk Input'!"&amp; Database!$O$10 &amp; ROW() - 5)="","",INDIRECT("'Risk Input'!"&amp; Database!$O$10 &amp; ROW() - 5))</f>
        <v/>
      </c>
      <c r="E84" s="38" t="str">
        <f ca="1">IF(INDIRECT("'Risk Input'!"&amp; Database!$O$27 &amp; ROW() - 5)="","",INDIRECT("'Risk Input'!"&amp; Database!$O$27 &amp; ROW() - 5))</f>
        <v/>
      </c>
      <c r="F84" s="38"/>
      <c r="G84" s="38"/>
      <c r="H84" s="38"/>
      <c r="I84" s="38"/>
      <c r="J84" s="38" t="str">
        <f>IF(OR(H84="",I84=""),"",IF((LEFT(H84,1)*LEFT(I84,1))&lt;Database!$I$3,Database!$L$2,IF(((LEFT(H84,1)*LEFT(I84,1))&lt;Database!$I$4)*((LEFT(H84,1)*LEFT(I84,1))&gt;Database!$K$2),Database!$L$3,IF(((LEFT(H84,1)*LEFT(I84,1))&lt;Database!$I$5)*((LEFT(H84,1)*LEFT(I84,1))&gt;Database!$K$3),Database!$L$4,IF((LEFT(H84,1)*LEFT(I84,1))&gt;Database!$K$4,Database!$L$5)))))</f>
        <v/>
      </c>
      <c r="K84" s="38"/>
      <c r="L84" s="38"/>
      <c r="M84" s="38" t="str">
        <f>IF(OR(K84="",L84=""),"",IF((LEFT(K84,1)*LEFT(L84,1))&lt;Database!$I$3,Database!$L$2,IF(((LEFT(K84,1)*LEFT(L84,1))&lt;Database!$I$4)*((LEFT(K84,1)*LEFT(L84,1))&gt;Database!$K$2),Database!$L$3,IF(((LEFT(K84,1)*LEFT(L84,1))&lt;Database!$I$5)*((LEFT(K84,1)*LEFT(L84,1))&gt;Database!$K$3),Database!$L$4,IF((LEFT(K84,1)*LEFT(L84,1))&gt;Database!$K$4,Database!$L$5)))))</f>
        <v/>
      </c>
      <c r="N84" s="38"/>
    </row>
    <row r="85" spans="2:14" s="213" customFormat="1" ht="15" thickBot="1">
      <c r="B85" s="42">
        <f t="shared" si="3"/>
        <v>74</v>
      </c>
      <c r="C85" s="39" t="str">
        <f ca="1">IF(INDIRECT("'Risk Input'!"&amp; Database!$O$2 &amp; ROW() - 5)="","",INDIRECT("'Risk Input'!"&amp; Database!$O$2 &amp; ROW() - 5))</f>
        <v/>
      </c>
      <c r="D85" s="39" t="str">
        <f ca="1">IF(INDIRECT("'Risk Input'!"&amp; Database!$O$10 &amp; ROW() - 5)="","",INDIRECT("'Risk Input'!"&amp; Database!$O$10 &amp; ROW() - 5))</f>
        <v/>
      </c>
      <c r="E85" s="39" t="str">
        <f ca="1">IF(INDIRECT("'Risk Input'!"&amp; Database!$O$27 &amp; ROW() - 5)="","",INDIRECT("'Risk Input'!"&amp; Database!$O$27 &amp; ROW() - 5))</f>
        <v/>
      </c>
      <c r="F85" s="39"/>
      <c r="G85" s="39"/>
      <c r="H85" s="39"/>
      <c r="I85" s="39"/>
      <c r="J85" s="39" t="str">
        <f>IF(OR(H85="",I85=""),"",IF((LEFT(H85,1)*LEFT(I85,1))&lt;Database!$I$3,Database!$L$2,IF(((LEFT(H85,1)*LEFT(I85,1))&lt;Database!$I$4)*((LEFT(H85,1)*LEFT(I85,1))&gt;Database!$K$2),Database!$L$3,IF(((LEFT(H85,1)*LEFT(I85,1))&lt;Database!$I$5)*((LEFT(H85,1)*LEFT(I85,1))&gt;Database!$K$3),Database!$L$4,IF((LEFT(H85,1)*LEFT(I85,1))&gt;Database!$K$4,Database!$L$5)))))</f>
        <v/>
      </c>
      <c r="K85" s="39"/>
      <c r="L85" s="39"/>
      <c r="M85" s="39" t="str">
        <f>IF(OR(K85="",L85=""),"",IF((LEFT(K85,1)*LEFT(L85,1))&lt;Database!$I$3,Database!$L$2,IF(((LEFT(K85,1)*LEFT(L85,1))&lt;Database!$I$4)*((LEFT(K85,1)*LEFT(L85,1))&gt;Database!$K$2),Database!$L$3,IF(((LEFT(K85,1)*LEFT(L85,1))&lt;Database!$I$5)*((LEFT(K85,1)*LEFT(L85,1))&gt;Database!$K$3),Database!$L$4,IF((LEFT(K85,1)*LEFT(L85,1))&gt;Database!$K$4,Database!$L$5)))))</f>
        <v/>
      </c>
      <c r="N85" s="39"/>
    </row>
    <row r="86" spans="2:14" s="213" customFormat="1" ht="15" thickBot="1">
      <c r="B86" s="40">
        <f t="shared" si="3"/>
        <v>75</v>
      </c>
      <c r="C86" s="38" t="str">
        <f ca="1">IF(INDIRECT("'Risk Input'!"&amp; Database!$O$2 &amp; ROW() - 5)="","",INDIRECT("'Risk Input'!"&amp; Database!$O$2 &amp; ROW() - 5))</f>
        <v/>
      </c>
      <c r="D86" s="38" t="str">
        <f ca="1">IF(INDIRECT("'Risk Input'!"&amp; Database!$O$10 &amp; ROW() - 5)="","",INDIRECT("'Risk Input'!"&amp; Database!$O$10 &amp; ROW() - 5))</f>
        <v/>
      </c>
      <c r="E86" s="38" t="str">
        <f ca="1">IF(INDIRECT("'Risk Input'!"&amp; Database!$O$27 &amp; ROW() - 5)="","",INDIRECT("'Risk Input'!"&amp; Database!$O$27 &amp; ROW() - 5))</f>
        <v/>
      </c>
      <c r="F86" s="38"/>
      <c r="G86" s="38"/>
      <c r="H86" s="38"/>
      <c r="I86" s="38"/>
      <c r="J86" s="38" t="str">
        <f>IF(OR(H86="",I86=""),"",IF((LEFT(H86,1)*LEFT(I86,1))&lt;Database!$I$3,Database!$L$2,IF(((LEFT(H86,1)*LEFT(I86,1))&lt;Database!$I$4)*((LEFT(H86,1)*LEFT(I86,1))&gt;Database!$K$2),Database!$L$3,IF(((LEFT(H86,1)*LEFT(I86,1))&lt;Database!$I$5)*((LEFT(H86,1)*LEFT(I86,1))&gt;Database!$K$3),Database!$L$4,IF((LEFT(H86,1)*LEFT(I86,1))&gt;Database!$K$4,Database!$L$5)))))</f>
        <v/>
      </c>
      <c r="K86" s="38"/>
      <c r="L86" s="38"/>
      <c r="M86" s="38" t="str">
        <f>IF(OR(K86="",L86=""),"",IF((LEFT(K86,1)*LEFT(L86,1))&lt;Database!$I$3,Database!$L$2,IF(((LEFT(K86,1)*LEFT(L86,1))&lt;Database!$I$4)*((LEFT(K86,1)*LEFT(L86,1))&gt;Database!$K$2),Database!$L$3,IF(((LEFT(K86,1)*LEFT(L86,1))&lt;Database!$I$5)*((LEFT(K86,1)*LEFT(L86,1))&gt;Database!$K$3),Database!$L$4,IF((LEFT(K86,1)*LEFT(L86,1))&gt;Database!$K$4,Database!$L$5)))))</f>
        <v/>
      </c>
      <c r="N86" s="38"/>
    </row>
    <row r="87" spans="2:14" s="213" customFormat="1" ht="15" thickBot="1">
      <c r="B87" s="42">
        <f t="shared" si="3"/>
        <v>76</v>
      </c>
      <c r="C87" s="39" t="str">
        <f ca="1">IF(INDIRECT("'Risk Input'!"&amp; Database!$O$2 &amp; ROW() - 5)="","",INDIRECT("'Risk Input'!"&amp; Database!$O$2 &amp; ROW() - 5))</f>
        <v/>
      </c>
      <c r="D87" s="39" t="str">
        <f ca="1">IF(INDIRECT("'Risk Input'!"&amp; Database!$O$10 &amp; ROW() - 5)="","",INDIRECT("'Risk Input'!"&amp; Database!$O$10 &amp; ROW() - 5))</f>
        <v/>
      </c>
      <c r="E87" s="39" t="str">
        <f ca="1">IF(INDIRECT("'Risk Input'!"&amp; Database!$O$27 &amp; ROW() - 5)="","",INDIRECT("'Risk Input'!"&amp; Database!$O$27 &amp; ROW() - 5))</f>
        <v/>
      </c>
      <c r="F87" s="39"/>
      <c r="G87" s="39"/>
      <c r="H87" s="39"/>
      <c r="I87" s="39"/>
      <c r="J87" s="39" t="str">
        <f>IF(OR(H87="",I87=""),"",IF((LEFT(H87,1)*LEFT(I87,1))&lt;Database!$I$3,Database!$L$2,IF(((LEFT(H87,1)*LEFT(I87,1))&lt;Database!$I$4)*((LEFT(H87,1)*LEFT(I87,1))&gt;Database!$K$2),Database!$L$3,IF(((LEFT(H87,1)*LEFT(I87,1))&lt;Database!$I$5)*((LEFT(H87,1)*LEFT(I87,1))&gt;Database!$K$3),Database!$L$4,IF((LEFT(H87,1)*LEFT(I87,1))&gt;Database!$K$4,Database!$L$5)))))</f>
        <v/>
      </c>
      <c r="K87" s="39"/>
      <c r="L87" s="39"/>
      <c r="M87" s="39" t="str">
        <f>IF(OR(K87="",L87=""),"",IF((LEFT(K87,1)*LEFT(L87,1))&lt;Database!$I$3,Database!$L$2,IF(((LEFT(K87,1)*LEFT(L87,1))&lt;Database!$I$4)*((LEFT(K87,1)*LEFT(L87,1))&gt;Database!$K$2),Database!$L$3,IF(((LEFT(K87,1)*LEFT(L87,1))&lt;Database!$I$5)*((LEFT(K87,1)*LEFT(L87,1))&gt;Database!$K$3),Database!$L$4,IF((LEFT(K87,1)*LEFT(L87,1))&gt;Database!$K$4,Database!$L$5)))))</f>
        <v/>
      </c>
      <c r="N87" s="39"/>
    </row>
    <row r="88" spans="2:14" s="213" customFormat="1" ht="15" thickBot="1">
      <c r="B88" s="69">
        <f t="shared" si="3"/>
        <v>77</v>
      </c>
      <c r="C88" s="65" t="str">
        <f ca="1">IF(INDIRECT("'Risk Input'!"&amp; Database!$O$2 &amp; ROW() - 5)="","",INDIRECT("'Risk Input'!"&amp; Database!$O$2 &amp; ROW() - 5))</f>
        <v/>
      </c>
      <c r="D88" s="65" t="str">
        <f ca="1">IF(INDIRECT("'Risk Input'!"&amp; Database!$O$10 &amp; ROW() - 5)="","",INDIRECT("'Risk Input'!"&amp; Database!$O$10 &amp; ROW() - 5))</f>
        <v/>
      </c>
      <c r="E88" s="65" t="str">
        <f ca="1">IF(INDIRECT("'Risk Input'!"&amp; Database!$O$27 &amp; ROW() - 5)="","",INDIRECT("'Risk Input'!"&amp; Database!$O$27 &amp; ROW() - 5))</f>
        <v/>
      </c>
      <c r="F88" s="65"/>
      <c r="G88" s="65"/>
      <c r="H88" s="65"/>
      <c r="I88" s="65"/>
      <c r="J88" s="65" t="str">
        <f>IF(OR(H88="",I88=""),"",IF((LEFT(H88,1)*LEFT(I88,1))&lt;Database!$I$3,Database!$L$2,IF(((LEFT(H88,1)*LEFT(I88,1))&lt;Database!$I$4)*((LEFT(H88,1)*LEFT(I88,1))&gt;Database!$K$2),Database!$L$3,IF(((LEFT(H88,1)*LEFT(I88,1))&lt;Database!$I$5)*((LEFT(H88,1)*LEFT(I88,1))&gt;Database!$K$3),Database!$L$4,IF((LEFT(H88,1)*LEFT(I88,1))&gt;Database!$K$4,Database!$L$5)))))</f>
        <v/>
      </c>
      <c r="K88" s="65"/>
      <c r="L88" s="65"/>
      <c r="M88" s="65" t="str">
        <f>IF(OR(K88="",L88=""),"",IF((LEFT(K88,1)*LEFT(L88,1))&lt;Database!$I$3,Database!$L$2,IF(((LEFT(K88,1)*LEFT(L88,1))&lt;Database!$I$4)*((LEFT(K88,1)*LEFT(L88,1))&gt;Database!$K$2),Database!$L$3,IF(((LEFT(K88,1)*LEFT(L88,1))&lt;Database!$I$5)*((LEFT(K88,1)*LEFT(L88,1))&gt;Database!$K$3),Database!$L$4,IF((LEFT(K88,1)*LEFT(L88,1))&gt;Database!$K$4,Database!$L$5)))))</f>
        <v/>
      </c>
      <c r="N88" s="65"/>
    </row>
    <row r="89" spans="2:14" s="213" customFormat="1" ht="15" thickBot="1">
      <c r="B89" s="67">
        <f t="shared" si="3"/>
        <v>78</v>
      </c>
      <c r="C89" s="45" t="str">
        <f ca="1">IF(INDIRECT("'Risk Input'!"&amp; Database!$O$2 &amp; ROW() - 5)="","",INDIRECT("'Risk Input'!"&amp; Database!$O$2 &amp; ROW() - 5))</f>
        <v/>
      </c>
      <c r="D89" s="45" t="str">
        <f ca="1">IF(INDIRECT("'Risk Input'!"&amp; Database!$O$10 &amp; ROW() - 5)="","",INDIRECT("'Risk Input'!"&amp; Database!$O$10 &amp; ROW() - 5))</f>
        <v/>
      </c>
      <c r="E89" s="45" t="str">
        <f ca="1">IF(INDIRECT("'Risk Input'!"&amp; Database!$O$27 &amp; ROW() - 5)="","",INDIRECT("'Risk Input'!"&amp; Database!$O$27 &amp; ROW() - 5))</f>
        <v/>
      </c>
      <c r="F89" s="45"/>
      <c r="G89" s="45"/>
      <c r="H89" s="45"/>
      <c r="I89" s="45"/>
      <c r="J89" s="45" t="str">
        <f>IF(OR(H89="",I89=""),"",IF((LEFT(H89,1)*LEFT(I89,1))&lt;Database!$I$3,Database!$L$2,IF(((LEFT(H89,1)*LEFT(I89,1))&lt;Database!$I$4)*((LEFT(H89,1)*LEFT(I89,1))&gt;Database!$K$2),Database!$L$3,IF(((LEFT(H89,1)*LEFT(I89,1))&lt;Database!$I$5)*((LEFT(H89,1)*LEFT(I89,1))&gt;Database!$K$3),Database!$L$4,IF((LEFT(H89,1)*LEFT(I89,1))&gt;Database!$K$4,Database!$L$5)))))</f>
        <v/>
      </c>
      <c r="K89" s="45"/>
      <c r="L89" s="45"/>
      <c r="M89" s="45" t="str">
        <f>IF(OR(K89="",L89=""),"",IF((LEFT(K89,1)*LEFT(L89,1))&lt;Database!$I$3,Database!$L$2,IF(((LEFT(K89,1)*LEFT(L89,1))&lt;Database!$I$4)*((LEFT(K89,1)*LEFT(L89,1))&gt;Database!$K$2),Database!$L$3,IF(((LEFT(K89,1)*LEFT(L89,1))&lt;Database!$I$5)*((LEFT(K89,1)*LEFT(L89,1))&gt;Database!$K$3),Database!$L$4,IF((LEFT(K89,1)*LEFT(L89,1))&gt;Database!$K$4,Database!$L$5)))))</f>
        <v/>
      </c>
      <c r="N89" s="45"/>
    </row>
    <row r="90" spans="2:14" s="213" customFormat="1" ht="15" thickBot="1">
      <c r="B90" s="69">
        <f t="shared" si="3"/>
        <v>79</v>
      </c>
      <c r="C90" s="65" t="str">
        <f ca="1">IF(INDIRECT("'Risk Input'!"&amp; Database!$O$2 &amp; ROW() - 5)="","",INDIRECT("'Risk Input'!"&amp; Database!$O$2 &amp; ROW() - 5))</f>
        <v/>
      </c>
      <c r="D90" s="65" t="str">
        <f ca="1">IF(INDIRECT("'Risk Input'!"&amp; Database!$O$10 &amp; ROW() - 5)="","",INDIRECT("'Risk Input'!"&amp; Database!$O$10 &amp; ROW() - 5))</f>
        <v/>
      </c>
      <c r="E90" s="65" t="str">
        <f ca="1">IF(INDIRECT("'Risk Input'!"&amp; Database!$O$27 &amp; ROW() - 5)="","",INDIRECT("'Risk Input'!"&amp; Database!$O$27 &amp; ROW() - 5))</f>
        <v/>
      </c>
      <c r="F90" s="65"/>
      <c r="G90" s="65"/>
      <c r="H90" s="65"/>
      <c r="I90" s="65"/>
      <c r="J90" s="65" t="str">
        <f>IF(OR(H90="",I90=""),"",IF((LEFT(H90,1)*LEFT(I90,1))&lt;Database!$I$3,Database!$L$2,IF(((LEFT(H90,1)*LEFT(I90,1))&lt;Database!$I$4)*((LEFT(H90,1)*LEFT(I90,1))&gt;Database!$K$2),Database!$L$3,IF(((LEFT(H90,1)*LEFT(I90,1))&lt;Database!$I$5)*((LEFT(H90,1)*LEFT(I90,1))&gt;Database!$K$3),Database!$L$4,IF((LEFT(H90,1)*LEFT(I90,1))&gt;Database!$K$4,Database!$L$5)))))</f>
        <v/>
      </c>
      <c r="K90" s="65"/>
      <c r="L90" s="65"/>
      <c r="M90" s="65" t="str">
        <f>IF(OR(K90="",L90=""),"",IF((LEFT(K90,1)*LEFT(L90,1))&lt;Database!$I$3,Database!$L$2,IF(((LEFT(K90,1)*LEFT(L90,1))&lt;Database!$I$4)*((LEFT(K90,1)*LEFT(L90,1))&gt;Database!$K$2),Database!$L$3,IF(((LEFT(K90,1)*LEFT(L90,1))&lt;Database!$I$5)*((LEFT(K90,1)*LEFT(L90,1))&gt;Database!$K$3),Database!$L$4,IF((LEFT(K90,1)*LEFT(L90,1))&gt;Database!$K$4,Database!$L$5)))))</f>
        <v/>
      </c>
      <c r="N90" s="65"/>
    </row>
    <row r="91" spans="2:14" s="213" customFormat="1" ht="15" thickBot="1">
      <c r="B91" s="67">
        <f t="shared" si="3"/>
        <v>80</v>
      </c>
      <c r="C91" s="45" t="str">
        <f ca="1">IF(INDIRECT("'Risk Input'!"&amp; Database!$O$2 &amp; ROW() - 5)="","",INDIRECT("'Risk Input'!"&amp; Database!$O$2 &amp; ROW() - 5))</f>
        <v/>
      </c>
      <c r="D91" s="45" t="str">
        <f ca="1">IF(INDIRECT("'Risk Input'!"&amp; Database!$O$10 &amp; ROW() - 5)="","",INDIRECT("'Risk Input'!"&amp; Database!$O$10 &amp; ROW() - 5))</f>
        <v/>
      </c>
      <c r="E91" s="45" t="str">
        <f ca="1">IF(INDIRECT("'Risk Input'!"&amp; Database!$O$27 &amp; ROW() - 5)="","",INDIRECT("'Risk Input'!"&amp; Database!$O$27 &amp; ROW() - 5))</f>
        <v/>
      </c>
      <c r="F91" s="45"/>
      <c r="G91" s="45"/>
      <c r="H91" s="45"/>
      <c r="I91" s="45"/>
      <c r="J91" s="45" t="str">
        <f>IF(OR(H91="",I91=""),"",IF((LEFT(H91,1)*LEFT(I91,1))&lt;Database!$I$3,Database!$L$2,IF(((LEFT(H91,1)*LEFT(I91,1))&lt;Database!$I$4)*((LEFT(H91,1)*LEFT(I91,1))&gt;Database!$K$2),Database!$L$3,IF(((LEFT(H91,1)*LEFT(I91,1))&lt;Database!$I$5)*((LEFT(H91,1)*LEFT(I91,1))&gt;Database!$K$3),Database!$L$4,IF((LEFT(H91,1)*LEFT(I91,1))&gt;Database!$K$4,Database!$L$5)))))</f>
        <v/>
      </c>
      <c r="K91" s="45"/>
      <c r="L91" s="45"/>
      <c r="M91" s="45" t="str">
        <f>IF(OR(K91="",L91=""),"",IF((LEFT(K91,1)*LEFT(L91,1))&lt;Database!$I$3,Database!$L$2,IF(((LEFT(K91,1)*LEFT(L91,1))&lt;Database!$I$4)*((LEFT(K91,1)*LEFT(L91,1))&gt;Database!$K$2),Database!$L$3,IF(((LEFT(K91,1)*LEFT(L91,1))&lt;Database!$I$5)*((LEFT(K91,1)*LEFT(L91,1))&gt;Database!$K$3),Database!$L$4,IF((LEFT(K91,1)*LEFT(L91,1))&gt;Database!$K$4,Database!$L$5)))))</f>
        <v/>
      </c>
      <c r="N91" s="45"/>
    </row>
    <row r="92" spans="2:14" s="213" customFormat="1" ht="15" thickBot="1">
      <c r="B92" s="69">
        <f t="shared" si="3"/>
        <v>81</v>
      </c>
      <c r="C92" s="65" t="str">
        <f ca="1">IF(INDIRECT("'Risk Input'!"&amp; Database!$O$2 &amp; ROW() - 5)="","",INDIRECT("'Risk Input'!"&amp; Database!$O$2 &amp; ROW() - 5))</f>
        <v/>
      </c>
      <c r="D92" s="65" t="str">
        <f ca="1">IF(INDIRECT("'Risk Input'!"&amp; Database!$O$10 &amp; ROW() - 5)="","",INDIRECT("'Risk Input'!"&amp; Database!$O$10 &amp; ROW() - 5))</f>
        <v/>
      </c>
      <c r="E92" s="65" t="str">
        <f ca="1">IF(INDIRECT("'Risk Input'!"&amp; Database!$O$27 &amp; ROW() - 5)="","",INDIRECT("'Risk Input'!"&amp; Database!$O$27 &amp; ROW() - 5))</f>
        <v/>
      </c>
      <c r="F92" s="65"/>
      <c r="G92" s="65"/>
      <c r="H92" s="65"/>
      <c r="I92" s="65"/>
      <c r="J92" s="65" t="str">
        <f>IF(OR(H92="",I92=""),"",IF((LEFT(H92,1)*LEFT(I92,1))&lt;Database!$I$3,Database!$L$2,IF(((LEFT(H92,1)*LEFT(I92,1))&lt;Database!$I$4)*((LEFT(H92,1)*LEFT(I92,1))&gt;Database!$K$2),Database!$L$3,IF(((LEFT(H92,1)*LEFT(I92,1))&lt;Database!$I$5)*((LEFT(H92,1)*LEFT(I92,1))&gt;Database!$K$3),Database!$L$4,IF((LEFT(H92,1)*LEFT(I92,1))&gt;Database!$K$4,Database!$L$5)))))</f>
        <v/>
      </c>
      <c r="K92" s="65"/>
      <c r="L92" s="65"/>
      <c r="M92" s="65" t="str">
        <f>IF(OR(K92="",L92=""),"",IF((LEFT(K92,1)*LEFT(L92,1))&lt;Database!$I$3,Database!$L$2,IF(((LEFT(K92,1)*LEFT(L92,1))&lt;Database!$I$4)*((LEFT(K92,1)*LEFT(L92,1))&gt;Database!$K$2),Database!$L$3,IF(((LEFT(K92,1)*LEFT(L92,1))&lt;Database!$I$5)*((LEFT(K92,1)*LEFT(L92,1))&gt;Database!$K$3),Database!$L$4,IF((LEFT(K92,1)*LEFT(L92,1))&gt;Database!$K$4,Database!$L$5)))))</f>
        <v/>
      </c>
      <c r="N92" s="65"/>
    </row>
    <row r="93" spans="2:14" s="213" customFormat="1" ht="15" thickBot="1">
      <c r="B93" s="67">
        <f t="shared" si="3"/>
        <v>82</v>
      </c>
      <c r="C93" s="45" t="str">
        <f ca="1">IF(INDIRECT("'Risk Input'!"&amp; Database!$O$2 &amp; ROW() - 5)="","",INDIRECT("'Risk Input'!"&amp; Database!$O$2 &amp; ROW() - 5))</f>
        <v/>
      </c>
      <c r="D93" s="45" t="str">
        <f ca="1">IF(INDIRECT("'Risk Input'!"&amp; Database!$O$10 &amp; ROW() - 5)="","",INDIRECT("'Risk Input'!"&amp; Database!$O$10 &amp; ROW() - 5))</f>
        <v/>
      </c>
      <c r="E93" s="45" t="str">
        <f ca="1">IF(INDIRECT("'Risk Input'!"&amp; Database!$O$27 &amp; ROW() - 5)="","",INDIRECT("'Risk Input'!"&amp; Database!$O$27 &amp; ROW() - 5))</f>
        <v/>
      </c>
      <c r="F93" s="45"/>
      <c r="G93" s="45"/>
      <c r="H93" s="45"/>
      <c r="I93" s="45"/>
      <c r="J93" s="45" t="str">
        <f>IF(OR(H93="",I93=""),"",IF((LEFT(H93,1)*LEFT(I93,1))&lt;Database!$I$3,Database!$L$2,IF(((LEFT(H93,1)*LEFT(I93,1))&lt;Database!$I$4)*((LEFT(H93,1)*LEFT(I93,1))&gt;Database!$K$2),Database!$L$3,IF(((LEFT(H93,1)*LEFT(I93,1))&lt;Database!$I$5)*((LEFT(H93,1)*LEFT(I93,1))&gt;Database!$K$3),Database!$L$4,IF((LEFT(H93,1)*LEFT(I93,1))&gt;Database!$K$4,Database!$L$5)))))</f>
        <v/>
      </c>
      <c r="K93" s="45"/>
      <c r="L93" s="45"/>
      <c r="M93" s="45" t="str">
        <f>IF(OR(K93="",L93=""),"",IF((LEFT(K93,1)*LEFT(L93,1))&lt;Database!$I$3,Database!$L$2,IF(((LEFT(K93,1)*LEFT(L93,1))&lt;Database!$I$4)*((LEFT(K93,1)*LEFT(L93,1))&gt;Database!$K$2),Database!$L$3,IF(((LEFT(K93,1)*LEFT(L93,1))&lt;Database!$I$5)*((LEFT(K93,1)*LEFT(L93,1))&gt;Database!$K$3),Database!$L$4,IF((LEFT(K93,1)*LEFT(L93,1))&gt;Database!$K$4,Database!$L$5)))))</f>
        <v/>
      </c>
      <c r="N93" s="45"/>
    </row>
    <row r="94" spans="2:14" s="213" customFormat="1" ht="15" thickBot="1">
      <c r="B94" s="69">
        <f t="shared" si="3"/>
        <v>83</v>
      </c>
      <c r="C94" s="65" t="str">
        <f ca="1">IF(INDIRECT("'Risk Input'!"&amp; Database!$O$2 &amp; ROW() - 5)="","",INDIRECT("'Risk Input'!"&amp; Database!$O$2 &amp; ROW() - 5))</f>
        <v/>
      </c>
      <c r="D94" s="65" t="str">
        <f ca="1">IF(INDIRECT("'Risk Input'!"&amp; Database!$O$10 &amp; ROW() - 5)="","",INDIRECT("'Risk Input'!"&amp; Database!$O$10 &amp; ROW() - 5))</f>
        <v/>
      </c>
      <c r="E94" s="65" t="str">
        <f ca="1">IF(INDIRECT("'Risk Input'!"&amp; Database!$O$27 &amp; ROW() - 5)="","",INDIRECT("'Risk Input'!"&amp; Database!$O$27 &amp; ROW() - 5))</f>
        <v/>
      </c>
      <c r="F94" s="65"/>
      <c r="G94" s="65"/>
      <c r="H94" s="65"/>
      <c r="I94" s="65"/>
      <c r="J94" s="65" t="str">
        <f>IF(OR(H94="",I94=""),"",IF((LEFT(H94,1)*LEFT(I94,1))&lt;Database!$I$3,Database!$L$2,IF(((LEFT(H94,1)*LEFT(I94,1))&lt;Database!$I$4)*((LEFT(H94,1)*LEFT(I94,1))&gt;Database!$K$2),Database!$L$3,IF(((LEFT(H94,1)*LEFT(I94,1))&lt;Database!$I$5)*((LEFT(H94,1)*LEFT(I94,1))&gt;Database!$K$3),Database!$L$4,IF((LEFT(H94,1)*LEFT(I94,1))&gt;Database!$K$4,Database!$L$5)))))</f>
        <v/>
      </c>
      <c r="K94" s="65"/>
      <c r="L94" s="65"/>
      <c r="M94" s="65" t="str">
        <f>IF(OR(K94="",L94=""),"",IF((LEFT(K94,1)*LEFT(L94,1))&lt;Database!$I$3,Database!$L$2,IF(((LEFT(K94,1)*LEFT(L94,1))&lt;Database!$I$4)*((LEFT(K94,1)*LEFT(L94,1))&gt;Database!$K$2),Database!$L$3,IF(((LEFT(K94,1)*LEFT(L94,1))&lt;Database!$I$5)*((LEFT(K94,1)*LEFT(L94,1))&gt;Database!$K$3),Database!$L$4,IF((LEFT(K94,1)*LEFT(L94,1))&gt;Database!$K$4,Database!$L$5)))))</f>
        <v/>
      </c>
      <c r="N94" s="65"/>
    </row>
    <row r="95" spans="2:14" s="213" customFormat="1" ht="15" thickBot="1">
      <c r="B95" s="67">
        <f t="shared" si="3"/>
        <v>84</v>
      </c>
      <c r="C95" s="45" t="str">
        <f ca="1">IF(INDIRECT("'Risk Input'!"&amp; Database!$O$2 &amp; ROW() - 5)="","",INDIRECT("'Risk Input'!"&amp; Database!$O$2 &amp; ROW() - 5))</f>
        <v/>
      </c>
      <c r="D95" s="45" t="str">
        <f ca="1">IF(INDIRECT("'Risk Input'!"&amp; Database!$O$10 &amp; ROW() - 5)="","",INDIRECT("'Risk Input'!"&amp; Database!$O$10 &amp; ROW() - 5))</f>
        <v/>
      </c>
      <c r="E95" s="45" t="str">
        <f ca="1">IF(INDIRECT("'Risk Input'!"&amp; Database!$O$27 &amp; ROW() - 5)="","",INDIRECT("'Risk Input'!"&amp; Database!$O$27 &amp; ROW() - 5))</f>
        <v/>
      </c>
      <c r="F95" s="45"/>
      <c r="G95" s="45"/>
      <c r="H95" s="45"/>
      <c r="I95" s="45"/>
      <c r="J95" s="45" t="str">
        <f>IF(OR(H95="",I95=""),"",IF((LEFT(H95,1)*LEFT(I95,1))&lt;Database!$I$3,Database!$L$2,IF(((LEFT(H95,1)*LEFT(I95,1))&lt;Database!$I$4)*((LEFT(H95,1)*LEFT(I95,1))&gt;Database!$K$2),Database!$L$3,IF(((LEFT(H95,1)*LEFT(I95,1))&lt;Database!$I$5)*((LEFT(H95,1)*LEFT(I95,1))&gt;Database!$K$3),Database!$L$4,IF((LEFT(H95,1)*LEFT(I95,1))&gt;Database!$K$4,Database!$L$5)))))</f>
        <v/>
      </c>
      <c r="K95" s="45"/>
      <c r="L95" s="45"/>
      <c r="M95" s="45" t="str">
        <f>IF(OR(K95="",L95=""),"",IF((LEFT(K95,1)*LEFT(L95,1))&lt;Database!$I$3,Database!$L$2,IF(((LEFT(K95,1)*LEFT(L95,1))&lt;Database!$I$4)*((LEFT(K95,1)*LEFT(L95,1))&gt;Database!$K$2),Database!$L$3,IF(((LEFT(K95,1)*LEFT(L95,1))&lt;Database!$I$5)*((LEFT(K95,1)*LEFT(L95,1))&gt;Database!$K$3),Database!$L$4,IF((LEFT(K95,1)*LEFT(L95,1))&gt;Database!$K$4,Database!$L$5)))))</f>
        <v/>
      </c>
      <c r="N95" s="45"/>
    </row>
    <row r="96" spans="2:14" s="213" customFormat="1" ht="15" thickBot="1">
      <c r="B96" s="69">
        <f t="shared" si="3"/>
        <v>85</v>
      </c>
      <c r="C96" s="65" t="str">
        <f ca="1">IF(INDIRECT("'Risk Input'!"&amp; Database!$O$2 &amp; ROW() - 5)="","",INDIRECT("'Risk Input'!"&amp; Database!$O$2 &amp; ROW() - 5))</f>
        <v/>
      </c>
      <c r="D96" s="65" t="str">
        <f ca="1">IF(INDIRECT("'Risk Input'!"&amp; Database!$O$10 &amp; ROW() - 5)="","",INDIRECT("'Risk Input'!"&amp; Database!$O$10 &amp; ROW() - 5))</f>
        <v/>
      </c>
      <c r="E96" s="65" t="str">
        <f ca="1">IF(INDIRECT("'Risk Input'!"&amp; Database!$O$27 &amp; ROW() - 5)="","",INDIRECT("'Risk Input'!"&amp; Database!$O$27 &amp; ROW() - 5))</f>
        <v/>
      </c>
      <c r="F96" s="65"/>
      <c r="G96" s="65"/>
      <c r="H96" s="65"/>
      <c r="I96" s="65"/>
      <c r="J96" s="65" t="str">
        <f>IF(OR(H96="",I96=""),"",IF((LEFT(H96,1)*LEFT(I96,1))&lt;Database!$I$3,Database!$L$2,IF(((LEFT(H96,1)*LEFT(I96,1))&lt;Database!$I$4)*((LEFT(H96,1)*LEFT(I96,1))&gt;Database!$K$2),Database!$L$3,IF(((LEFT(H96,1)*LEFT(I96,1))&lt;Database!$I$5)*((LEFT(H96,1)*LEFT(I96,1))&gt;Database!$K$3),Database!$L$4,IF((LEFT(H96,1)*LEFT(I96,1))&gt;Database!$K$4,Database!$L$5)))))</f>
        <v/>
      </c>
      <c r="K96" s="65"/>
      <c r="L96" s="65"/>
      <c r="M96" s="65" t="str">
        <f>IF(OR(K96="",L96=""),"",IF((LEFT(K96,1)*LEFT(L96,1))&lt;Database!$I$3,Database!$L$2,IF(((LEFT(K96,1)*LEFT(L96,1))&lt;Database!$I$4)*((LEFT(K96,1)*LEFT(L96,1))&gt;Database!$K$2),Database!$L$3,IF(((LEFT(K96,1)*LEFT(L96,1))&lt;Database!$I$5)*((LEFT(K96,1)*LEFT(L96,1))&gt;Database!$K$3),Database!$L$4,IF((LEFT(K96,1)*LEFT(L96,1))&gt;Database!$K$4,Database!$L$5)))))</f>
        <v/>
      </c>
      <c r="N96" s="65"/>
    </row>
    <row r="97" spans="2:14" s="213" customFormat="1" ht="15" thickBot="1">
      <c r="B97" s="67">
        <f t="shared" si="3"/>
        <v>86</v>
      </c>
      <c r="C97" s="45" t="str">
        <f ca="1">IF(INDIRECT("'Risk Input'!"&amp; Database!$O$2 &amp; ROW() - 5)="","",INDIRECT("'Risk Input'!"&amp; Database!$O$2 &amp; ROW() - 5))</f>
        <v/>
      </c>
      <c r="D97" s="45" t="str">
        <f ca="1">IF(INDIRECT("'Risk Input'!"&amp; Database!$O$10 &amp; ROW() - 5)="","",INDIRECT("'Risk Input'!"&amp; Database!$O$10 &amp; ROW() - 5))</f>
        <v/>
      </c>
      <c r="E97" s="45" t="str">
        <f ca="1">IF(INDIRECT("'Risk Input'!"&amp; Database!$O$27 &amp; ROW() - 5)="","",INDIRECT("'Risk Input'!"&amp; Database!$O$27 &amp; ROW() - 5))</f>
        <v/>
      </c>
      <c r="F97" s="45"/>
      <c r="G97" s="45"/>
      <c r="H97" s="45"/>
      <c r="I97" s="45"/>
      <c r="J97" s="45" t="str">
        <f>IF(OR(H97="",I97=""),"",IF((LEFT(H97,1)*LEFT(I97,1))&lt;Database!$I$3,Database!$L$2,IF(((LEFT(H97,1)*LEFT(I97,1))&lt;Database!$I$4)*((LEFT(H97,1)*LEFT(I97,1))&gt;Database!$K$2),Database!$L$3,IF(((LEFT(H97,1)*LEFT(I97,1))&lt;Database!$I$5)*((LEFT(H97,1)*LEFT(I97,1))&gt;Database!$K$3),Database!$L$4,IF((LEFT(H97,1)*LEFT(I97,1))&gt;Database!$K$4,Database!$L$5)))))</f>
        <v/>
      </c>
      <c r="K97" s="45"/>
      <c r="L97" s="45"/>
      <c r="M97" s="45" t="str">
        <f>IF(OR(K97="",L97=""),"",IF((LEFT(K97,1)*LEFT(L97,1))&lt;Database!$I$3,Database!$L$2,IF(((LEFT(K97,1)*LEFT(L97,1))&lt;Database!$I$4)*((LEFT(K97,1)*LEFT(L97,1))&gt;Database!$K$2),Database!$L$3,IF(((LEFT(K97,1)*LEFT(L97,1))&lt;Database!$I$5)*((LEFT(K97,1)*LEFT(L97,1))&gt;Database!$K$3),Database!$L$4,IF((LEFT(K97,1)*LEFT(L97,1))&gt;Database!$K$4,Database!$L$5)))))</f>
        <v/>
      </c>
      <c r="N97" s="45"/>
    </row>
    <row r="98" spans="2:14" s="213" customFormat="1" ht="15" thickBot="1">
      <c r="B98" s="69">
        <f t="shared" si="3"/>
        <v>87</v>
      </c>
      <c r="C98" s="65" t="str">
        <f ca="1">IF(INDIRECT("'Risk Input'!"&amp; Database!$O$2 &amp; ROW() - 5)="","",INDIRECT("'Risk Input'!"&amp; Database!$O$2 &amp; ROW() - 5))</f>
        <v/>
      </c>
      <c r="D98" s="65" t="str">
        <f ca="1">IF(INDIRECT("'Risk Input'!"&amp; Database!$O$10 &amp; ROW() - 5)="","",INDIRECT("'Risk Input'!"&amp; Database!$O$10 &amp; ROW() - 5))</f>
        <v/>
      </c>
      <c r="E98" s="65" t="str">
        <f ca="1">IF(INDIRECT("'Risk Input'!"&amp; Database!$O$27 &amp; ROW() - 5)="","",INDIRECT("'Risk Input'!"&amp; Database!$O$27 &amp; ROW() - 5))</f>
        <v/>
      </c>
      <c r="F98" s="65"/>
      <c r="G98" s="65"/>
      <c r="H98" s="65"/>
      <c r="I98" s="65"/>
      <c r="J98" s="65" t="str">
        <f>IF(OR(H98="",I98=""),"",IF((LEFT(H98,1)*LEFT(I98,1))&lt;Database!$I$3,Database!$L$2,IF(((LEFT(H98,1)*LEFT(I98,1))&lt;Database!$I$4)*((LEFT(H98,1)*LEFT(I98,1))&gt;Database!$K$2),Database!$L$3,IF(((LEFT(H98,1)*LEFT(I98,1))&lt;Database!$I$5)*((LEFT(H98,1)*LEFT(I98,1))&gt;Database!$K$3),Database!$L$4,IF((LEFT(H98,1)*LEFT(I98,1))&gt;Database!$K$4,Database!$L$5)))))</f>
        <v/>
      </c>
      <c r="K98" s="65"/>
      <c r="L98" s="65"/>
      <c r="M98" s="65" t="str">
        <f>IF(OR(K98="",L98=""),"",IF((LEFT(K98,1)*LEFT(L98,1))&lt;Database!$I$3,Database!$L$2,IF(((LEFT(K98,1)*LEFT(L98,1))&lt;Database!$I$4)*((LEFT(K98,1)*LEFT(L98,1))&gt;Database!$K$2),Database!$L$3,IF(((LEFT(K98,1)*LEFT(L98,1))&lt;Database!$I$5)*((LEFT(K98,1)*LEFT(L98,1))&gt;Database!$K$3),Database!$L$4,IF((LEFT(K98,1)*LEFT(L98,1))&gt;Database!$K$4,Database!$L$5)))))</f>
        <v/>
      </c>
      <c r="N98" s="65"/>
    </row>
    <row r="99" spans="2:14" s="213" customFormat="1" ht="15" thickBot="1">
      <c r="B99" s="67">
        <f t="shared" si="3"/>
        <v>88</v>
      </c>
      <c r="C99" s="45" t="str">
        <f ca="1">IF(INDIRECT("'Risk Input'!"&amp; Database!$O$2 &amp; ROW() - 5)="","",INDIRECT("'Risk Input'!"&amp; Database!$O$2 &amp; ROW() - 5))</f>
        <v/>
      </c>
      <c r="D99" s="45" t="str">
        <f ca="1">IF(INDIRECT("'Risk Input'!"&amp; Database!$O$10 &amp; ROW() - 5)="","",INDIRECT("'Risk Input'!"&amp; Database!$O$10 &amp; ROW() - 5))</f>
        <v/>
      </c>
      <c r="E99" s="45" t="str">
        <f ca="1">IF(INDIRECT("'Risk Input'!"&amp; Database!$O$27 &amp; ROW() - 5)="","",INDIRECT("'Risk Input'!"&amp; Database!$O$27 &amp; ROW() - 5))</f>
        <v/>
      </c>
      <c r="F99" s="45"/>
      <c r="G99" s="45"/>
      <c r="H99" s="45"/>
      <c r="I99" s="45"/>
      <c r="J99" s="45" t="str">
        <f>IF(OR(H99="",I99=""),"",IF((LEFT(H99,1)*LEFT(I99,1))&lt;Database!$I$3,Database!$L$2,IF(((LEFT(H99,1)*LEFT(I99,1))&lt;Database!$I$4)*((LEFT(H99,1)*LEFT(I99,1))&gt;Database!$K$2),Database!$L$3,IF(((LEFT(H99,1)*LEFT(I99,1))&lt;Database!$I$5)*((LEFT(H99,1)*LEFT(I99,1))&gt;Database!$K$3),Database!$L$4,IF((LEFT(H99,1)*LEFT(I99,1))&gt;Database!$K$4,Database!$L$5)))))</f>
        <v/>
      </c>
      <c r="K99" s="45"/>
      <c r="L99" s="45"/>
      <c r="M99" s="45" t="str">
        <f>IF(OR(K99="",L99=""),"",IF((LEFT(K99,1)*LEFT(L99,1))&lt;Database!$I$3,Database!$L$2,IF(((LEFT(K99,1)*LEFT(L99,1))&lt;Database!$I$4)*((LEFT(K99,1)*LEFT(L99,1))&gt;Database!$K$2),Database!$L$3,IF(((LEFT(K99,1)*LEFT(L99,1))&lt;Database!$I$5)*((LEFT(K99,1)*LEFT(L99,1))&gt;Database!$K$3),Database!$L$4,IF((LEFT(K99,1)*LEFT(L99,1))&gt;Database!$K$4,Database!$L$5)))))</f>
        <v/>
      </c>
      <c r="N99" s="45"/>
    </row>
    <row r="100" spans="2:14" s="213" customFormat="1" ht="15" thickBot="1">
      <c r="B100" s="69">
        <f t="shared" si="3"/>
        <v>89</v>
      </c>
      <c r="C100" s="65" t="str">
        <f ca="1">IF(INDIRECT("'Risk Input'!"&amp; Database!$O$2 &amp; ROW() - 5)="","",INDIRECT("'Risk Input'!"&amp; Database!$O$2 &amp; ROW() - 5))</f>
        <v/>
      </c>
      <c r="D100" s="65" t="str">
        <f ca="1">IF(INDIRECT("'Risk Input'!"&amp; Database!$O$10 &amp; ROW() - 5)="","",INDIRECT("'Risk Input'!"&amp; Database!$O$10 &amp; ROW() - 5))</f>
        <v/>
      </c>
      <c r="E100" s="65" t="str">
        <f ca="1">IF(INDIRECT("'Risk Input'!"&amp; Database!$O$27 &amp; ROW() - 5)="","",INDIRECT("'Risk Input'!"&amp; Database!$O$27 &amp; ROW() - 5))</f>
        <v/>
      </c>
      <c r="F100" s="65"/>
      <c r="G100" s="65"/>
      <c r="H100" s="65"/>
      <c r="I100" s="65"/>
      <c r="J100" s="65" t="str">
        <f>IF(OR(H100="",I100=""),"",IF((LEFT(H100,1)*LEFT(I100,1))&lt;Database!$I$3,Database!$L$2,IF(((LEFT(H100,1)*LEFT(I100,1))&lt;Database!$I$4)*((LEFT(H100,1)*LEFT(I100,1))&gt;Database!$K$2),Database!$L$3,IF(((LEFT(H100,1)*LEFT(I100,1))&lt;Database!$I$5)*((LEFT(H100,1)*LEFT(I100,1))&gt;Database!$K$3),Database!$L$4,IF((LEFT(H100,1)*LEFT(I100,1))&gt;Database!$K$4,Database!$L$5)))))</f>
        <v/>
      </c>
      <c r="K100" s="65"/>
      <c r="L100" s="65"/>
      <c r="M100" s="65" t="str">
        <f>IF(OR(K100="",L100=""),"",IF((LEFT(K100,1)*LEFT(L100,1))&lt;Database!$I$3,Database!$L$2,IF(((LEFT(K100,1)*LEFT(L100,1))&lt;Database!$I$4)*((LEFT(K100,1)*LEFT(L100,1))&gt;Database!$K$2),Database!$L$3,IF(((LEFT(K100,1)*LEFT(L100,1))&lt;Database!$I$5)*((LEFT(K100,1)*LEFT(L100,1))&gt;Database!$K$3),Database!$L$4,IF((LEFT(K100,1)*LEFT(L100,1))&gt;Database!$K$4,Database!$L$5)))))</f>
        <v/>
      </c>
      <c r="N100" s="65"/>
    </row>
    <row r="101" spans="2:14" s="213" customFormat="1" ht="15" thickBot="1">
      <c r="B101" s="42">
        <f>B100+1</f>
        <v>90</v>
      </c>
      <c r="C101" s="39" t="str">
        <f ca="1">IF(INDIRECT("'Risk Input'!"&amp; Database!$O$2 &amp; ROW() - 5)="","",INDIRECT("'Risk Input'!"&amp; Database!$O$2 &amp; ROW() - 5))</f>
        <v/>
      </c>
      <c r="D101" s="39" t="str">
        <f ca="1">IF(INDIRECT("'Risk Input'!"&amp; Database!$O$10 &amp; ROW() - 5)="","",INDIRECT("'Risk Input'!"&amp; Database!$O$10 &amp; ROW() - 5))</f>
        <v/>
      </c>
      <c r="E101" s="39" t="str">
        <f ca="1">IF(INDIRECT("'Risk Input'!"&amp; Database!$O$27 &amp; ROW() - 5)="","",INDIRECT("'Risk Input'!"&amp; Database!$O$27 &amp; ROW() - 5))</f>
        <v/>
      </c>
      <c r="F101" s="39"/>
      <c r="G101" s="39"/>
      <c r="H101" s="39"/>
      <c r="I101" s="39"/>
      <c r="J101" s="39" t="str">
        <f>IF(OR(H101="",I101=""),"",IF((LEFT(H101,1)*LEFT(I101,1))&lt;Database!$I$3,Database!$L$2,IF(((LEFT(H101,1)*LEFT(I101,1))&lt;Database!$I$4)*((LEFT(H101,1)*LEFT(I101,1))&gt;Database!$K$2),Database!$L$3,IF(((LEFT(H101,1)*LEFT(I101,1))&lt;Database!$I$5)*((LEFT(H101,1)*LEFT(I101,1))&gt;Database!$K$3),Database!$L$4,IF((LEFT(H101,1)*LEFT(I101,1))&gt;Database!$K$4,Database!$L$5)))))</f>
        <v/>
      </c>
      <c r="K101" s="39"/>
      <c r="L101" s="39"/>
      <c r="M101" s="39" t="str">
        <f>IF(OR(K101="",L101=""),"",IF((LEFT(K101,1)*LEFT(L101,1))&lt;Database!$I$3,Database!$L$2,IF(((LEFT(K101,1)*LEFT(L101,1))&lt;Database!$I$4)*((LEFT(K101,1)*LEFT(L101,1))&gt;Database!$K$2),Database!$L$3,IF(((LEFT(K101,1)*LEFT(L101,1))&lt;Database!$I$5)*((LEFT(K101,1)*LEFT(L101,1))&gt;Database!$K$3),Database!$L$4,IF((LEFT(K101,1)*LEFT(L101,1))&gt;Database!$K$4,Database!$L$5)))))</f>
        <v/>
      </c>
      <c r="N101" s="39"/>
    </row>
    <row r="102" spans="2:14" s="213" customFormat="1" ht="15" thickBot="1">
      <c r="B102" s="40">
        <f t="shared" ref="B102:B111" si="4">B101+1</f>
        <v>91</v>
      </c>
      <c r="C102" s="38" t="str">
        <f ca="1">IF(INDIRECT("'Risk Input'!"&amp; Database!$O$2 &amp; ROW() - 5)="","",INDIRECT("'Risk Input'!"&amp; Database!$O$2 &amp; ROW() - 5))</f>
        <v/>
      </c>
      <c r="D102" s="38" t="str">
        <f ca="1">IF(INDIRECT("'Risk Input'!"&amp; Database!$O$10 &amp; ROW() - 5)="","",INDIRECT("'Risk Input'!"&amp; Database!$O$10 &amp; ROW() - 5))</f>
        <v/>
      </c>
      <c r="E102" s="38" t="str">
        <f ca="1">IF(INDIRECT("'Risk Input'!"&amp; Database!$O$27 &amp; ROW() - 5)="","",INDIRECT("'Risk Input'!"&amp; Database!$O$27 &amp; ROW() - 5))</f>
        <v/>
      </c>
      <c r="F102" s="38"/>
      <c r="G102" s="38"/>
      <c r="H102" s="38"/>
      <c r="I102" s="38"/>
      <c r="J102" s="38" t="str">
        <f>IF(OR(H102="",I102=""),"",IF((LEFT(H102,1)*LEFT(I102,1))&lt;Database!$I$3,Database!$L$2,IF(((LEFT(H102,1)*LEFT(I102,1))&lt;Database!$I$4)*((LEFT(H102,1)*LEFT(I102,1))&gt;Database!$K$2),Database!$L$3,IF(((LEFT(H102,1)*LEFT(I102,1))&lt;Database!$I$5)*((LEFT(H102,1)*LEFT(I102,1))&gt;Database!$K$3),Database!$L$4,IF((LEFT(H102,1)*LEFT(I102,1))&gt;Database!$K$4,Database!$L$5)))))</f>
        <v/>
      </c>
      <c r="K102" s="38"/>
      <c r="L102" s="38"/>
      <c r="M102" s="38" t="str">
        <f>IF(OR(K102="",L102=""),"",IF((LEFT(K102,1)*LEFT(L102,1))&lt;Database!$I$3,Database!$L$2,IF(((LEFT(K102,1)*LEFT(L102,1))&lt;Database!$I$4)*((LEFT(K102,1)*LEFT(L102,1))&gt;Database!$K$2),Database!$L$3,IF(((LEFT(K102,1)*LEFT(L102,1))&lt;Database!$I$5)*((LEFT(K102,1)*LEFT(L102,1))&gt;Database!$K$3),Database!$L$4,IF((LEFT(K102,1)*LEFT(L102,1))&gt;Database!$K$4,Database!$L$5)))))</f>
        <v/>
      </c>
      <c r="N102" s="38"/>
    </row>
    <row r="103" spans="2:14" s="213" customFormat="1" ht="15" thickBot="1">
      <c r="B103" s="42">
        <f t="shared" si="4"/>
        <v>92</v>
      </c>
      <c r="C103" s="39" t="str">
        <f ca="1">IF(INDIRECT("'Risk Input'!"&amp; Database!$O$2 &amp; ROW() - 5)="","",INDIRECT("'Risk Input'!"&amp; Database!$O$2 &amp; ROW() - 5))</f>
        <v/>
      </c>
      <c r="D103" s="39" t="str">
        <f ca="1">IF(INDIRECT("'Risk Input'!"&amp; Database!$O$10 &amp; ROW() - 5)="","",INDIRECT("'Risk Input'!"&amp; Database!$O$10 &amp; ROW() - 5))</f>
        <v/>
      </c>
      <c r="E103" s="39" t="str">
        <f ca="1">IF(INDIRECT("'Risk Input'!"&amp; Database!$O$27 &amp; ROW() - 5)="","",INDIRECT("'Risk Input'!"&amp; Database!$O$27 &amp; ROW() - 5))</f>
        <v/>
      </c>
      <c r="F103" s="39"/>
      <c r="G103" s="39"/>
      <c r="H103" s="39"/>
      <c r="I103" s="39"/>
      <c r="J103" s="39" t="str">
        <f>IF(OR(H103="",I103=""),"",IF((LEFT(H103,1)*LEFT(I103,1))&lt;Database!$I$3,Database!$L$2,IF(((LEFT(H103,1)*LEFT(I103,1))&lt;Database!$I$4)*((LEFT(H103,1)*LEFT(I103,1))&gt;Database!$K$2),Database!$L$3,IF(((LEFT(H103,1)*LEFT(I103,1))&lt;Database!$I$5)*((LEFT(H103,1)*LEFT(I103,1))&gt;Database!$K$3),Database!$L$4,IF((LEFT(H103,1)*LEFT(I103,1))&gt;Database!$K$4,Database!$L$5)))))</f>
        <v/>
      </c>
      <c r="K103" s="39"/>
      <c r="L103" s="39"/>
      <c r="M103" s="39" t="str">
        <f>IF(OR(K103="",L103=""),"",IF((LEFT(K103,1)*LEFT(L103,1))&lt;Database!$I$3,Database!$L$2,IF(((LEFT(K103,1)*LEFT(L103,1))&lt;Database!$I$4)*((LEFT(K103,1)*LEFT(L103,1))&gt;Database!$K$2),Database!$L$3,IF(((LEFT(K103,1)*LEFT(L103,1))&lt;Database!$I$5)*((LEFT(K103,1)*LEFT(L103,1))&gt;Database!$K$3),Database!$L$4,IF((LEFT(K103,1)*LEFT(L103,1))&gt;Database!$K$4,Database!$L$5)))))</f>
        <v/>
      </c>
      <c r="N103" s="39"/>
    </row>
    <row r="104" spans="2:14" s="213" customFormat="1" ht="15" thickBot="1">
      <c r="B104" s="40">
        <f t="shared" si="4"/>
        <v>93</v>
      </c>
      <c r="C104" s="38" t="str">
        <f ca="1">IF(INDIRECT("'Risk Input'!"&amp; Database!$O$2 &amp; ROW() - 5)="","",INDIRECT("'Risk Input'!"&amp; Database!$O$2 &amp; ROW() - 5))</f>
        <v/>
      </c>
      <c r="D104" s="38" t="str">
        <f ca="1">IF(INDIRECT("'Risk Input'!"&amp; Database!$O$10 &amp; ROW() - 5)="","",INDIRECT("'Risk Input'!"&amp; Database!$O$10 &amp; ROW() - 5))</f>
        <v/>
      </c>
      <c r="E104" s="38" t="str">
        <f ca="1">IF(INDIRECT("'Risk Input'!"&amp; Database!$O$27 &amp; ROW() - 5)="","",INDIRECT("'Risk Input'!"&amp; Database!$O$27 &amp; ROW() - 5))</f>
        <v/>
      </c>
      <c r="F104" s="38"/>
      <c r="G104" s="38"/>
      <c r="H104" s="38"/>
      <c r="I104" s="38"/>
      <c r="J104" s="38" t="str">
        <f>IF(OR(H104="",I104=""),"",IF((LEFT(H104,1)*LEFT(I104,1))&lt;Database!$I$3,Database!$L$2,IF(((LEFT(H104,1)*LEFT(I104,1))&lt;Database!$I$4)*((LEFT(H104,1)*LEFT(I104,1))&gt;Database!$K$2),Database!$L$3,IF(((LEFT(H104,1)*LEFT(I104,1))&lt;Database!$I$5)*((LEFT(H104,1)*LEFT(I104,1))&gt;Database!$K$3),Database!$L$4,IF((LEFT(H104,1)*LEFT(I104,1))&gt;Database!$K$4,Database!$L$5)))))</f>
        <v/>
      </c>
      <c r="K104" s="38"/>
      <c r="L104" s="38"/>
      <c r="M104" s="38" t="str">
        <f>IF(OR(K104="",L104=""),"",IF((LEFT(K104,1)*LEFT(L104,1))&lt;Database!$I$3,Database!$L$2,IF(((LEFT(K104,1)*LEFT(L104,1))&lt;Database!$I$4)*((LEFT(K104,1)*LEFT(L104,1))&gt;Database!$K$2),Database!$L$3,IF(((LEFT(K104,1)*LEFT(L104,1))&lt;Database!$I$5)*((LEFT(K104,1)*LEFT(L104,1))&gt;Database!$K$3),Database!$L$4,IF((LEFT(K104,1)*LEFT(L104,1))&gt;Database!$K$4,Database!$L$5)))))</f>
        <v/>
      </c>
      <c r="N104" s="38"/>
    </row>
    <row r="105" spans="2:14" s="213" customFormat="1" ht="15" thickBot="1">
      <c r="B105" s="42">
        <f t="shared" si="4"/>
        <v>94</v>
      </c>
      <c r="C105" s="39" t="str">
        <f ca="1">IF(INDIRECT("'Risk Input'!"&amp; Database!$O$2 &amp; ROW() - 5)="","",INDIRECT("'Risk Input'!"&amp; Database!$O$2 &amp; ROW() - 5))</f>
        <v/>
      </c>
      <c r="D105" s="39" t="str">
        <f ca="1">IF(INDIRECT("'Risk Input'!"&amp; Database!$O$10 &amp; ROW() - 5)="","",INDIRECT("'Risk Input'!"&amp; Database!$O$10 &amp; ROW() - 5))</f>
        <v/>
      </c>
      <c r="E105" s="39" t="str">
        <f ca="1">IF(INDIRECT("'Risk Input'!"&amp; Database!$O$27 &amp; ROW() - 5)="","",INDIRECT("'Risk Input'!"&amp; Database!$O$27 &amp; ROW() - 5))</f>
        <v/>
      </c>
      <c r="F105" s="39"/>
      <c r="G105" s="39"/>
      <c r="H105" s="39"/>
      <c r="I105" s="39"/>
      <c r="J105" s="39" t="str">
        <f>IF(OR(H105="",I105=""),"",IF((LEFT(H105,1)*LEFT(I105,1))&lt;Database!$I$3,Database!$L$2,IF(((LEFT(H105,1)*LEFT(I105,1))&lt;Database!$I$4)*((LEFT(H105,1)*LEFT(I105,1))&gt;Database!$K$2),Database!$L$3,IF(((LEFT(H105,1)*LEFT(I105,1))&lt;Database!$I$5)*((LEFT(H105,1)*LEFT(I105,1))&gt;Database!$K$3),Database!$L$4,IF((LEFT(H105,1)*LEFT(I105,1))&gt;Database!$K$4,Database!$L$5)))))</f>
        <v/>
      </c>
      <c r="K105" s="39"/>
      <c r="L105" s="39"/>
      <c r="M105" s="39" t="str">
        <f>IF(OR(K105="",L105=""),"",IF((LEFT(K105,1)*LEFT(L105,1))&lt;Database!$I$3,Database!$L$2,IF(((LEFT(K105,1)*LEFT(L105,1))&lt;Database!$I$4)*((LEFT(K105,1)*LEFT(L105,1))&gt;Database!$K$2),Database!$L$3,IF(((LEFT(K105,1)*LEFT(L105,1))&lt;Database!$I$5)*((LEFT(K105,1)*LEFT(L105,1))&gt;Database!$K$3),Database!$L$4,IF((LEFT(K105,1)*LEFT(L105,1))&gt;Database!$K$4,Database!$L$5)))))</f>
        <v/>
      </c>
      <c r="N105" s="39"/>
    </row>
    <row r="106" spans="2:14" s="213" customFormat="1" ht="15" thickBot="1">
      <c r="B106" s="40">
        <f t="shared" si="4"/>
        <v>95</v>
      </c>
      <c r="C106" s="38" t="str">
        <f ca="1">IF(INDIRECT("'Risk Input'!"&amp; Database!$O$2 &amp; ROW() - 5)="","",INDIRECT("'Risk Input'!"&amp; Database!$O$2 &amp; ROW() - 5))</f>
        <v/>
      </c>
      <c r="D106" s="38" t="str">
        <f ca="1">IF(INDIRECT("'Risk Input'!"&amp; Database!$O$10 &amp; ROW() - 5)="","",INDIRECT("'Risk Input'!"&amp; Database!$O$10 &amp; ROW() - 5))</f>
        <v/>
      </c>
      <c r="E106" s="38" t="str">
        <f ca="1">IF(INDIRECT("'Risk Input'!"&amp; Database!$O$27 &amp; ROW() - 5)="","",INDIRECT("'Risk Input'!"&amp; Database!$O$27 &amp; ROW() - 5))</f>
        <v/>
      </c>
      <c r="F106" s="38"/>
      <c r="G106" s="38"/>
      <c r="H106" s="38"/>
      <c r="I106" s="38"/>
      <c r="J106" s="38" t="str">
        <f>IF(OR(H106="",I106=""),"",IF((LEFT(H106,1)*LEFT(I106,1))&lt;Database!$I$3,Database!$L$2,IF(((LEFT(H106,1)*LEFT(I106,1))&lt;Database!$I$4)*((LEFT(H106,1)*LEFT(I106,1))&gt;Database!$K$2),Database!$L$3,IF(((LEFT(H106,1)*LEFT(I106,1))&lt;Database!$I$5)*((LEFT(H106,1)*LEFT(I106,1))&gt;Database!$K$3),Database!$L$4,IF((LEFT(H106,1)*LEFT(I106,1))&gt;Database!$K$4,Database!$L$5)))))</f>
        <v/>
      </c>
      <c r="K106" s="38"/>
      <c r="L106" s="38"/>
      <c r="M106" s="38" t="str">
        <f>IF(OR(K106="",L106=""),"",IF((LEFT(K106,1)*LEFT(L106,1))&lt;Database!$I$3,Database!$L$2,IF(((LEFT(K106,1)*LEFT(L106,1))&lt;Database!$I$4)*((LEFT(K106,1)*LEFT(L106,1))&gt;Database!$K$2),Database!$L$3,IF(((LEFT(K106,1)*LEFT(L106,1))&lt;Database!$I$5)*((LEFT(K106,1)*LEFT(L106,1))&gt;Database!$K$3),Database!$L$4,IF((LEFT(K106,1)*LEFT(L106,1))&gt;Database!$K$4,Database!$L$5)))))</f>
        <v/>
      </c>
      <c r="N106" s="38"/>
    </row>
    <row r="107" spans="2:14" s="213" customFormat="1" ht="15" thickBot="1">
      <c r="B107" s="42">
        <f t="shared" si="4"/>
        <v>96</v>
      </c>
      <c r="C107" s="39" t="str">
        <f ca="1">IF(INDIRECT("'Risk Input'!"&amp; Database!$O$2 &amp; ROW() - 5)="","",INDIRECT("'Risk Input'!"&amp; Database!$O$2 &amp; ROW() - 5))</f>
        <v/>
      </c>
      <c r="D107" s="39" t="str">
        <f ca="1">IF(INDIRECT("'Risk Input'!"&amp; Database!$O$10 &amp; ROW() - 5)="","",INDIRECT("'Risk Input'!"&amp; Database!$O$10 &amp; ROW() - 5))</f>
        <v/>
      </c>
      <c r="E107" s="39" t="str">
        <f ca="1">IF(INDIRECT("'Risk Input'!"&amp; Database!$O$27 &amp; ROW() - 5)="","",INDIRECT("'Risk Input'!"&amp; Database!$O$27 &amp; ROW() - 5))</f>
        <v/>
      </c>
      <c r="F107" s="39"/>
      <c r="G107" s="39"/>
      <c r="H107" s="39"/>
      <c r="I107" s="39"/>
      <c r="J107" s="39" t="str">
        <f>IF(OR(H107="",I107=""),"",IF((LEFT(H107,1)*LEFT(I107,1))&lt;Database!$I$3,Database!$L$2,IF(((LEFT(H107,1)*LEFT(I107,1))&lt;Database!$I$4)*((LEFT(H107,1)*LEFT(I107,1))&gt;Database!$K$2),Database!$L$3,IF(((LEFT(H107,1)*LEFT(I107,1))&lt;Database!$I$5)*((LEFT(H107,1)*LEFT(I107,1))&gt;Database!$K$3),Database!$L$4,IF((LEFT(H107,1)*LEFT(I107,1))&gt;Database!$K$4,Database!$L$5)))))</f>
        <v/>
      </c>
      <c r="K107" s="39"/>
      <c r="L107" s="39"/>
      <c r="M107" s="39" t="str">
        <f>IF(OR(K107="",L107=""),"",IF((LEFT(K107,1)*LEFT(L107,1))&lt;Database!$I$3,Database!$L$2,IF(((LEFT(K107,1)*LEFT(L107,1))&lt;Database!$I$4)*((LEFT(K107,1)*LEFT(L107,1))&gt;Database!$K$2),Database!$L$3,IF(((LEFT(K107,1)*LEFT(L107,1))&lt;Database!$I$5)*((LEFT(K107,1)*LEFT(L107,1))&gt;Database!$K$3),Database!$L$4,IF((LEFT(K107,1)*LEFT(L107,1))&gt;Database!$K$4,Database!$L$5)))))</f>
        <v/>
      </c>
      <c r="N107" s="39"/>
    </row>
    <row r="108" spans="2:14" s="213" customFormat="1" ht="15" thickBot="1">
      <c r="B108" s="40">
        <f t="shared" si="4"/>
        <v>97</v>
      </c>
      <c r="C108" s="38" t="str">
        <f ca="1">IF(INDIRECT("'Risk Input'!"&amp; Database!$O$2 &amp; ROW() - 5)="","",INDIRECT("'Risk Input'!"&amp; Database!$O$2 &amp; ROW() - 5))</f>
        <v/>
      </c>
      <c r="D108" s="38" t="str">
        <f ca="1">IF(INDIRECT("'Risk Input'!"&amp; Database!$O$10 &amp; ROW() - 5)="","",INDIRECT("'Risk Input'!"&amp; Database!$O$10 &amp; ROW() - 5))</f>
        <v/>
      </c>
      <c r="E108" s="38" t="str">
        <f ca="1">IF(INDIRECT("'Risk Input'!"&amp; Database!$O$27 &amp; ROW() - 5)="","",INDIRECT("'Risk Input'!"&amp; Database!$O$27 &amp; ROW() - 5))</f>
        <v/>
      </c>
      <c r="F108" s="38"/>
      <c r="G108" s="38"/>
      <c r="H108" s="38"/>
      <c r="I108" s="38"/>
      <c r="J108" s="38" t="str">
        <f>IF(OR(H108="",I108=""),"",IF((LEFT(H108,1)*LEFT(I108,1))&lt;Database!$I$3,Database!$L$2,IF(((LEFT(H108,1)*LEFT(I108,1))&lt;Database!$I$4)*((LEFT(H108,1)*LEFT(I108,1))&gt;Database!$K$2),Database!$L$3,IF(((LEFT(H108,1)*LEFT(I108,1))&lt;Database!$I$5)*((LEFT(H108,1)*LEFT(I108,1))&gt;Database!$K$3),Database!$L$4,IF((LEFT(H108,1)*LEFT(I108,1))&gt;Database!$K$4,Database!$L$5)))))</f>
        <v/>
      </c>
      <c r="K108" s="38"/>
      <c r="L108" s="38"/>
      <c r="M108" s="38" t="str">
        <f>IF(OR(K108="",L108=""),"",IF((LEFT(K108,1)*LEFT(L108,1))&lt;Database!$I$3,Database!$L$2,IF(((LEFT(K108,1)*LEFT(L108,1))&lt;Database!$I$4)*((LEFT(K108,1)*LEFT(L108,1))&gt;Database!$K$2),Database!$L$3,IF(((LEFT(K108,1)*LEFT(L108,1))&lt;Database!$I$5)*((LEFT(K108,1)*LEFT(L108,1))&gt;Database!$K$3),Database!$L$4,IF((LEFT(K108,1)*LEFT(L108,1))&gt;Database!$K$4,Database!$L$5)))))</f>
        <v/>
      </c>
      <c r="N108" s="38"/>
    </row>
    <row r="109" spans="2:14" s="213" customFormat="1" ht="15" thickBot="1">
      <c r="B109" s="42">
        <f t="shared" si="4"/>
        <v>98</v>
      </c>
      <c r="C109" s="39" t="str">
        <f ca="1">IF(INDIRECT("'Risk Input'!"&amp; Database!$O$2 &amp; ROW() - 5)="","",INDIRECT("'Risk Input'!"&amp; Database!$O$2 &amp; ROW() - 5))</f>
        <v/>
      </c>
      <c r="D109" s="39" t="str">
        <f ca="1">IF(INDIRECT("'Risk Input'!"&amp; Database!$O$10 &amp; ROW() - 5)="","",INDIRECT("'Risk Input'!"&amp; Database!$O$10 &amp; ROW() - 5))</f>
        <v/>
      </c>
      <c r="E109" s="39" t="str">
        <f ca="1">IF(INDIRECT("'Risk Input'!"&amp; Database!$O$27 &amp; ROW() - 5)="","",INDIRECT("'Risk Input'!"&amp; Database!$O$27 &amp; ROW() - 5))</f>
        <v/>
      </c>
      <c r="F109" s="39"/>
      <c r="G109" s="39"/>
      <c r="H109" s="39"/>
      <c r="I109" s="39"/>
      <c r="J109" s="39" t="str">
        <f>IF(OR(H109="",I109=""),"",IF((LEFT(H109,1)*LEFT(I109,1))&lt;Database!$I$3,Database!$L$2,IF(((LEFT(H109,1)*LEFT(I109,1))&lt;Database!$I$4)*((LEFT(H109,1)*LEFT(I109,1))&gt;Database!$K$2),Database!$L$3,IF(((LEFT(H109,1)*LEFT(I109,1))&lt;Database!$I$5)*((LEFT(H109,1)*LEFT(I109,1))&gt;Database!$K$3),Database!$L$4,IF((LEFT(H109,1)*LEFT(I109,1))&gt;Database!$K$4,Database!$L$5)))))</f>
        <v/>
      </c>
      <c r="K109" s="39"/>
      <c r="L109" s="39"/>
      <c r="M109" s="39" t="str">
        <f>IF(OR(K109="",L109=""),"",IF((LEFT(K109,1)*LEFT(L109,1))&lt;Database!$I$3,Database!$L$2,IF(((LEFT(K109,1)*LEFT(L109,1))&lt;Database!$I$4)*((LEFT(K109,1)*LEFT(L109,1))&gt;Database!$K$2),Database!$L$3,IF(((LEFT(K109,1)*LEFT(L109,1))&lt;Database!$I$5)*((LEFT(K109,1)*LEFT(L109,1))&gt;Database!$K$3),Database!$L$4,IF((LEFT(K109,1)*LEFT(L109,1))&gt;Database!$K$4,Database!$L$5)))))</f>
        <v/>
      </c>
      <c r="N109" s="39"/>
    </row>
    <row r="110" spans="2:14" s="213" customFormat="1" ht="15" thickBot="1">
      <c r="B110" s="69">
        <f t="shared" si="4"/>
        <v>99</v>
      </c>
      <c r="C110" s="65" t="str">
        <f ca="1">IF(INDIRECT("'Risk Input'!"&amp; Database!$O$2 &amp; ROW() - 5)="","",INDIRECT("'Risk Input'!"&amp; Database!$O$2 &amp; ROW() - 5))</f>
        <v/>
      </c>
      <c r="D110" s="65" t="str">
        <f ca="1">IF(INDIRECT("'Risk Input'!"&amp; Database!$O$10 &amp; ROW() - 5)="","",INDIRECT("'Risk Input'!"&amp; Database!$O$10 &amp; ROW() - 5))</f>
        <v/>
      </c>
      <c r="E110" s="65" t="str">
        <f ca="1">IF(INDIRECT("'Risk Input'!"&amp; Database!$O$27 &amp; ROW() - 5)="","",INDIRECT("'Risk Input'!"&amp; Database!$O$27 &amp; ROW() - 5))</f>
        <v/>
      </c>
      <c r="F110" s="65"/>
      <c r="G110" s="65"/>
      <c r="H110" s="65"/>
      <c r="I110" s="65"/>
      <c r="J110" s="65" t="str">
        <f>IF(OR(H110="",I110=""),"",IF((LEFT(H110,1)*LEFT(I110,1))&lt;Database!$I$3,Database!$L$2,IF(((LEFT(H110,1)*LEFT(I110,1))&lt;Database!$I$4)*((LEFT(H110,1)*LEFT(I110,1))&gt;Database!$K$2),Database!$L$3,IF(((LEFT(H110,1)*LEFT(I110,1))&lt;Database!$I$5)*((LEFT(H110,1)*LEFT(I110,1))&gt;Database!$K$3),Database!$L$4,IF((LEFT(H110,1)*LEFT(I110,1))&gt;Database!$K$4,Database!$L$5)))))</f>
        <v/>
      </c>
      <c r="K110" s="65"/>
      <c r="L110" s="65"/>
      <c r="M110" s="65" t="str">
        <f>IF(OR(K110="",L110=""),"",IF((LEFT(K110,1)*LEFT(L110,1))&lt;Database!$I$3,Database!$L$2,IF(((LEFT(K110,1)*LEFT(L110,1))&lt;Database!$I$4)*((LEFT(K110,1)*LEFT(L110,1))&gt;Database!$K$2),Database!$L$3,IF(((LEFT(K110,1)*LEFT(L110,1))&lt;Database!$I$5)*((LEFT(K110,1)*LEFT(L110,1))&gt;Database!$K$3),Database!$L$4,IF((LEFT(K110,1)*LEFT(L110,1))&gt;Database!$K$4,Database!$L$5)))))</f>
        <v/>
      </c>
      <c r="N110" s="65"/>
    </row>
    <row r="111" spans="2:14" s="213" customFormat="1" ht="15" thickBot="1">
      <c r="B111" s="67">
        <f t="shared" si="4"/>
        <v>100</v>
      </c>
      <c r="C111" s="45" t="str">
        <f ca="1">IF(INDIRECT("'Risk Input'!"&amp; Database!$O$2 &amp; ROW() - 5)="","",INDIRECT("'Risk Input'!"&amp; Database!$O$2 &amp; ROW() - 5))</f>
        <v/>
      </c>
      <c r="D111" s="45" t="str">
        <f ca="1">IF(INDIRECT("'Risk Input'!"&amp; Database!$O$10 &amp; ROW() - 5)="","",INDIRECT("'Risk Input'!"&amp; Database!$O$10 &amp; ROW() - 5))</f>
        <v/>
      </c>
      <c r="E111" s="45" t="str">
        <f ca="1">IF(INDIRECT("'Risk Input'!"&amp; Database!$O$27 &amp; ROW() - 5)="","",INDIRECT("'Risk Input'!"&amp; Database!$O$27 &amp; ROW() - 5))</f>
        <v/>
      </c>
      <c r="F111" s="45"/>
      <c r="G111" s="45"/>
      <c r="H111" s="45"/>
      <c r="I111" s="45"/>
      <c r="J111" s="45" t="str">
        <f>IF(OR(H111="",I111=""),"",IF((LEFT(H111,1)*LEFT(I111,1))&lt;Database!$I$3,Database!$L$2,IF(((LEFT(H111,1)*LEFT(I111,1))&lt;Database!$I$4)*((LEFT(H111,1)*LEFT(I111,1))&gt;Database!$K$2),Database!$L$3,IF(((LEFT(H111,1)*LEFT(I111,1))&lt;Database!$I$5)*((LEFT(H111,1)*LEFT(I111,1))&gt;Database!$K$3),Database!$L$4,IF((LEFT(H111,1)*LEFT(I111,1))&gt;Database!$K$4,Database!$L$5)))))</f>
        <v/>
      </c>
      <c r="K111" s="45"/>
      <c r="L111" s="45"/>
      <c r="M111" s="45" t="str">
        <f>IF(OR(K111="",L111=""),"",IF((LEFT(K111,1)*LEFT(L111,1))&lt;Database!$I$3,Database!$L$2,IF(((LEFT(K111,1)*LEFT(L111,1))&lt;Database!$I$4)*((LEFT(K111,1)*LEFT(L111,1))&gt;Database!$K$2),Database!$L$3,IF(((LEFT(K111,1)*LEFT(L111,1))&lt;Database!$I$5)*((LEFT(K111,1)*LEFT(L111,1))&gt;Database!$K$3),Database!$L$4,IF((LEFT(K111,1)*LEFT(L111,1))&gt;Database!$K$4,Database!$L$5)))))</f>
        <v/>
      </c>
      <c r="N111" s="45"/>
    </row>
    <row r="112" spans="2:14" s="213" customFormat="1" ht="15" thickBot="1">
      <c r="B112" s="40">
        <f>B111+1</f>
        <v>101</v>
      </c>
      <c r="C112" s="38" t="str">
        <f ca="1">IF(INDIRECT("'Risk Input'!"&amp; Database!$O$2 &amp; ROW() - 5)="","",INDIRECT("'Risk Input'!"&amp; Database!$O$2 &amp; ROW() - 5))</f>
        <v/>
      </c>
      <c r="D112" s="38" t="str">
        <f ca="1">IF(INDIRECT("'Risk Input'!"&amp; Database!$O$10 &amp; ROW() - 5)="","",INDIRECT("'Risk Input'!"&amp; Database!$O$10 &amp; ROW() - 5))</f>
        <v/>
      </c>
      <c r="E112" s="38" t="str">
        <f ca="1">IF(INDIRECT("'Risk Input'!"&amp; Database!$O$27 &amp; ROW() - 5)="","",INDIRECT("'Risk Input'!"&amp; Database!$O$27 &amp; ROW() - 5))</f>
        <v/>
      </c>
      <c r="F112" s="38"/>
      <c r="G112" s="38"/>
      <c r="H112" s="38"/>
      <c r="I112" s="38"/>
      <c r="J112" s="38" t="str">
        <f>IF(OR(H112="",I112=""),"",IF((LEFT(H112,1)*LEFT(I112,1))&lt;Database!$I$3,Database!$L$2,IF(((LEFT(H112,1)*LEFT(I112,1))&lt;Database!$I$4)*((LEFT(H112,1)*LEFT(I112,1))&gt;Database!$K$2),Database!$L$3,IF(((LEFT(H112,1)*LEFT(I112,1))&lt;Database!$I$5)*((LEFT(H112,1)*LEFT(I112,1))&gt;Database!$K$3),Database!$L$4,IF((LEFT(H112,1)*LEFT(I112,1))&gt;Database!$K$4,Database!$L$5)))))</f>
        <v/>
      </c>
      <c r="K112" s="38"/>
      <c r="L112" s="38"/>
      <c r="M112" s="38" t="str">
        <f>IF(OR(K112="",L112=""),"",IF((LEFT(K112,1)*LEFT(L112,1))&lt;Database!$I$3,Database!$L$2,IF(((LEFT(K112,1)*LEFT(L112,1))&lt;Database!$I$4)*((LEFT(K112,1)*LEFT(L112,1))&gt;Database!$K$2),Database!$L$3,IF(((LEFT(K112,1)*LEFT(L112,1))&lt;Database!$I$5)*((LEFT(K112,1)*LEFT(L112,1))&gt;Database!$K$3),Database!$L$4,IF((LEFT(K112,1)*LEFT(L112,1))&gt;Database!$K$4,Database!$L$5)))))</f>
        <v/>
      </c>
      <c r="N112" s="38"/>
    </row>
    <row r="113" spans="2:14" s="213" customFormat="1" ht="15" thickBot="1">
      <c r="B113" s="42">
        <f>B112+1</f>
        <v>102</v>
      </c>
      <c r="C113" s="39" t="str">
        <f ca="1">IF(INDIRECT("'Risk Input'!"&amp; Database!$O$2 &amp; ROW() - 5)="","",INDIRECT("'Risk Input'!"&amp; Database!$O$2 &amp; ROW() - 5))</f>
        <v/>
      </c>
      <c r="D113" s="39" t="str">
        <f ca="1">IF(INDIRECT("'Risk Input'!"&amp; Database!$O$10 &amp; ROW() - 5)="","",INDIRECT("'Risk Input'!"&amp; Database!$O$10 &amp; ROW() - 5))</f>
        <v/>
      </c>
      <c r="E113" s="39" t="str">
        <f ca="1">IF(INDIRECT("'Risk Input'!"&amp; Database!$O$27 &amp; ROW() - 5)="","",INDIRECT("'Risk Input'!"&amp; Database!$O$27 &amp; ROW() - 5))</f>
        <v/>
      </c>
      <c r="F113" s="39"/>
      <c r="G113" s="39"/>
      <c r="H113" s="39"/>
      <c r="I113" s="39"/>
      <c r="J113" s="39" t="str">
        <f>IF(OR(H113="",I113=""),"",IF((LEFT(H113,1)*LEFT(I113,1))&lt;Database!$I$3,Database!$L$2,IF(((LEFT(H113,1)*LEFT(I113,1))&lt;Database!$I$4)*((LEFT(H113,1)*LEFT(I113,1))&gt;Database!$K$2),Database!$L$3,IF(((LEFT(H113,1)*LEFT(I113,1))&lt;Database!$I$5)*((LEFT(H113,1)*LEFT(I113,1))&gt;Database!$K$3),Database!$L$4,IF((LEFT(H113,1)*LEFT(I113,1))&gt;Database!$K$4,Database!$L$5)))))</f>
        <v/>
      </c>
      <c r="K113" s="39"/>
      <c r="L113" s="39"/>
      <c r="M113" s="39" t="str">
        <f>IF(OR(K113="",L113=""),"",IF((LEFT(K113,1)*LEFT(L113,1))&lt;Database!$I$3,Database!$L$2,IF(((LEFT(K113,1)*LEFT(L113,1))&lt;Database!$I$4)*((LEFT(K113,1)*LEFT(L113,1))&gt;Database!$K$2),Database!$L$3,IF(((LEFT(K113,1)*LEFT(L113,1))&lt;Database!$I$5)*((LEFT(K113,1)*LEFT(L113,1))&gt;Database!$K$3),Database!$L$4,IF((LEFT(K113,1)*LEFT(L113,1))&gt;Database!$K$4,Database!$L$5)))))</f>
        <v/>
      </c>
      <c r="N113" s="39"/>
    </row>
    <row r="114" spans="2:14" s="213" customFormat="1" ht="15" thickBot="1">
      <c r="B114" s="40">
        <f t="shared" ref="B114:B134" si="5">B113+1</f>
        <v>103</v>
      </c>
      <c r="C114" s="38" t="str">
        <f ca="1">IF(INDIRECT("'Risk Input'!"&amp; Database!$O$2 &amp; ROW() - 5)="","",INDIRECT("'Risk Input'!"&amp; Database!$O$2 &amp; ROW() - 5))</f>
        <v/>
      </c>
      <c r="D114" s="38" t="str">
        <f ca="1">IF(INDIRECT("'Risk Input'!"&amp; Database!$O$10 &amp; ROW() - 5)="","",INDIRECT("'Risk Input'!"&amp; Database!$O$10 &amp; ROW() - 5))</f>
        <v/>
      </c>
      <c r="E114" s="38" t="str">
        <f ca="1">IF(INDIRECT("'Risk Input'!"&amp; Database!$O$27 &amp; ROW() - 5)="","",INDIRECT("'Risk Input'!"&amp; Database!$O$27 &amp; ROW() - 5))</f>
        <v/>
      </c>
      <c r="F114" s="38"/>
      <c r="G114" s="38"/>
      <c r="H114" s="38"/>
      <c r="I114" s="38"/>
      <c r="J114" s="38" t="str">
        <f>IF(OR(H114="",I114=""),"",IF((LEFT(H114,1)*LEFT(I114,1))&lt;Database!$I$3,Database!$L$2,IF(((LEFT(H114,1)*LEFT(I114,1))&lt;Database!$I$4)*((LEFT(H114,1)*LEFT(I114,1))&gt;Database!$K$2),Database!$L$3,IF(((LEFT(H114,1)*LEFT(I114,1))&lt;Database!$I$5)*((LEFT(H114,1)*LEFT(I114,1))&gt;Database!$K$3),Database!$L$4,IF((LEFT(H114,1)*LEFT(I114,1))&gt;Database!$K$4,Database!$L$5)))))</f>
        <v/>
      </c>
      <c r="K114" s="38"/>
      <c r="L114" s="38"/>
      <c r="M114" s="38" t="str">
        <f>IF(OR(K114="",L114=""),"",IF((LEFT(K114,1)*LEFT(L114,1))&lt;Database!$I$3,Database!$L$2,IF(((LEFT(K114,1)*LEFT(L114,1))&lt;Database!$I$4)*((LEFT(K114,1)*LEFT(L114,1))&gt;Database!$K$2),Database!$L$3,IF(((LEFT(K114,1)*LEFT(L114,1))&lt;Database!$I$5)*((LEFT(K114,1)*LEFT(L114,1))&gt;Database!$K$3),Database!$L$4,IF((LEFT(K114,1)*LEFT(L114,1))&gt;Database!$K$4,Database!$L$5)))))</f>
        <v/>
      </c>
      <c r="N114" s="38"/>
    </row>
    <row r="115" spans="2:14" s="213" customFormat="1" ht="15" thickBot="1">
      <c r="B115" s="42">
        <f t="shared" si="5"/>
        <v>104</v>
      </c>
      <c r="C115" s="39" t="str">
        <f ca="1">IF(INDIRECT("'Risk Input'!"&amp; Database!$O$2 &amp; ROW() - 5)="","",INDIRECT("'Risk Input'!"&amp; Database!$O$2 &amp; ROW() - 5))</f>
        <v/>
      </c>
      <c r="D115" s="39" t="str">
        <f ca="1">IF(INDIRECT("'Risk Input'!"&amp; Database!$O$10 &amp; ROW() - 5)="","",INDIRECT("'Risk Input'!"&amp; Database!$O$10 &amp; ROW() - 5))</f>
        <v/>
      </c>
      <c r="E115" s="39" t="str">
        <f ca="1">IF(INDIRECT("'Risk Input'!"&amp; Database!$O$27 &amp; ROW() - 5)="","",INDIRECT("'Risk Input'!"&amp; Database!$O$27 &amp; ROW() - 5))</f>
        <v/>
      </c>
      <c r="F115" s="39"/>
      <c r="G115" s="39"/>
      <c r="H115" s="39"/>
      <c r="I115" s="39"/>
      <c r="J115" s="39" t="str">
        <f>IF(OR(H115="",I115=""),"",IF((LEFT(H115,1)*LEFT(I115,1))&lt;Database!$I$3,Database!$L$2,IF(((LEFT(H115,1)*LEFT(I115,1))&lt;Database!$I$4)*((LEFT(H115,1)*LEFT(I115,1))&gt;Database!$K$2),Database!$L$3,IF(((LEFT(H115,1)*LEFT(I115,1))&lt;Database!$I$5)*((LEFT(H115,1)*LEFT(I115,1))&gt;Database!$K$3),Database!$L$4,IF((LEFT(H115,1)*LEFT(I115,1))&gt;Database!$K$4,Database!$L$5)))))</f>
        <v/>
      </c>
      <c r="K115" s="39"/>
      <c r="L115" s="39"/>
      <c r="M115" s="39" t="str">
        <f>IF(OR(K115="",L115=""),"",IF((LEFT(K115,1)*LEFT(L115,1))&lt;Database!$I$3,Database!$L$2,IF(((LEFT(K115,1)*LEFT(L115,1))&lt;Database!$I$4)*((LEFT(K115,1)*LEFT(L115,1))&gt;Database!$K$2),Database!$L$3,IF(((LEFT(K115,1)*LEFT(L115,1))&lt;Database!$I$5)*((LEFT(K115,1)*LEFT(L115,1))&gt;Database!$K$3),Database!$L$4,IF((LEFT(K115,1)*LEFT(L115,1))&gt;Database!$K$4,Database!$L$5)))))</f>
        <v/>
      </c>
      <c r="N115" s="39"/>
    </row>
    <row r="116" spans="2:14" s="213" customFormat="1" ht="15" thickBot="1">
      <c r="B116" s="40">
        <f t="shared" si="5"/>
        <v>105</v>
      </c>
      <c r="C116" s="38" t="str">
        <f ca="1">IF(INDIRECT("'Risk Input'!"&amp; Database!$O$2 &amp; ROW() - 5)="","",INDIRECT("'Risk Input'!"&amp; Database!$O$2 &amp; ROW() - 5))</f>
        <v/>
      </c>
      <c r="D116" s="38" t="str">
        <f ca="1">IF(INDIRECT("'Risk Input'!"&amp; Database!$O$10 &amp; ROW() - 5)="","",INDIRECT("'Risk Input'!"&amp; Database!$O$10 &amp; ROW() - 5))</f>
        <v/>
      </c>
      <c r="E116" s="38" t="str">
        <f ca="1">IF(INDIRECT("'Risk Input'!"&amp; Database!$O$27 &amp; ROW() - 5)="","",INDIRECT("'Risk Input'!"&amp; Database!$O$27 &amp; ROW() - 5))</f>
        <v/>
      </c>
      <c r="F116" s="38"/>
      <c r="G116" s="38"/>
      <c r="H116" s="38"/>
      <c r="I116" s="38"/>
      <c r="J116" s="38" t="str">
        <f>IF(OR(H116="",I116=""),"",IF((LEFT(H116,1)*LEFT(I116,1))&lt;Database!$I$3,Database!$L$2,IF(((LEFT(H116,1)*LEFT(I116,1))&lt;Database!$I$4)*((LEFT(H116,1)*LEFT(I116,1))&gt;Database!$K$2),Database!$L$3,IF(((LEFT(H116,1)*LEFT(I116,1))&lt;Database!$I$5)*((LEFT(H116,1)*LEFT(I116,1))&gt;Database!$K$3),Database!$L$4,IF((LEFT(H116,1)*LEFT(I116,1))&gt;Database!$K$4,Database!$L$5)))))</f>
        <v/>
      </c>
      <c r="K116" s="38"/>
      <c r="L116" s="38"/>
      <c r="M116" s="38" t="str">
        <f>IF(OR(K116="",L116=""),"",IF((LEFT(K116,1)*LEFT(L116,1))&lt;Database!$I$3,Database!$L$2,IF(((LEFT(K116,1)*LEFT(L116,1))&lt;Database!$I$4)*((LEFT(K116,1)*LEFT(L116,1))&gt;Database!$K$2),Database!$L$3,IF(((LEFT(K116,1)*LEFT(L116,1))&lt;Database!$I$5)*((LEFT(K116,1)*LEFT(L116,1))&gt;Database!$K$3),Database!$L$4,IF((LEFT(K116,1)*LEFT(L116,1))&gt;Database!$K$4,Database!$L$5)))))</f>
        <v/>
      </c>
      <c r="N116" s="38"/>
    </row>
    <row r="117" spans="2:14" s="213" customFormat="1" ht="15" thickBot="1">
      <c r="B117" s="42">
        <f t="shared" si="5"/>
        <v>106</v>
      </c>
      <c r="C117" s="39" t="str">
        <f ca="1">IF(INDIRECT("'Risk Input'!"&amp; Database!$O$2 &amp; ROW() - 5)="","",INDIRECT("'Risk Input'!"&amp; Database!$O$2 &amp; ROW() - 5))</f>
        <v/>
      </c>
      <c r="D117" s="39" t="str">
        <f ca="1">IF(INDIRECT("'Risk Input'!"&amp; Database!$O$10 &amp; ROW() - 5)="","",INDIRECT("'Risk Input'!"&amp; Database!$O$10 &amp; ROW() - 5))</f>
        <v/>
      </c>
      <c r="E117" s="39" t="str">
        <f ca="1">IF(INDIRECT("'Risk Input'!"&amp; Database!$O$27 &amp; ROW() - 5)="","",INDIRECT("'Risk Input'!"&amp; Database!$O$27 &amp; ROW() - 5))</f>
        <v/>
      </c>
      <c r="F117" s="39"/>
      <c r="G117" s="39"/>
      <c r="H117" s="39"/>
      <c r="I117" s="39"/>
      <c r="J117" s="39" t="str">
        <f>IF(OR(H117="",I117=""),"",IF((LEFT(H117,1)*LEFT(I117,1))&lt;Database!$I$3,Database!$L$2,IF(((LEFT(H117,1)*LEFT(I117,1))&lt;Database!$I$4)*((LEFT(H117,1)*LEFT(I117,1))&gt;Database!$K$2),Database!$L$3,IF(((LEFT(H117,1)*LEFT(I117,1))&lt;Database!$I$5)*((LEFT(H117,1)*LEFT(I117,1))&gt;Database!$K$3),Database!$L$4,IF((LEFT(H117,1)*LEFT(I117,1))&gt;Database!$K$4,Database!$L$5)))))</f>
        <v/>
      </c>
      <c r="K117" s="39"/>
      <c r="L117" s="39"/>
      <c r="M117" s="39" t="str">
        <f>IF(OR(K117="",L117=""),"",IF((LEFT(K117,1)*LEFT(L117,1))&lt;Database!$I$3,Database!$L$2,IF(((LEFT(K117,1)*LEFT(L117,1))&lt;Database!$I$4)*((LEFT(K117,1)*LEFT(L117,1))&gt;Database!$K$2),Database!$L$3,IF(((LEFT(K117,1)*LEFT(L117,1))&lt;Database!$I$5)*((LEFT(K117,1)*LEFT(L117,1))&gt;Database!$K$3),Database!$L$4,IF((LEFT(K117,1)*LEFT(L117,1))&gt;Database!$K$4,Database!$L$5)))))</f>
        <v/>
      </c>
      <c r="N117" s="39"/>
    </row>
    <row r="118" spans="2:14" s="213" customFormat="1" ht="15" thickBot="1">
      <c r="B118" s="40">
        <f t="shared" si="5"/>
        <v>107</v>
      </c>
      <c r="C118" s="38" t="str">
        <f ca="1">IF(INDIRECT("'Risk Input'!"&amp; Database!$O$2 &amp; ROW() - 5)="","",INDIRECT("'Risk Input'!"&amp; Database!$O$2 &amp; ROW() - 5))</f>
        <v/>
      </c>
      <c r="D118" s="38" t="str">
        <f ca="1">IF(INDIRECT("'Risk Input'!"&amp; Database!$O$10 &amp; ROW() - 5)="","",INDIRECT("'Risk Input'!"&amp; Database!$O$10 &amp; ROW() - 5))</f>
        <v/>
      </c>
      <c r="E118" s="38" t="str">
        <f ca="1">IF(INDIRECT("'Risk Input'!"&amp; Database!$O$27 &amp; ROW() - 5)="","",INDIRECT("'Risk Input'!"&amp; Database!$O$27 &amp; ROW() - 5))</f>
        <v/>
      </c>
      <c r="F118" s="38"/>
      <c r="G118" s="38"/>
      <c r="H118" s="38"/>
      <c r="I118" s="38"/>
      <c r="J118" s="38" t="str">
        <f>IF(OR(H118="",I118=""),"",IF((LEFT(H118,1)*LEFT(I118,1))&lt;Database!$I$3,Database!$L$2,IF(((LEFT(H118,1)*LEFT(I118,1))&lt;Database!$I$4)*((LEFT(H118,1)*LEFT(I118,1))&gt;Database!$K$2),Database!$L$3,IF(((LEFT(H118,1)*LEFT(I118,1))&lt;Database!$I$5)*((LEFT(H118,1)*LEFT(I118,1))&gt;Database!$K$3),Database!$L$4,IF((LEFT(H118,1)*LEFT(I118,1))&gt;Database!$K$4,Database!$L$5)))))</f>
        <v/>
      </c>
      <c r="K118" s="38"/>
      <c r="L118" s="38"/>
      <c r="M118" s="38" t="str">
        <f>IF(OR(K118="",L118=""),"",IF((LEFT(K118,1)*LEFT(L118,1))&lt;Database!$I$3,Database!$L$2,IF(((LEFT(K118,1)*LEFT(L118,1))&lt;Database!$I$4)*((LEFT(K118,1)*LEFT(L118,1))&gt;Database!$K$2),Database!$L$3,IF(((LEFT(K118,1)*LEFT(L118,1))&lt;Database!$I$5)*((LEFT(K118,1)*LEFT(L118,1))&gt;Database!$K$3),Database!$L$4,IF((LEFT(K118,1)*LEFT(L118,1))&gt;Database!$K$4,Database!$L$5)))))</f>
        <v/>
      </c>
      <c r="N118" s="38"/>
    </row>
    <row r="119" spans="2:14" s="213" customFormat="1" ht="15" thickBot="1">
      <c r="B119" s="42">
        <f t="shared" si="5"/>
        <v>108</v>
      </c>
      <c r="C119" s="39" t="str">
        <f ca="1">IF(INDIRECT("'Risk Input'!"&amp; Database!$O$2 &amp; ROW() - 5)="","",INDIRECT("'Risk Input'!"&amp; Database!$O$2 &amp; ROW() - 5))</f>
        <v/>
      </c>
      <c r="D119" s="39" t="str">
        <f ca="1">IF(INDIRECT("'Risk Input'!"&amp; Database!$O$10 &amp; ROW() - 5)="","",INDIRECT("'Risk Input'!"&amp; Database!$O$10 &amp; ROW() - 5))</f>
        <v/>
      </c>
      <c r="E119" s="39" t="str">
        <f ca="1">IF(INDIRECT("'Risk Input'!"&amp; Database!$O$27 &amp; ROW() - 5)="","",INDIRECT("'Risk Input'!"&amp; Database!$O$27 &amp; ROW() - 5))</f>
        <v/>
      </c>
      <c r="F119" s="39"/>
      <c r="G119" s="39"/>
      <c r="H119" s="39"/>
      <c r="I119" s="39"/>
      <c r="J119" s="39" t="str">
        <f>IF(OR(H119="",I119=""),"",IF((LEFT(H119,1)*LEFT(I119,1))&lt;Database!$I$3,Database!$L$2,IF(((LEFT(H119,1)*LEFT(I119,1))&lt;Database!$I$4)*((LEFT(H119,1)*LEFT(I119,1))&gt;Database!$K$2),Database!$L$3,IF(((LEFT(H119,1)*LEFT(I119,1))&lt;Database!$I$5)*((LEFT(H119,1)*LEFT(I119,1))&gt;Database!$K$3),Database!$L$4,IF((LEFT(H119,1)*LEFT(I119,1))&gt;Database!$K$4,Database!$L$5)))))</f>
        <v/>
      </c>
      <c r="K119" s="39"/>
      <c r="L119" s="39"/>
      <c r="M119" s="39" t="str">
        <f>IF(OR(K119="",L119=""),"",IF((LEFT(K119,1)*LEFT(L119,1))&lt;Database!$I$3,Database!$L$2,IF(((LEFT(K119,1)*LEFT(L119,1))&lt;Database!$I$4)*((LEFT(K119,1)*LEFT(L119,1))&gt;Database!$K$2),Database!$L$3,IF(((LEFT(K119,1)*LEFT(L119,1))&lt;Database!$I$5)*((LEFT(K119,1)*LEFT(L119,1))&gt;Database!$K$3),Database!$L$4,IF((LEFT(K119,1)*LEFT(L119,1))&gt;Database!$K$4,Database!$L$5)))))</f>
        <v/>
      </c>
      <c r="N119" s="39"/>
    </row>
    <row r="120" spans="2:14" s="213" customFormat="1" ht="15" thickBot="1">
      <c r="B120" s="40">
        <f t="shared" si="5"/>
        <v>109</v>
      </c>
      <c r="C120" s="38" t="str">
        <f ca="1">IF(INDIRECT("'Risk Input'!"&amp; Database!$O$2 &amp; ROW() - 5)="","",INDIRECT("'Risk Input'!"&amp; Database!$O$2 &amp; ROW() - 5))</f>
        <v/>
      </c>
      <c r="D120" s="38" t="str">
        <f ca="1">IF(INDIRECT("'Risk Input'!"&amp; Database!$O$10 &amp; ROW() - 5)="","",INDIRECT("'Risk Input'!"&amp; Database!$O$10 &amp; ROW() - 5))</f>
        <v/>
      </c>
      <c r="E120" s="38" t="str">
        <f ca="1">IF(INDIRECT("'Risk Input'!"&amp; Database!$O$27 &amp; ROW() - 5)="","",INDIRECT("'Risk Input'!"&amp; Database!$O$27 &amp; ROW() - 5))</f>
        <v/>
      </c>
      <c r="F120" s="38"/>
      <c r="G120" s="38"/>
      <c r="H120" s="38"/>
      <c r="I120" s="38"/>
      <c r="J120" s="38" t="str">
        <f>IF(OR(H120="",I120=""),"",IF((LEFT(H120,1)*LEFT(I120,1))&lt;Database!$I$3,Database!$L$2,IF(((LEFT(H120,1)*LEFT(I120,1))&lt;Database!$I$4)*((LEFT(H120,1)*LEFT(I120,1))&gt;Database!$K$2),Database!$L$3,IF(((LEFT(H120,1)*LEFT(I120,1))&lt;Database!$I$5)*((LEFT(H120,1)*LEFT(I120,1))&gt;Database!$K$3),Database!$L$4,IF((LEFT(H120,1)*LEFT(I120,1))&gt;Database!$K$4,Database!$L$5)))))</f>
        <v/>
      </c>
      <c r="K120" s="38"/>
      <c r="L120" s="38"/>
      <c r="M120" s="38" t="str">
        <f>IF(OR(K120="",L120=""),"",IF((LEFT(K120,1)*LEFT(L120,1))&lt;Database!$I$3,Database!$L$2,IF(((LEFT(K120,1)*LEFT(L120,1))&lt;Database!$I$4)*((LEFT(K120,1)*LEFT(L120,1))&gt;Database!$K$2),Database!$L$3,IF(((LEFT(K120,1)*LEFT(L120,1))&lt;Database!$I$5)*((LEFT(K120,1)*LEFT(L120,1))&gt;Database!$K$3),Database!$L$4,IF((LEFT(K120,1)*LEFT(L120,1))&gt;Database!$K$4,Database!$L$5)))))</f>
        <v/>
      </c>
      <c r="N120" s="38"/>
    </row>
    <row r="121" spans="2:14" s="213" customFormat="1" ht="15" thickBot="1">
      <c r="B121" s="42">
        <f t="shared" si="5"/>
        <v>110</v>
      </c>
      <c r="C121" s="39" t="str">
        <f ca="1">IF(INDIRECT("'Risk Input'!"&amp; Database!$O$2 &amp; ROW() - 5)="","",INDIRECT("'Risk Input'!"&amp; Database!$O$2 &amp; ROW() - 5))</f>
        <v/>
      </c>
      <c r="D121" s="39" t="str">
        <f ca="1">IF(INDIRECT("'Risk Input'!"&amp; Database!$O$10 &amp; ROW() - 5)="","",INDIRECT("'Risk Input'!"&amp; Database!$O$10 &amp; ROW() - 5))</f>
        <v/>
      </c>
      <c r="E121" s="39" t="str">
        <f ca="1">IF(INDIRECT("'Risk Input'!"&amp; Database!$O$27 &amp; ROW() - 5)="","",INDIRECT("'Risk Input'!"&amp; Database!$O$27 &amp; ROW() - 5))</f>
        <v/>
      </c>
      <c r="F121" s="39"/>
      <c r="G121" s="39"/>
      <c r="H121" s="39"/>
      <c r="I121" s="39"/>
      <c r="J121" s="39" t="str">
        <f>IF(OR(H121="",I121=""),"",IF((LEFT(H121,1)*LEFT(I121,1))&lt;Database!$I$3,Database!$L$2,IF(((LEFT(H121,1)*LEFT(I121,1))&lt;Database!$I$4)*((LEFT(H121,1)*LEFT(I121,1))&gt;Database!$K$2),Database!$L$3,IF(((LEFT(H121,1)*LEFT(I121,1))&lt;Database!$I$5)*((LEFT(H121,1)*LEFT(I121,1))&gt;Database!$K$3),Database!$L$4,IF((LEFT(H121,1)*LEFT(I121,1))&gt;Database!$K$4,Database!$L$5)))))</f>
        <v/>
      </c>
      <c r="K121" s="39"/>
      <c r="L121" s="39"/>
      <c r="M121" s="39" t="str">
        <f>IF(OR(K121="",L121=""),"",IF((LEFT(K121,1)*LEFT(L121,1))&lt;Database!$I$3,Database!$L$2,IF(((LEFT(K121,1)*LEFT(L121,1))&lt;Database!$I$4)*((LEFT(K121,1)*LEFT(L121,1))&gt;Database!$K$2),Database!$L$3,IF(((LEFT(K121,1)*LEFT(L121,1))&lt;Database!$I$5)*((LEFT(K121,1)*LEFT(L121,1))&gt;Database!$K$3),Database!$L$4,IF((LEFT(K121,1)*LEFT(L121,1))&gt;Database!$K$4,Database!$L$5)))))</f>
        <v/>
      </c>
      <c r="N121" s="39"/>
    </row>
    <row r="122" spans="2:14" s="213" customFormat="1" ht="15" thickBot="1">
      <c r="B122" s="69">
        <f t="shared" si="5"/>
        <v>111</v>
      </c>
      <c r="C122" s="65" t="str">
        <f ca="1">IF(INDIRECT("'Risk Input'!"&amp; Database!$O$2 &amp; ROW() - 5)="","",INDIRECT("'Risk Input'!"&amp; Database!$O$2 &amp; ROW() - 5))</f>
        <v/>
      </c>
      <c r="D122" s="65" t="str">
        <f ca="1">IF(INDIRECT("'Risk Input'!"&amp; Database!$O$10 &amp; ROW() - 5)="","",INDIRECT("'Risk Input'!"&amp; Database!$O$10 &amp; ROW() - 5))</f>
        <v/>
      </c>
      <c r="E122" s="65" t="str">
        <f ca="1">IF(INDIRECT("'Risk Input'!"&amp; Database!$O$27 &amp; ROW() - 5)="","",INDIRECT("'Risk Input'!"&amp; Database!$O$27 &amp; ROW() - 5))</f>
        <v/>
      </c>
      <c r="F122" s="65"/>
      <c r="G122" s="65"/>
      <c r="H122" s="65"/>
      <c r="I122" s="65"/>
      <c r="J122" s="65" t="str">
        <f>IF(OR(H122="",I122=""),"",IF((LEFT(H122,1)*LEFT(I122,1))&lt;Database!$I$3,Database!$L$2,IF(((LEFT(H122,1)*LEFT(I122,1))&lt;Database!$I$4)*((LEFT(H122,1)*LEFT(I122,1))&gt;Database!$K$2),Database!$L$3,IF(((LEFT(H122,1)*LEFT(I122,1))&lt;Database!$I$5)*((LEFT(H122,1)*LEFT(I122,1))&gt;Database!$K$3),Database!$L$4,IF((LEFT(H122,1)*LEFT(I122,1))&gt;Database!$K$4,Database!$L$5)))))</f>
        <v/>
      </c>
      <c r="K122" s="65"/>
      <c r="L122" s="65"/>
      <c r="M122" s="65" t="str">
        <f>IF(OR(K122="",L122=""),"",IF((LEFT(K122,1)*LEFT(L122,1))&lt;Database!$I$3,Database!$L$2,IF(((LEFT(K122,1)*LEFT(L122,1))&lt;Database!$I$4)*((LEFT(K122,1)*LEFT(L122,1))&gt;Database!$K$2),Database!$L$3,IF(((LEFT(K122,1)*LEFT(L122,1))&lt;Database!$I$5)*((LEFT(K122,1)*LEFT(L122,1))&gt;Database!$K$3),Database!$L$4,IF((LEFT(K122,1)*LEFT(L122,1))&gt;Database!$K$4,Database!$L$5)))))</f>
        <v/>
      </c>
      <c r="N122" s="65"/>
    </row>
    <row r="123" spans="2:14" s="213" customFormat="1" ht="15" thickBot="1">
      <c r="B123" s="67">
        <f t="shared" si="5"/>
        <v>112</v>
      </c>
      <c r="C123" s="45" t="str">
        <f ca="1">IF(INDIRECT("'Risk Input'!"&amp; Database!$O$2 &amp; ROW() - 5)="","",INDIRECT("'Risk Input'!"&amp; Database!$O$2 &amp; ROW() - 5))</f>
        <v/>
      </c>
      <c r="D123" s="45" t="str">
        <f ca="1">IF(INDIRECT("'Risk Input'!"&amp; Database!$O$10 &amp; ROW() - 5)="","",INDIRECT("'Risk Input'!"&amp; Database!$O$10 &amp; ROW() - 5))</f>
        <v/>
      </c>
      <c r="E123" s="45" t="str">
        <f ca="1">IF(INDIRECT("'Risk Input'!"&amp; Database!$O$27 &amp; ROW() - 5)="","",INDIRECT("'Risk Input'!"&amp; Database!$O$27 &amp; ROW() - 5))</f>
        <v/>
      </c>
      <c r="F123" s="45"/>
      <c r="G123" s="45"/>
      <c r="H123" s="45"/>
      <c r="I123" s="45"/>
      <c r="J123" s="45" t="str">
        <f>IF(OR(H123="",I123=""),"",IF((LEFT(H123,1)*LEFT(I123,1))&lt;Database!$I$3,Database!$L$2,IF(((LEFT(H123,1)*LEFT(I123,1))&lt;Database!$I$4)*((LEFT(H123,1)*LEFT(I123,1))&gt;Database!$K$2),Database!$L$3,IF(((LEFT(H123,1)*LEFT(I123,1))&lt;Database!$I$5)*((LEFT(H123,1)*LEFT(I123,1))&gt;Database!$K$3),Database!$L$4,IF((LEFT(H123,1)*LEFT(I123,1))&gt;Database!$K$4,Database!$L$5)))))</f>
        <v/>
      </c>
      <c r="K123" s="45"/>
      <c r="L123" s="45"/>
      <c r="M123" s="45" t="str">
        <f>IF(OR(K123="",L123=""),"",IF((LEFT(K123,1)*LEFT(L123,1))&lt;Database!$I$3,Database!$L$2,IF(((LEFT(K123,1)*LEFT(L123,1))&lt;Database!$I$4)*((LEFT(K123,1)*LEFT(L123,1))&gt;Database!$K$2),Database!$L$3,IF(((LEFT(K123,1)*LEFT(L123,1))&lt;Database!$I$5)*((LEFT(K123,1)*LEFT(L123,1))&gt;Database!$K$3),Database!$L$4,IF((LEFT(K123,1)*LEFT(L123,1))&gt;Database!$K$4,Database!$L$5)))))</f>
        <v/>
      </c>
      <c r="N123" s="45"/>
    </row>
    <row r="124" spans="2:14" s="213" customFormat="1" ht="15" thickBot="1">
      <c r="B124" s="69">
        <f t="shared" si="5"/>
        <v>113</v>
      </c>
      <c r="C124" s="65" t="str">
        <f ca="1">IF(INDIRECT("'Risk Input'!"&amp; Database!$O$2 &amp; ROW() - 5)="","",INDIRECT("'Risk Input'!"&amp; Database!$O$2 &amp; ROW() - 5))</f>
        <v/>
      </c>
      <c r="D124" s="65" t="str">
        <f ca="1">IF(INDIRECT("'Risk Input'!"&amp; Database!$O$10 &amp; ROW() - 5)="","",INDIRECT("'Risk Input'!"&amp; Database!$O$10 &amp; ROW() - 5))</f>
        <v/>
      </c>
      <c r="E124" s="65" t="str">
        <f ca="1">IF(INDIRECT("'Risk Input'!"&amp; Database!$O$27 &amp; ROW() - 5)="","",INDIRECT("'Risk Input'!"&amp; Database!$O$27 &amp; ROW() - 5))</f>
        <v/>
      </c>
      <c r="F124" s="65"/>
      <c r="G124" s="65"/>
      <c r="H124" s="65"/>
      <c r="I124" s="65"/>
      <c r="J124" s="65" t="str">
        <f>IF(OR(H124="",I124=""),"",IF((LEFT(H124,1)*LEFT(I124,1))&lt;Database!$I$3,Database!$L$2,IF(((LEFT(H124,1)*LEFT(I124,1))&lt;Database!$I$4)*((LEFT(H124,1)*LEFT(I124,1))&gt;Database!$K$2),Database!$L$3,IF(((LEFT(H124,1)*LEFT(I124,1))&lt;Database!$I$5)*((LEFT(H124,1)*LEFT(I124,1))&gt;Database!$K$3),Database!$L$4,IF((LEFT(H124,1)*LEFT(I124,1))&gt;Database!$K$4,Database!$L$5)))))</f>
        <v/>
      </c>
      <c r="K124" s="65"/>
      <c r="L124" s="65"/>
      <c r="M124" s="65" t="str">
        <f>IF(OR(K124="",L124=""),"",IF((LEFT(K124,1)*LEFT(L124,1))&lt;Database!$I$3,Database!$L$2,IF(((LEFT(K124,1)*LEFT(L124,1))&lt;Database!$I$4)*((LEFT(K124,1)*LEFT(L124,1))&gt;Database!$K$2),Database!$L$3,IF(((LEFT(K124,1)*LEFT(L124,1))&lt;Database!$I$5)*((LEFT(K124,1)*LEFT(L124,1))&gt;Database!$K$3),Database!$L$4,IF((LEFT(K124,1)*LEFT(L124,1))&gt;Database!$K$4,Database!$L$5)))))</f>
        <v/>
      </c>
      <c r="N124" s="65"/>
    </row>
    <row r="125" spans="2:14" s="213" customFormat="1" ht="15" thickBot="1">
      <c r="B125" s="67">
        <f t="shared" si="5"/>
        <v>114</v>
      </c>
      <c r="C125" s="45" t="str">
        <f ca="1">IF(INDIRECT("'Risk Input'!"&amp; Database!$O$2 &amp; ROW() - 5)="","",INDIRECT("'Risk Input'!"&amp; Database!$O$2 &amp; ROW() - 5))</f>
        <v/>
      </c>
      <c r="D125" s="45" t="str">
        <f ca="1">IF(INDIRECT("'Risk Input'!"&amp; Database!$O$10 &amp; ROW() - 5)="","",INDIRECT("'Risk Input'!"&amp; Database!$O$10 &amp; ROW() - 5))</f>
        <v/>
      </c>
      <c r="E125" s="45" t="str">
        <f ca="1">IF(INDIRECT("'Risk Input'!"&amp; Database!$O$27 &amp; ROW() - 5)="","",INDIRECT("'Risk Input'!"&amp; Database!$O$27 &amp; ROW() - 5))</f>
        <v/>
      </c>
      <c r="F125" s="45"/>
      <c r="G125" s="45"/>
      <c r="H125" s="45"/>
      <c r="I125" s="45"/>
      <c r="J125" s="45" t="str">
        <f>IF(OR(H125="",I125=""),"",IF((LEFT(H125,1)*LEFT(I125,1))&lt;Database!$I$3,Database!$L$2,IF(((LEFT(H125,1)*LEFT(I125,1))&lt;Database!$I$4)*((LEFT(H125,1)*LEFT(I125,1))&gt;Database!$K$2),Database!$L$3,IF(((LEFT(H125,1)*LEFT(I125,1))&lt;Database!$I$5)*((LEFT(H125,1)*LEFT(I125,1))&gt;Database!$K$3),Database!$L$4,IF((LEFT(H125,1)*LEFT(I125,1))&gt;Database!$K$4,Database!$L$5)))))</f>
        <v/>
      </c>
      <c r="K125" s="45"/>
      <c r="L125" s="45"/>
      <c r="M125" s="45" t="str">
        <f>IF(OR(K125="",L125=""),"",IF((LEFT(K125,1)*LEFT(L125,1))&lt;Database!$I$3,Database!$L$2,IF(((LEFT(K125,1)*LEFT(L125,1))&lt;Database!$I$4)*((LEFT(K125,1)*LEFT(L125,1))&gt;Database!$K$2),Database!$L$3,IF(((LEFT(K125,1)*LEFT(L125,1))&lt;Database!$I$5)*((LEFT(K125,1)*LEFT(L125,1))&gt;Database!$K$3),Database!$L$4,IF((LEFT(K125,1)*LEFT(L125,1))&gt;Database!$K$4,Database!$L$5)))))</f>
        <v/>
      </c>
      <c r="N125" s="45"/>
    </row>
    <row r="126" spans="2:14" s="213" customFormat="1" ht="15" thickBot="1">
      <c r="B126" s="69">
        <f t="shared" si="5"/>
        <v>115</v>
      </c>
      <c r="C126" s="65" t="str">
        <f ca="1">IF(INDIRECT("'Risk Input'!"&amp; Database!$O$2 &amp; ROW() - 5)="","",INDIRECT("'Risk Input'!"&amp; Database!$O$2 &amp; ROW() - 5))</f>
        <v/>
      </c>
      <c r="D126" s="65" t="str">
        <f ca="1">IF(INDIRECT("'Risk Input'!"&amp; Database!$O$10 &amp; ROW() - 5)="","",INDIRECT("'Risk Input'!"&amp; Database!$O$10 &amp; ROW() - 5))</f>
        <v/>
      </c>
      <c r="E126" s="65" t="str">
        <f ca="1">IF(INDIRECT("'Risk Input'!"&amp; Database!$O$27 &amp; ROW() - 5)="","",INDIRECT("'Risk Input'!"&amp; Database!$O$27 &amp; ROW() - 5))</f>
        <v/>
      </c>
      <c r="F126" s="65"/>
      <c r="G126" s="65"/>
      <c r="H126" s="65"/>
      <c r="I126" s="65"/>
      <c r="J126" s="65" t="str">
        <f>IF(OR(H126="",I126=""),"",IF((LEFT(H126,1)*LEFT(I126,1))&lt;Database!$I$3,Database!$L$2,IF(((LEFT(H126,1)*LEFT(I126,1))&lt;Database!$I$4)*((LEFT(H126,1)*LEFT(I126,1))&gt;Database!$K$2),Database!$L$3,IF(((LEFT(H126,1)*LEFT(I126,1))&lt;Database!$I$5)*((LEFT(H126,1)*LEFT(I126,1))&gt;Database!$K$3),Database!$L$4,IF((LEFT(H126,1)*LEFT(I126,1))&gt;Database!$K$4,Database!$L$5)))))</f>
        <v/>
      </c>
      <c r="K126" s="65"/>
      <c r="L126" s="65"/>
      <c r="M126" s="65" t="str">
        <f>IF(OR(K126="",L126=""),"",IF((LEFT(K126,1)*LEFT(L126,1))&lt;Database!$I$3,Database!$L$2,IF(((LEFT(K126,1)*LEFT(L126,1))&lt;Database!$I$4)*((LEFT(K126,1)*LEFT(L126,1))&gt;Database!$K$2),Database!$L$3,IF(((LEFT(K126,1)*LEFT(L126,1))&lt;Database!$I$5)*((LEFT(K126,1)*LEFT(L126,1))&gt;Database!$K$3),Database!$L$4,IF((LEFT(K126,1)*LEFT(L126,1))&gt;Database!$K$4,Database!$L$5)))))</f>
        <v/>
      </c>
      <c r="N126" s="65"/>
    </row>
    <row r="127" spans="2:14" s="213" customFormat="1" ht="15" thickBot="1">
      <c r="B127" s="67">
        <f t="shared" si="5"/>
        <v>116</v>
      </c>
      <c r="C127" s="45" t="str">
        <f ca="1">IF(INDIRECT("'Risk Input'!"&amp; Database!$O$2 &amp; ROW() - 5)="","",INDIRECT("'Risk Input'!"&amp; Database!$O$2 &amp; ROW() - 5))</f>
        <v/>
      </c>
      <c r="D127" s="45" t="str">
        <f ca="1">IF(INDIRECT("'Risk Input'!"&amp; Database!$O$10 &amp; ROW() - 5)="","",INDIRECT("'Risk Input'!"&amp; Database!$O$10 &amp; ROW() - 5))</f>
        <v/>
      </c>
      <c r="E127" s="45" t="str">
        <f ca="1">IF(INDIRECT("'Risk Input'!"&amp; Database!$O$27 &amp; ROW() - 5)="","",INDIRECT("'Risk Input'!"&amp; Database!$O$27 &amp; ROW() - 5))</f>
        <v/>
      </c>
      <c r="F127" s="45"/>
      <c r="G127" s="45"/>
      <c r="H127" s="45"/>
      <c r="I127" s="45"/>
      <c r="J127" s="45" t="str">
        <f>IF(OR(H127="",I127=""),"",IF((LEFT(H127,1)*LEFT(I127,1))&lt;Database!$I$3,Database!$L$2,IF(((LEFT(H127,1)*LEFT(I127,1))&lt;Database!$I$4)*((LEFT(H127,1)*LEFT(I127,1))&gt;Database!$K$2),Database!$L$3,IF(((LEFT(H127,1)*LEFT(I127,1))&lt;Database!$I$5)*((LEFT(H127,1)*LEFT(I127,1))&gt;Database!$K$3),Database!$L$4,IF((LEFT(H127,1)*LEFT(I127,1))&gt;Database!$K$4,Database!$L$5)))))</f>
        <v/>
      </c>
      <c r="K127" s="45"/>
      <c r="L127" s="45"/>
      <c r="M127" s="45" t="str">
        <f>IF(OR(K127="",L127=""),"",IF((LEFT(K127,1)*LEFT(L127,1))&lt;Database!$I$3,Database!$L$2,IF(((LEFT(K127,1)*LEFT(L127,1))&lt;Database!$I$4)*((LEFT(K127,1)*LEFT(L127,1))&gt;Database!$K$2),Database!$L$3,IF(((LEFT(K127,1)*LEFT(L127,1))&lt;Database!$I$5)*((LEFT(K127,1)*LEFT(L127,1))&gt;Database!$K$3),Database!$L$4,IF((LEFT(K127,1)*LEFT(L127,1))&gt;Database!$K$4,Database!$L$5)))))</f>
        <v/>
      </c>
      <c r="N127" s="45"/>
    </row>
    <row r="128" spans="2:14" s="213" customFormat="1" ht="15" thickBot="1">
      <c r="B128" s="69">
        <f t="shared" si="5"/>
        <v>117</v>
      </c>
      <c r="C128" s="65" t="str">
        <f ca="1">IF(INDIRECT("'Risk Input'!"&amp; Database!$O$2 &amp; ROW() - 5)="","",INDIRECT("'Risk Input'!"&amp; Database!$O$2 &amp; ROW() - 5))</f>
        <v/>
      </c>
      <c r="D128" s="65" t="str">
        <f ca="1">IF(INDIRECT("'Risk Input'!"&amp; Database!$O$10 &amp; ROW() - 5)="","",INDIRECT("'Risk Input'!"&amp; Database!$O$10 &amp; ROW() - 5))</f>
        <v/>
      </c>
      <c r="E128" s="65" t="str">
        <f ca="1">IF(INDIRECT("'Risk Input'!"&amp; Database!$O$27 &amp; ROW() - 5)="","",INDIRECT("'Risk Input'!"&amp; Database!$O$27 &amp; ROW() - 5))</f>
        <v/>
      </c>
      <c r="F128" s="65"/>
      <c r="G128" s="65"/>
      <c r="H128" s="65"/>
      <c r="I128" s="65"/>
      <c r="J128" s="65" t="str">
        <f>IF(OR(H128="",I128=""),"",IF((LEFT(H128,1)*LEFT(I128,1))&lt;Database!$I$3,Database!$L$2,IF(((LEFT(H128,1)*LEFT(I128,1))&lt;Database!$I$4)*((LEFT(H128,1)*LEFT(I128,1))&gt;Database!$K$2),Database!$L$3,IF(((LEFT(H128,1)*LEFT(I128,1))&lt;Database!$I$5)*((LEFT(H128,1)*LEFT(I128,1))&gt;Database!$K$3),Database!$L$4,IF((LEFT(H128,1)*LEFT(I128,1))&gt;Database!$K$4,Database!$L$5)))))</f>
        <v/>
      </c>
      <c r="K128" s="65"/>
      <c r="L128" s="65"/>
      <c r="M128" s="65" t="str">
        <f>IF(OR(K128="",L128=""),"",IF((LEFT(K128,1)*LEFT(L128,1))&lt;Database!$I$3,Database!$L$2,IF(((LEFT(K128,1)*LEFT(L128,1))&lt;Database!$I$4)*((LEFT(K128,1)*LEFT(L128,1))&gt;Database!$K$2),Database!$L$3,IF(((LEFT(K128,1)*LEFT(L128,1))&lt;Database!$I$5)*((LEFT(K128,1)*LEFT(L128,1))&gt;Database!$K$3),Database!$L$4,IF((LEFT(K128,1)*LEFT(L128,1))&gt;Database!$K$4,Database!$L$5)))))</f>
        <v/>
      </c>
      <c r="N128" s="65"/>
    </row>
    <row r="129" spans="2:14" s="213" customFormat="1" ht="15" thickBot="1">
      <c r="B129" s="67">
        <f t="shared" si="5"/>
        <v>118</v>
      </c>
      <c r="C129" s="45" t="str">
        <f ca="1">IF(INDIRECT("'Risk Input'!"&amp; Database!$O$2 &amp; ROW() - 5)="","",INDIRECT("'Risk Input'!"&amp; Database!$O$2 &amp; ROW() - 5))</f>
        <v/>
      </c>
      <c r="D129" s="45" t="str">
        <f ca="1">IF(INDIRECT("'Risk Input'!"&amp; Database!$O$10 &amp; ROW() - 5)="","",INDIRECT("'Risk Input'!"&amp; Database!$O$10 &amp; ROW() - 5))</f>
        <v/>
      </c>
      <c r="E129" s="45" t="str">
        <f ca="1">IF(INDIRECT("'Risk Input'!"&amp; Database!$O$27 &amp; ROW() - 5)="","",INDIRECT("'Risk Input'!"&amp; Database!$O$27 &amp; ROW() - 5))</f>
        <v/>
      </c>
      <c r="F129" s="45"/>
      <c r="G129" s="45"/>
      <c r="H129" s="45"/>
      <c r="I129" s="45"/>
      <c r="J129" s="45" t="str">
        <f>IF(OR(H129="",I129=""),"",IF((LEFT(H129,1)*LEFT(I129,1))&lt;Database!$I$3,Database!$L$2,IF(((LEFT(H129,1)*LEFT(I129,1))&lt;Database!$I$4)*((LEFT(H129,1)*LEFT(I129,1))&gt;Database!$K$2),Database!$L$3,IF(((LEFT(H129,1)*LEFT(I129,1))&lt;Database!$I$5)*((LEFT(H129,1)*LEFT(I129,1))&gt;Database!$K$3),Database!$L$4,IF((LEFT(H129,1)*LEFT(I129,1))&gt;Database!$K$4,Database!$L$5)))))</f>
        <v/>
      </c>
      <c r="K129" s="45"/>
      <c r="L129" s="45"/>
      <c r="M129" s="45" t="str">
        <f>IF(OR(K129="",L129=""),"",IF((LEFT(K129,1)*LEFT(L129,1))&lt;Database!$I$3,Database!$L$2,IF(((LEFT(K129,1)*LEFT(L129,1))&lt;Database!$I$4)*((LEFT(K129,1)*LEFT(L129,1))&gt;Database!$K$2),Database!$L$3,IF(((LEFT(K129,1)*LEFT(L129,1))&lt;Database!$I$5)*((LEFT(K129,1)*LEFT(L129,1))&gt;Database!$K$3),Database!$L$4,IF((LEFT(K129,1)*LEFT(L129,1))&gt;Database!$K$4,Database!$L$5)))))</f>
        <v/>
      </c>
      <c r="N129" s="45"/>
    </row>
    <row r="130" spans="2:14" s="213" customFormat="1" ht="15" thickBot="1">
      <c r="B130" s="69">
        <f t="shared" si="5"/>
        <v>119</v>
      </c>
      <c r="C130" s="65" t="str">
        <f ca="1">IF(INDIRECT("'Risk Input'!"&amp; Database!$O$2 &amp; ROW() - 5)="","",INDIRECT("'Risk Input'!"&amp; Database!$O$2 &amp; ROW() - 5))</f>
        <v/>
      </c>
      <c r="D130" s="65" t="str">
        <f ca="1">IF(INDIRECT("'Risk Input'!"&amp; Database!$O$10 &amp; ROW() - 5)="","",INDIRECT("'Risk Input'!"&amp; Database!$O$10 &amp; ROW() - 5))</f>
        <v/>
      </c>
      <c r="E130" s="65" t="str">
        <f ca="1">IF(INDIRECT("'Risk Input'!"&amp; Database!$O$27 &amp; ROW() - 5)="","",INDIRECT("'Risk Input'!"&amp; Database!$O$27 &amp; ROW() - 5))</f>
        <v/>
      </c>
      <c r="F130" s="65"/>
      <c r="G130" s="65"/>
      <c r="H130" s="65"/>
      <c r="I130" s="65"/>
      <c r="J130" s="65" t="str">
        <f>IF(OR(H130="",I130=""),"",IF((LEFT(H130,1)*LEFT(I130,1))&lt;Database!$I$3,Database!$L$2,IF(((LEFT(H130,1)*LEFT(I130,1))&lt;Database!$I$4)*((LEFT(H130,1)*LEFT(I130,1))&gt;Database!$K$2),Database!$L$3,IF(((LEFT(H130,1)*LEFT(I130,1))&lt;Database!$I$5)*((LEFT(H130,1)*LEFT(I130,1))&gt;Database!$K$3),Database!$L$4,IF((LEFT(H130,1)*LEFT(I130,1))&gt;Database!$K$4,Database!$L$5)))))</f>
        <v/>
      </c>
      <c r="K130" s="65"/>
      <c r="L130" s="65"/>
      <c r="M130" s="65" t="str">
        <f>IF(OR(K130="",L130=""),"",IF((LEFT(K130,1)*LEFT(L130,1))&lt;Database!$I$3,Database!$L$2,IF(((LEFT(K130,1)*LEFT(L130,1))&lt;Database!$I$4)*((LEFT(K130,1)*LEFT(L130,1))&gt;Database!$K$2),Database!$L$3,IF(((LEFT(K130,1)*LEFT(L130,1))&lt;Database!$I$5)*((LEFT(K130,1)*LEFT(L130,1))&gt;Database!$K$3),Database!$L$4,IF((LEFT(K130,1)*LEFT(L130,1))&gt;Database!$K$4,Database!$L$5)))))</f>
        <v/>
      </c>
      <c r="N130" s="65"/>
    </row>
    <row r="131" spans="2:14" s="213" customFormat="1" ht="15" thickBot="1">
      <c r="B131" s="67">
        <f t="shared" si="5"/>
        <v>120</v>
      </c>
      <c r="C131" s="45" t="str">
        <f ca="1">IF(INDIRECT("'Risk Input'!"&amp; Database!$O$2 &amp; ROW() - 5)="","",INDIRECT("'Risk Input'!"&amp; Database!$O$2 &amp; ROW() - 5))</f>
        <v/>
      </c>
      <c r="D131" s="45" t="str">
        <f ca="1">IF(INDIRECT("'Risk Input'!"&amp; Database!$O$10 &amp; ROW() - 5)="","",INDIRECT("'Risk Input'!"&amp; Database!$O$10 &amp; ROW() - 5))</f>
        <v/>
      </c>
      <c r="E131" s="45" t="str">
        <f ca="1">IF(INDIRECT("'Risk Input'!"&amp; Database!$O$27 &amp; ROW() - 5)="","",INDIRECT("'Risk Input'!"&amp; Database!$O$27 &amp; ROW() - 5))</f>
        <v/>
      </c>
      <c r="F131" s="45"/>
      <c r="G131" s="45"/>
      <c r="H131" s="45"/>
      <c r="I131" s="45"/>
      <c r="J131" s="45" t="str">
        <f>IF(OR(H131="",I131=""),"",IF((LEFT(H131,1)*LEFT(I131,1))&lt;Database!$I$3,Database!$L$2,IF(((LEFT(H131,1)*LEFT(I131,1))&lt;Database!$I$4)*((LEFT(H131,1)*LEFT(I131,1))&gt;Database!$K$2),Database!$L$3,IF(((LEFT(H131,1)*LEFT(I131,1))&lt;Database!$I$5)*((LEFT(H131,1)*LEFT(I131,1))&gt;Database!$K$3),Database!$L$4,IF((LEFT(H131,1)*LEFT(I131,1))&gt;Database!$K$4,Database!$L$5)))))</f>
        <v/>
      </c>
      <c r="K131" s="45"/>
      <c r="L131" s="45"/>
      <c r="M131" s="45" t="str">
        <f>IF(OR(K131="",L131=""),"",IF((LEFT(K131,1)*LEFT(L131,1))&lt;Database!$I$3,Database!$L$2,IF(((LEFT(K131,1)*LEFT(L131,1))&lt;Database!$I$4)*((LEFT(K131,1)*LEFT(L131,1))&gt;Database!$K$2),Database!$L$3,IF(((LEFT(K131,1)*LEFT(L131,1))&lt;Database!$I$5)*((LEFT(K131,1)*LEFT(L131,1))&gt;Database!$K$3),Database!$L$4,IF((LEFT(K131,1)*LEFT(L131,1))&gt;Database!$K$4,Database!$L$5)))))</f>
        <v/>
      </c>
      <c r="N131" s="45"/>
    </row>
    <row r="132" spans="2:14" s="213" customFormat="1" ht="15" thickBot="1">
      <c r="B132" s="69">
        <f t="shared" si="5"/>
        <v>121</v>
      </c>
      <c r="C132" s="65" t="str">
        <f ca="1">IF(INDIRECT("'Risk Input'!"&amp; Database!$O$2 &amp; ROW() - 5)="","",INDIRECT("'Risk Input'!"&amp; Database!$O$2 &amp; ROW() - 5))</f>
        <v/>
      </c>
      <c r="D132" s="65" t="str">
        <f ca="1">IF(INDIRECT("'Risk Input'!"&amp; Database!$O$10 &amp; ROW() - 5)="","",INDIRECT("'Risk Input'!"&amp; Database!$O$10 &amp; ROW() - 5))</f>
        <v/>
      </c>
      <c r="E132" s="65" t="str">
        <f ca="1">IF(INDIRECT("'Risk Input'!"&amp; Database!$O$27 &amp; ROW() - 5)="","",INDIRECT("'Risk Input'!"&amp; Database!$O$27 &amp; ROW() - 5))</f>
        <v/>
      </c>
      <c r="F132" s="65"/>
      <c r="G132" s="65"/>
      <c r="H132" s="65"/>
      <c r="I132" s="65"/>
      <c r="J132" s="65" t="str">
        <f>IF(OR(H132="",I132=""),"",IF((LEFT(H132,1)*LEFT(I132,1))&lt;Database!$I$3,Database!$L$2,IF(((LEFT(H132,1)*LEFT(I132,1))&lt;Database!$I$4)*((LEFT(H132,1)*LEFT(I132,1))&gt;Database!$K$2),Database!$L$3,IF(((LEFT(H132,1)*LEFT(I132,1))&lt;Database!$I$5)*((LEFT(H132,1)*LEFT(I132,1))&gt;Database!$K$3),Database!$L$4,IF((LEFT(H132,1)*LEFT(I132,1))&gt;Database!$K$4,Database!$L$5)))))</f>
        <v/>
      </c>
      <c r="K132" s="65"/>
      <c r="L132" s="65"/>
      <c r="M132" s="65" t="str">
        <f>IF(OR(K132="",L132=""),"",IF((LEFT(K132,1)*LEFT(L132,1))&lt;Database!$I$3,Database!$L$2,IF(((LEFT(K132,1)*LEFT(L132,1))&lt;Database!$I$4)*((LEFT(K132,1)*LEFT(L132,1))&gt;Database!$K$2),Database!$L$3,IF(((LEFT(K132,1)*LEFT(L132,1))&lt;Database!$I$5)*((LEFT(K132,1)*LEFT(L132,1))&gt;Database!$K$3),Database!$L$4,IF((LEFT(K132,1)*LEFT(L132,1))&gt;Database!$K$4,Database!$L$5)))))</f>
        <v/>
      </c>
      <c r="N132" s="65"/>
    </row>
    <row r="133" spans="2:14" s="213" customFormat="1" ht="15" thickBot="1">
      <c r="B133" s="67">
        <f t="shared" si="5"/>
        <v>122</v>
      </c>
      <c r="C133" s="45" t="str">
        <f ca="1">IF(INDIRECT("'Risk Input'!"&amp; Database!$O$2 &amp; ROW() - 5)="","",INDIRECT("'Risk Input'!"&amp; Database!$O$2 &amp; ROW() - 5))</f>
        <v/>
      </c>
      <c r="D133" s="45" t="str">
        <f ca="1">IF(INDIRECT("'Risk Input'!"&amp; Database!$O$10 &amp; ROW() - 5)="","",INDIRECT("'Risk Input'!"&amp; Database!$O$10 &amp; ROW() - 5))</f>
        <v/>
      </c>
      <c r="E133" s="45" t="str">
        <f ca="1">IF(INDIRECT("'Risk Input'!"&amp; Database!$O$27 &amp; ROW() - 5)="","",INDIRECT("'Risk Input'!"&amp; Database!$O$27 &amp; ROW() - 5))</f>
        <v/>
      </c>
      <c r="F133" s="45"/>
      <c r="G133" s="45"/>
      <c r="H133" s="45"/>
      <c r="I133" s="45"/>
      <c r="J133" s="45" t="str">
        <f>IF(OR(H133="",I133=""),"",IF((LEFT(H133,1)*LEFT(I133,1))&lt;Database!$I$3,Database!$L$2,IF(((LEFT(H133,1)*LEFT(I133,1))&lt;Database!$I$4)*((LEFT(H133,1)*LEFT(I133,1))&gt;Database!$K$2),Database!$L$3,IF(((LEFT(H133,1)*LEFT(I133,1))&lt;Database!$I$5)*((LEFT(H133,1)*LEFT(I133,1))&gt;Database!$K$3),Database!$L$4,IF((LEFT(H133,1)*LEFT(I133,1))&gt;Database!$K$4,Database!$L$5)))))</f>
        <v/>
      </c>
      <c r="K133" s="45"/>
      <c r="L133" s="45"/>
      <c r="M133" s="45" t="str">
        <f>IF(OR(K133="",L133=""),"",IF((LEFT(K133,1)*LEFT(L133,1))&lt;Database!$I$3,Database!$L$2,IF(((LEFT(K133,1)*LEFT(L133,1))&lt;Database!$I$4)*((LEFT(K133,1)*LEFT(L133,1))&gt;Database!$K$2),Database!$L$3,IF(((LEFT(K133,1)*LEFT(L133,1))&lt;Database!$I$5)*((LEFT(K133,1)*LEFT(L133,1))&gt;Database!$K$3),Database!$L$4,IF((LEFT(K133,1)*LEFT(L133,1))&gt;Database!$K$4,Database!$L$5)))))</f>
        <v/>
      </c>
      <c r="N133" s="45"/>
    </row>
    <row r="134" spans="2:14" s="213" customFormat="1" ht="15" thickBot="1">
      <c r="B134" s="69">
        <f t="shared" si="5"/>
        <v>123</v>
      </c>
      <c r="C134" s="65" t="str">
        <f ca="1">IF(INDIRECT("'Risk Input'!"&amp; Database!$O$2 &amp; ROW() - 5)="","",INDIRECT("'Risk Input'!"&amp; Database!$O$2 &amp; ROW() - 5))</f>
        <v/>
      </c>
      <c r="D134" s="65" t="str">
        <f ca="1">IF(INDIRECT("'Risk Input'!"&amp; Database!$O$10 &amp; ROW() - 5)="","",INDIRECT("'Risk Input'!"&amp; Database!$O$10 &amp; ROW() - 5))</f>
        <v/>
      </c>
      <c r="E134" s="65" t="str">
        <f ca="1">IF(INDIRECT("'Risk Input'!"&amp; Database!$O$27 &amp; ROW() - 5)="","",INDIRECT("'Risk Input'!"&amp; Database!$O$27 &amp; ROW() - 5))</f>
        <v/>
      </c>
      <c r="F134" s="65"/>
      <c r="G134" s="65"/>
      <c r="H134" s="65"/>
      <c r="I134" s="65"/>
      <c r="J134" s="65" t="str">
        <f>IF(OR(H134="",I134=""),"",IF((LEFT(H134,1)*LEFT(I134,1))&lt;Database!$I$3,Database!$L$2,IF(((LEFT(H134,1)*LEFT(I134,1))&lt;Database!$I$4)*((LEFT(H134,1)*LEFT(I134,1))&gt;Database!$K$2),Database!$L$3,IF(((LEFT(H134,1)*LEFT(I134,1))&lt;Database!$I$5)*((LEFT(H134,1)*LEFT(I134,1))&gt;Database!$K$3),Database!$L$4,IF((LEFT(H134,1)*LEFT(I134,1))&gt;Database!$K$4,Database!$L$5)))))</f>
        <v/>
      </c>
      <c r="K134" s="65"/>
      <c r="L134" s="65"/>
      <c r="M134" s="65" t="str">
        <f>IF(OR(K134="",L134=""),"",IF((LEFT(K134,1)*LEFT(L134,1))&lt;Database!$I$3,Database!$L$2,IF(((LEFT(K134,1)*LEFT(L134,1))&lt;Database!$I$4)*((LEFT(K134,1)*LEFT(L134,1))&gt;Database!$K$2),Database!$L$3,IF(((LEFT(K134,1)*LEFT(L134,1))&lt;Database!$I$5)*((LEFT(K134,1)*LEFT(L134,1))&gt;Database!$K$3),Database!$L$4,IF((LEFT(K134,1)*LEFT(L134,1))&gt;Database!$K$4,Database!$L$5)))))</f>
        <v/>
      </c>
      <c r="N134" s="65"/>
    </row>
    <row r="135" spans="2:14" s="213" customFormat="1" ht="15" thickBot="1">
      <c r="B135" s="42">
        <f>B134+1</f>
        <v>124</v>
      </c>
      <c r="C135" s="39" t="str">
        <f ca="1">IF(INDIRECT("'Risk Input'!"&amp; Database!$O$2 &amp; ROW() - 5)="","",INDIRECT("'Risk Input'!"&amp; Database!$O$2 &amp; ROW() - 5))</f>
        <v/>
      </c>
      <c r="D135" s="39" t="str">
        <f ca="1">IF(INDIRECT("'Risk Input'!"&amp; Database!$O$10 &amp; ROW() - 5)="","",INDIRECT("'Risk Input'!"&amp; Database!$O$10 &amp; ROW() - 5))</f>
        <v/>
      </c>
      <c r="E135" s="39" t="str">
        <f ca="1">IF(INDIRECT("'Risk Input'!"&amp; Database!$O$27 &amp; ROW() - 5)="","",INDIRECT("'Risk Input'!"&amp; Database!$O$27 &amp; ROW() - 5))</f>
        <v/>
      </c>
      <c r="F135" s="39"/>
      <c r="G135" s="39"/>
      <c r="H135" s="39"/>
      <c r="I135" s="39"/>
      <c r="J135" s="39" t="str">
        <f>IF(OR(H135="",I135=""),"",IF((LEFT(H135,1)*LEFT(I135,1))&lt;Database!$I$3,Database!$L$2,IF(((LEFT(H135,1)*LEFT(I135,1))&lt;Database!$I$4)*((LEFT(H135,1)*LEFT(I135,1))&gt;Database!$K$2),Database!$L$3,IF(((LEFT(H135,1)*LEFT(I135,1))&lt;Database!$I$5)*((LEFT(H135,1)*LEFT(I135,1))&gt;Database!$K$3),Database!$L$4,IF((LEFT(H135,1)*LEFT(I135,1))&gt;Database!$K$4,Database!$L$5)))))</f>
        <v/>
      </c>
      <c r="K135" s="39"/>
      <c r="L135" s="39"/>
      <c r="M135" s="39" t="str">
        <f>IF(OR(K135="",L135=""),"",IF((LEFT(K135,1)*LEFT(L135,1))&lt;Database!$I$3,Database!$L$2,IF(((LEFT(K135,1)*LEFT(L135,1))&lt;Database!$I$4)*((LEFT(K135,1)*LEFT(L135,1))&gt;Database!$K$2),Database!$L$3,IF(((LEFT(K135,1)*LEFT(L135,1))&lt;Database!$I$5)*((LEFT(K135,1)*LEFT(L135,1))&gt;Database!$K$3),Database!$L$4,IF((LEFT(K135,1)*LEFT(L135,1))&gt;Database!$K$4,Database!$L$5)))))</f>
        <v/>
      </c>
      <c r="N135" s="39"/>
    </row>
    <row r="136" spans="2:14" s="213" customFormat="1" ht="15" thickBot="1">
      <c r="B136" s="40">
        <f t="shared" ref="B136:B156" si="6">B135+1</f>
        <v>125</v>
      </c>
      <c r="C136" s="38" t="str">
        <f ca="1">IF(INDIRECT("'Risk Input'!"&amp; Database!$O$2 &amp; ROW() - 5)="","",INDIRECT("'Risk Input'!"&amp; Database!$O$2 &amp; ROW() - 5))</f>
        <v/>
      </c>
      <c r="D136" s="38" t="str">
        <f ca="1">IF(INDIRECT("'Risk Input'!"&amp; Database!$O$10 &amp; ROW() - 5)="","",INDIRECT("'Risk Input'!"&amp; Database!$O$10 &amp; ROW() - 5))</f>
        <v/>
      </c>
      <c r="E136" s="38" t="str">
        <f ca="1">IF(INDIRECT("'Risk Input'!"&amp; Database!$O$27 &amp; ROW() - 5)="","",INDIRECT("'Risk Input'!"&amp; Database!$O$27 &amp; ROW() - 5))</f>
        <v/>
      </c>
      <c r="F136" s="38"/>
      <c r="G136" s="38"/>
      <c r="H136" s="38"/>
      <c r="I136" s="38"/>
      <c r="J136" s="38" t="str">
        <f>IF(OR(H136="",I136=""),"",IF((LEFT(H136,1)*LEFT(I136,1))&lt;Database!$I$3,Database!$L$2,IF(((LEFT(H136,1)*LEFT(I136,1))&lt;Database!$I$4)*((LEFT(H136,1)*LEFT(I136,1))&gt;Database!$K$2),Database!$L$3,IF(((LEFT(H136,1)*LEFT(I136,1))&lt;Database!$I$5)*((LEFT(H136,1)*LEFT(I136,1))&gt;Database!$K$3),Database!$L$4,IF((LEFT(H136,1)*LEFT(I136,1))&gt;Database!$K$4,Database!$L$5)))))</f>
        <v/>
      </c>
      <c r="K136" s="38"/>
      <c r="L136" s="38"/>
      <c r="M136" s="38" t="str">
        <f>IF(OR(K136="",L136=""),"",IF((LEFT(K136,1)*LEFT(L136,1))&lt;Database!$I$3,Database!$L$2,IF(((LEFT(K136,1)*LEFT(L136,1))&lt;Database!$I$4)*((LEFT(K136,1)*LEFT(L136,1))&gt;Database!$K$2),Database!$L$3,IF(((LEFT(K136,1)*LEFT(L136,1))&lt;Database!$I$5)*((LEFT(K136,1)*LEFT(L136,1))&gt;Database!$K$3),Database!$L$4,IF((LEFT(K136,1)*LEFT(L136,1))&gt;Database!$K$4,Database!$L$5)))))</f>
        <v/>
      </c>
      <c r="N136" s="38"/>
    </row>
    <row r="137" spans="2:14" s="213" customFormat="1" ht="15" thickBot="1">
      <c r="B137" s="42">
        <f t="shared" si="6"/>
        <v>126</v>
      </c>
      <c r="C137" s="39" t="str">
        <f ca="1">IF(INDIRECT("'Risk Input'!"&amp; Database!$O$2 &amp; ROW() - 5)="","",INDIRECT("'Risk Input'!"&amp; Database!$O$2 &amp; ROW() - 5))</f>
        <v/>
      </c>
      <c r="D137" s="39" t="str">
        <f ca="1">IF(INDIRECT("'Risk Input'!"&amp; Database!$O$10 &amp; ROW() - 5)="","",INDIRECT("'Risk Input'!"&amp; Database!$O$10 &amp; ROW() - 5))</f>
        <v/>
      </c>
      <c r="E137" s="39" t="str">
        <f ca="1">IF(INDIRECT("'Risk Input'!"&amp; Database!$O$27 &amp; ROW() - 5)="","",INDIRECT("'Risk Input'!"&amp; Database!$O$27 &amp; ROW() - 5))</f>
        <v/>
      </c>
      <c r="F137" s="39"/>
      <c r="G137" s="39"/>
      <c r="H137" s="39"/>
      <c r="I137" s="39"/>
      <c r="J137" s="39" t="str">
        <f>IF(OR(H137="",I137=""),"",IF((LEFT(H137,1)*LEFT(I137,1))&lt;Database!$I$3,Database!$L$2,IF(((LEFT(H137,1)*LEFT(I137,1))&lt;Database!$I$4)*((LEFT(H137,1)*LEFT(I137,1))&gt;Database!$K$2),Database!$L$3,IF(((LEFT(H137,1)*LEFT(I137,1))&lt;Database!$I$5)*((LEFT(H137,1)*LEFT(I137,1))&gt;Database!$K$3),Database!$L$4,IF((LEFT(H137,1)*LEFT(I137,1))&gt;Database!$K$4,Database!$L$5)))))</f>
        <v/>
      </c>
      <c r="K137" s="39"/>
      <c r="L137" s="39"/>
      <c r="M137" s="39" t="str">
        <f>IF(OR(K137="",L137=""),"",IF((LEFT(K137,1)*LEFT(L137,1))&lt;Database!$I$3,Database!$L$2,IF(((LEFT(K137,1)*LEFT(L137,1))&lt;Database!$I$4)*((LEFT(K137,1)*LEFT(L137,1))&gt;Database!$K$2),Database!$L$3,IF(((LEFT(K137,1)*LEFT(L137,1))&lt;Database!$I$5)*((LEFT(K137,1)*LEFT(L137,1))&gt;Database!$K$3),Database!$L$4,IF((LEFT(K137,1)*LEFT(L137,1))&gt;Database!$K$4,Database!$L$5)))))</f>
        <v/>
      </c>
      <c r="N137" s="39"/>
    </row>
    <row r="138" spans="2:14" s="213" customFormat="1" ht="15" thickBot="1">
      <c r="B138" s="40">
        <f t="shared" si="6"/>
        <v>127</v>
      </c>
      <c r="C138" s="38" t="str">
        <f ca="1">IF(INDIRECT("'Risk Input'!"&amp; Database!$O$2 &amp; ROW() - 5)="","",INDIRECT("'Risk Input'!"&amp; Database!$O$2 &amp; ROW() - 5))</f>
        <v/>
      </c>
      <c r="D138" s="38" t="str">
        <f ca="1">IF(INDIRECT("'Risk Input'!"&amp; Database!$O$10 &amp; ROW() - 5)="","",INDIRECT("'Risk Input'!"&amp; Database!$O$10 &amp; ROW() - 5))</f>
        <v/>
      </c>
      <c r="E138" s="38" t="str">
        <f ca="1">IF(INDIRECT("'Risk Input'!"&amp; Database!$O$27 &amp; ROW() - 5)="","",INDIRECT("'Risk Input'!"&amp; Database!$O$27 &amp; ROW() - 5))</f>
        <v/>
      </c>
      <c r="F138" s="38"/>
      <c r="G138" s="38"/>
      <c r="H138" s="38"/>
      <c r="I138" s="38"/>
      <c r="J138" s="38" t="str">
        <f>IF(OR(H138="",I138=""),"",IF((LEFT(H138,1)*LEFT(I138,1))&lt;Database!$I$3,Database!$L$2,IF(((LEFT(H138,1)*LEFT(I138,1))&lt;Database!$I$4)*((LEFT(H138,1)*LEFT(I138,1))&gt;Database!$K$2),Database!$L$3,IF(((LEFT(H138,1)*LEFT(I138,1))&lt;Database!$I$5)*((LEFT(H138,1)*LEFT(I138,1))&gt;Database!$K$3),Database!$L$4,IF((LEFT(H138,1)*LEFT(I138,1))&gt;Database!$K$4,Database!$L$5)))))</f>
        <v/>
      </c>
      <c r="K138" s="38"/>
      <c r="L138" s="38"/>
      <c r="M138" s="38" t="str">
        <f>IF(OR(K138="",L138=""),"",IF((LEFT(K138,1)*LEFT(L138,1))&lt;Database!$I$3,Database!$L$2,IF(((LEFT(K138,1)*LEFT(L138,1))&lt;Database!$I$4)*((LEFT(K138,1)*LEFT(L138,1))&gt;Database!$K$2),Database!$L$3,IF(((LEFT(K138,1)*LEFT(L138,1))&lt;Database!$I$5)*((LEFT(K138,1)*LEFT(L138,1))&gt;Database!$K$3),Database!$L$4,IF((LEFT(K138,1)*LEFT(L138,1))&gt;Database!$K$4,Database!$L$5)))))</f>
        <v/>
      </c>
      <c r="N138" s="38"/>
    </row>
    <row r="139" spans="2:14" s="213" customFormat="1" ht="15" thickBot="1">
      <c r="B139" s="42">
        <f t="shared" si="6"/>
        <v>128</v>
      </c>
      <c r="C139" s="39" t="str">
        <f ca="1">IF(INDIRECT("'Risk Input'!"&amp; Database!$O$2 &amp; ROW() - 5)="","",INDIRECT("'Risk Input'!"&amp; Database!$O$2 &amp; ROW() - 5))</f>
        <v/>
      </c>
      <c r="D139" s="39" t="str">
        <f ca="1">IF(INDIRECT("'Risk Input'!"&amp; Database!$O$10 &amp; ROW() - 5)="","",INDIRECT("'Risk Input'!"&amp; Database!$O$10 &amp; ROW() - 5))</f>
        <v/>
      </c>
      <c r="E139" s="39" t="str">
        <f ca="1">IF(INDIRECT("'Risk Input'!"&amp; Database!$O$27 &amp; ROW() - 5)="","",INDIRECT("'Risk Input'!"&amp; Database!$O$27 &amp; ROW() - 5))</f>
        <v/>
      </c>
      <c r="F139" s="39"/>
      <c r="G139" s="39"/>
      <c r="H139" s="39"/>
      <c r="I139" s="39"/>
      <c r="J139" s="39" t="str">
        <f>IF(OR(H139="",I139=""),"",IF((LEFT(H139,1)*LEFT(I139,1))&lt;Database!$I$3,Database!$L$2,IF(((LEFT(H139,1)*LEFT(I139,1))&lt;Database!$I$4)*((LEFT(H139,1)*LEFT(I139,1))&gt;Database!$K$2),Database!$L$3,IF(((LEFT(H139,1)*LEFT(I139,1))&lt;Database!$I$5)*((LEFT(H139,1)*LEFT(I139,1))&gt;Database!$K$3),Database!$L$4,IF((LEFT(H139,1)*LEFT(I139,1))&gt;Database!$K$4,Database!$L$5)))))</f>
        <v/>
      </c>
      <c r="K139" s="39"/>
      <c r="L139" s="39"/>
      <c r="M139" s="39" t="str">
        <f>IF(OR(K139="",L139=""),"",IF((LEFT(K139,1)*LEFT(L139,1))&lt;Database!$I$3,Database!$L$2,IF(((LEFT(K139,1)*LEFT(L139,1))&lt;Database!$I$4)*((LEFT(K139,1)*LEFT(L139,1))&gt;Database!$K$2),Database!$L$3,IF(((LEFT(K139,1)*LEFT(L139,1))&lt;Database!$I$5)*((LEFT(K139,1)*LEFT(L139,1))&gt;Database!$K$3),Database!$L$4,IF((LEFT(K139,1)*LEFT(L139,1))&gt;Database!$K$4,Database!$L$5)))))</f>
        <v/>
      </c>
      <c r="N139" s="39"/>
    </row>
    <row r="140" spans="2:14" s="213" customFormat="1" ht="15" thickBot="1">
      <c r="B140" s="40">
        <f t="shared" si="6"/>
        <v>129</v>
      </c>
      <c r="C140" s="38" t="str">
        <f ca="1">IF(INDIRECT("'Risk Input'!"&amp; Database!$O$2 &amp; ROW() - 5)="","",INDIRECT("'Risk Input'!"&amp; Database!$O$2 &amp; ROW() - 5))</f>
        <v/>
      </c>
      <c r="D140" s="38" t="str">
        <f ca="1">IF(INDIRECT("'Risk Input'!"&amp; Database!$O$10 &amp; ROW() - 5)="","",INDIRECT("'Risk Input'!"&amp; Database!$O$10 &amp; ROW() - 5))</f>
        <v/>
      </c>
      <c r="E140" s="38" t="str">
        <f ca="1">IF(INDIRECT("'Risk Input'!"&amp; Database!$O$27 &amp; ROW() - 5)="","",INDIRECT("'Risk Input'!"&amp; Database!$O$27 &amp; ROW() - 5))</f>
        <v/>
      </c>
      <c r="F140" s="38"/>
      <c r="G140" s="38"/>
      <c r="H140" s="38"/>
      <c r="I140" s="38"/>
      <c r="J140" s="38" t="str">
        <f>IF(OR(H140="",I140=""),"",IF((LEFT(H140,1)*LEFT(I140,1))&lt;Database!$I$3,Database!$L$2,IF(((LEFT(H140,1)*LEFT(I140,1))&lt;Database!$I$4)*((LEFT(H140,1)*LEFT(I140,1))&gt;Database!$K$2),Database!$L$3,IF(((LEFT(H140,1)*LEFT(I140,1))&lt;Database!$I$5)*((LEFT(H140,1)*LEFT(I140,1))&gt;Database!$K$3),Database!$L$4,IF((LEFT(H140,1)*LEFT(I140,1))&gt;Database!$K$4,Database!$L$5)))))</f>
        <v/>
      </c>
      <c r="K140" s="38"/>
      <c r="L140" s="38"/>
      <c r="M140" s="38" t="str">
        <f>IF(OR(K140="",L140=""),"",IF((LEFT(K140,1)*LEFT(L140,1))&lt;Database!$I$3,Database!$L$2,IF(((LEFT(K140,1)*LEFT(L140,1))&lt;Database!$I$4)*((LEFT(K140,1)*LEFT(L140,1))&gt;Database!$K$2),Database!$L$3,IF(((LEFT(K140,1)*LEFT(L140,1))&lt;Database!$I$5)*((LEFT(K140,1)*LEFT(L140,1))&gt;Database!$K$3),Database!$L$4,IF((LEFT(K140,1)*LEFT(L140,1))&gt;Database!$K$4,Database!$L$5)))))</f>
        <v/>
      </c>
      <c r="N140" s="38"/>
    </row>
    <row r="141" spans="2:14" s="213" customFormat="1" ht="15" thickBot="1">
      <c r="B141" s="42">
        <f t="shared" si="6"/>
        <v>130</v>
      </c>
      <c r="C141" s="39" t="str">
        <f ca="1">IF(INDIRECT("'Risk Input'!"&amp; Database!$O$2 &amp; ROW() - 5)="","",INDIRECT("'Risk Input'!"&amp; Database!$O$2 &amp; ROW() - 5))</f>
        <v/>
      </c>
      <c r="D141" s="39" t="str">
        <f ca="1">IF(INDIRECT("'Risk Input'!"&amp; Database!$O$10 &amp; ROW() - 5)="","",INDIRECT("'Risk Input'!"&amp; Database!$O$10 &amp; ROW() - 5))</f>
        <v/>
      </c>
      <c r="E141" s="39" t="str">
        <f ca="1">IF(INDIRECT("'Risk Input'!"&amp; Database!$O$27 &amp; ROW() - 5)="","",INDIRECT("'Risk Input'!"&amp; Database!$O$27 &amp; ROW() - 5))</f>
        <v/>
      </c>
      <c r="F141" s="39"/>
      <c r="G141" s="39"/>
      <c r="H141" s="39"/>
      <c r="I141" s="39"/>
      <c r="J141" s="39" t="str">
        <f>IF(OR(H141="",I141=""),"",IF((LEFT(H141,1)*LEFT(I141,1))&lt;Database!$I$3,Database!$L$2,IF(((LEFT(H141,1)*LEFT(I141,1))&lt;Database!$I$4)*((LEFT(H141,1)*LEFT(I141,1))&gt;Database!$K$2),Database!$L$3,IF(((LEFT(H141,1)*LEFT(I141,1))&lt;Database!$I$5)*((LEFT(H141,1)*LEFT(I141,1))&gt;Database!$K$3),Database!$L$4,IF((LEFT(H141,1)*LEFT(I141,1))&gt;Database!$K$4,Database!$L$5)))))</f>
        <v/>
      </c>
      <c r="K141" s="39"/>
      <c r="L141" s="39"/>
      <c r="M141" s="39" t="str">
        <f>IF(OR(K141="",L141=""),"",IF((LEFT(K141,1)*LEFT(L141,1))&lt;Database!$I$3,Database!$L$2,IF(((LEFT(K141,1)*LEFT(L141,1))&lt;Database!$I$4)*((LEFT(K141,1)*LEFT(L141,1))&gt;Database!$K$2),Database!$L$3,IF(((LEFT(K141,1)*LEFT(L141,1))&lt;Database!$I$5)*((LEFT(K141,1)*LEFT(L141,1))&gt;Database!$K$3),Database!$L$4,IF((LEFT(K141,1)*LEFT(L141,1))&gt;Database!$K$4,Database!$L$5)))))</f>
        <v/>
      </c>
      <c r="N141" s="39"/>
    </row>
    <row r="142" spans="2:14" s="213" customFormat="1" ht="15" thickBot="1">
      <c r="B142" s="40">
        <f t="shared" si="6"/>
        <v>131</v>
      </c>
      <c r="C142" s="38" t="str">
        <f ca="1">IF(INDIRECT("'Risk Input'!"&amp; Database!$O$2 &amp; ROW() - 5)="","",INDIRECT("'Risk Input'!"&amp; Database!$O$2 &amp; ROW() - 5))</f>
        <v/>
      </c>
      <c r="D142" s="38" t="str">
        <f ca="1">IF(INDIRECT("'Risk Input'!"&amp; Database!$O$10 &amp; ROW() - 5)="","",INDIRECT("'Risk Input'!"&amp; Database!$O$10 &amp; ROW() - 5))</f>
        <v/>
      </c>
      <c r="E142" s="38" t="str">
        <f ca="1">IF(INDIRECT("'Risk Input'!"&amp; Database!$O$27 &amp; ROW() - 5)="","",INDIRECT("'Risk Input'!"&amp; Database!$O$27 &amp; ROW() - 5))</f>
        <v/>
      </c>
      <c r="F142" s="38"/>
      <c r="G142" s="38"/>
      <c r="H142" s="38"/>
      <c r="I142" s="38"/>
      <c r="J142" s="38" t="str">
        <f>IF(OR(H142="",I142=""),"",IF((LEFT(H142,1)*LEFT(I142,1))&lt;Database!$I$3,Database!$L$2,IF(((LEFT(H142,1)*LEFT(I142,1))&lt;Database!$I$4)*((LEFT(H142,1)*LEFT(I142,1))&gt;Database!$K$2),Database!$L$3,IF(((LEFT(H142,1)*LEFT(I142,1))&lt;Database!$I$5)*((LEFT(H142,1)*LEFT(I142,1))&gt;Database!$K$3),Database!$L$4,IF((LEFT(H142,1)*LEFT(I142,1))&gt;Database!$K$4,Database!$L$5)))))</f>
        <v/>
      </c>
      <c r="K142" s="38"/>
      <c r="L142" s="38"/>
      <c r="M142" s="38" t="str">
        <f>IF(OR(K142="",L142=""),"",IF((LEFT(K142,1)*LEFT(L142,1))&lt;Database!$I$3,Database!$L$2,IF(((LEFT(K142,1)*LEFT(L142,1))&lt;Database!$I$4)*((LEFT(K142,1)*LEFT(L142,1))&gt;Database!$K$2),Database!$L$3,IF(((LEFT(K142,1)*LEFT(L142,1))&lt;Database!$I$5)*((LEFT(K142,1)*LEFT(L142,1))&gt;Database!$K$3),Database!$L$4,IF((LEFT(K142,1)*LEFT(L142,1))&gt;Database!$K$4,Database!$L$5)))))</f>
        <v/>
      </c>
      <c r="N142" s="38"/>
    </row>
    <row r="143" spans="2:14" s="213" customFormat="1" ht="15" thickBot="1">
      <c r="B143" s="42">
        <f t="shared" si="6"/>
        <v>132</v>
      </c>
      <c r="C143" s="39" t="str">
        <f ca="1">IF(INDIRECT("'Risk Input'!"&amp; Database!$O$2 &amp; ROW() - 5)="","",INDIRECT("'Risk Input'!"&amp; Database!$O$2 &amp; ROW() - 5))</f>
        <v/>
      </c>
      <c r="D143" s="39" t="str">
        <f ca="1">IF(INDIRECT("'Risk Input'!"&amp; Database!$O$10 &amp; ROW() - 5)="","",INDIRECT("'Risk Input'!"&amp; Database!$O$10 &amp; ROW() - 5))</f>
        <v/>
      </c>
      <c r="E143" s="39" t="str">
        <f ca="1">IF(INDIRECT("'Risk Input'!"&amp; Database!$O$27 &amp; ROW() - 5)="","",INDIRECT("'Risk Input'!"&amp; Database!$O$27 &amp; ROW() - 5))</f>
        <v/>
      </c>
      <c r="F143" s="39"/>
      <c r="G143" s="39"/>
      <c r="H143" s="39"/>
      <c r="I143" s="39"/>
      <c r="J143" s="39" t="str">
        <f>IF(OR(H143="",I143=""),"",IF((LEFT(H143,1)*LEFT(I143,1))&lt;Database!$I$3,Database!$L$2,IF(((LEFT(H143,1)*LEFT(I143,1))&lt;Database!$I$4)*((LEFT(H143,1)*LEFT(I143,1))&gt;Database!$K$2),Database!$L$3,IF(((LEFT(H143,1)*LEFT(I143,1))&lt;Database!$I$5)*((LEFT(H143,1)*LEFT(I143,1))&gt;Database!$K$3),Database!$L$4,IF((LEFT(H143,1)*LEFT(I143,1))&gt;Database!$K$4,Database!$L$5)))))</f>
        <v/>
      </c>
      <c r="K143" s="39"/>
      <c r="L143" s="39"/>
      <c r="M143" s="39" t="str">
        <f>IF(OR(K143="",L143=""),"",IF((LEFT(K143,1)*LEFT(L143,1))&lt;Database!$I$3,Database!$L$2,IF(((LEFT(K143,1)*LEFT(L143,1))&lt;Database!$I$4)*((LEFT(K143,1)*LEFT(L143,1))&gt;Database!$K$2),Database!$L$3,IF(((LEFT(K143,1)*LEFT(L143,1))&lt;Database!$I$5)*((LEFT(K143,1)*LEFT(L143,1))&gt;Database!$K$3),Database!$L$4,IF((LEFT(K143,1)*LEFT(L143,1))&gt;Database!$K$4,Database!$L$5)))))</f>
        <v/>
      </c>
      <c r="N143" s="39"/>
    </row>
    <row r="144" spans="2:14" s="213" customFormat="1" ht="15" thickBot="1">
      <c r="B144" s="69">
        <f t="shared" si="6"/>
        <v>133</v>
      </c>
      <c r="C144" s="65" t="str">
        <f ca="1">IF(INDIRECT("'Risk Input'!"&amp; Database!$O$2 &amp; ROW() - 5)="","",INDIRECT("'Risk Input'!"&amp; Database!$O$2 &amp; ROW() - 5))</f>
        <v/>
      </c>
      <c r="D144" s="65" t="str">
        <f ca="1">IF(INDIRECT("'Risk Input'!"&amp; Database!$O$10 &amp; ROW() - 5)="","",INDIRECT("'Risk Input'!"&amp; Database!$O$10 &amp; ROW() - 5))</f>
        <v/>
      </c>
      <c r="E144" s="65" t="str">
        <f ca="1">IF(INDIRECT("'Risk Input'!"&amp; Database!$O$27 &amp; ROW() - 5)="","",INDIRECT("'Risk Input'!"&amp; Database!$O$27 &amp; ROW() - 5))</f>
        <v/>
      </c>
      <c r="F144" s="65"/>
      <c r="G144" s="65"/>
      <c r="H144" s="65"/>
      <c r="I144" s="65"/>
      <c r="J144" s="65" t="str">
        <f>IF(OR(H144="",I144=""),"",IF((LEFT(H144,1)*LEFT(I144,1))&lt;Database!$I$3,Database!$L$2,IF(((LEFT(H144,1)*LEFT(I144,1))&lt;Database!$I$4)*((LEFT(H144,1)*LEFT(I144,1))&gt;Database!$K$2),Database!$L$3,IF(((LEFT(H144,1)*LEFT(I144,1))&lt;Database!$I$5)*((LEFT(H144,1)*LEFT(I144,1))&gt;Database!$K$3),Database!$L$4,IF((LEFT(H144,1)*LEFT(I144,1))&gt;Database!$K$4,Database!$L$5)))))</f>
        <v/>
      </c>
      <c r="K144" s="65"/>
      <c r="L144" s="65"/>
      <c r="M144" s="65" t="str">
        <f>IF(OR(K144="",L144=""),"",IF((LEFT(K144,1)*LEFT(L144,1))&lt;Database!$I$3,Database!$L$2,IF(((LEFT(K144,1)*LEFT(L144,1))&lt;Database!$I$4)*((LEFT(K144,1)*LEFT(L144,1))&gt;Database!$K$2),Database!$L$3,IF(((LEFT(K144,1)*LEFT(L144,1))&lt;Database!$I$5)*((LEFT(K144,1)*LEFT(L144,1))&gt;Database!$K$3),Database!$L$4,IF((LEFT(K144,1)*LEFT(L144,1))&gt;Database!$K$4,Database!$L$5)))))</f>
        <v/>
      </c>
      <c r="N144" s="65"/>
    </row>
    <row r="145" spans="2:14" s="213" customFormat="1" ht="15" thickBot="1">
      <c r="B145" s="67">
        <f t="shared" si="6"/>
        <v>134</v>
      </c>
      <c r="C145" s="45" t="str">
        <f ca="1">IF(INDIRECT("'Risk Input'!"&amp; Database!$O$2 &amp; ROW() - 5)="","",INDIRECT("'Risk Input'!"&amp; Database!$O$2 &amp; ROW() - 5))</f>
        <v/>
      </c>
      <c r="D145" s="45" t="str">
        <f ca="1">IF(INDIRECT("'Risk Input'!"&amp; Database!$O$10 &amp; ROW() - 5)="","",INDIRECT("'Risk Input'!"&amp; Database!$O$10 &amp; ROW() - 5))</f>
        <v/>
      </c>
      <c r="E145" s="45" t="str">
        <f ca="1">IF(INDIRECT("'Risk Input'!"&amp; Database!$O$27 &amp; ROW() - 5)="","",INDIRECT("'Risk Input'!"&amp; Database!$O$27 &amp; ROW() - 5))</f>
        <v/>
      </c>
      <c r="F145" s="45"/>
      <c r="G145" s="45"/>
      <c r="H145" s="45"/>
      <c r="I145" s="45"/>
      <c r="J145" s="45" t="str">
        <f>IF(OR(H145="",I145=""),"",IF((LEFT(H145,1)*LEFT(I145,1))&lt;Database!$I$3,Database!$L$2,IF(((LEFT(H145,1)*LEFT(I145,1))&lt;Database!$I$4)*((LEFT(H145,1)*LEFT(I145,1))&gt;Database!$K$2),Database!$L$3,IF(((LEFT(H145,1)*LEFT(I145,1))&lt;Database!$I$5)*((LEFT(H145,1)*LEFT(I145,1))&gt;Database!$K$3),Database!$L$4,IF((LEFT(H145,1)*LEFT(I145,1))&gt;Database!$K$4,Database!$L$5)))))</f>
        <v/>
      </c>
      <c r="K145" s="45"/>
      <c r="L145" s="45"/>
      <c r="M145" s="45" t="str">
        <f>IF(OR(K145="",L145=""),"",IF((LEFT(K145,1)*LEFT(L145,1))&lt;Database!$I$3,Database!$L$2,IF(((LEFT(K145,1)*LEFT(L145,1))&lt;Database!$I$4)*((LEFT(K145,1)*LEFT(L145,1))&gt;Database!$K$2),Database!$L$3,IF(((LEFT(K145,1)*LEFT(L145,1))&lt;Database!$I$5)*((LEFT(K145,1)*LEFT(L145,1))&gt;Database!$K$3),Database!$L$4,IF((LEFT(K145,1)*LEFT(L145,1))&gt;Database!$K$4,Database!$L$5)))))</f>
        <v/>
      </c>
      <c r="N145" s="45"/>
    </row>
    <row r="146" spans="2:14" s="213" customFormat="1" ht="15" thickBot="1">
      <c r="B146" s="69">
        <f t="shared" si="6"/>
        <v>135</v>
      </c>
      <c r="C146" s="65" t="str">
        <f ca="1">IF(INDIRECT("'Risk Input'!"&amp; Database!$O$2 &amp; ROW() - 5)="","",INDIRECT("'Risk Input'!"&amp; Database!$O$2 &amp; ROW() - 5))</f>
        <v/>
      </c>
      <c r="D146" s="65" t="str">
        <f ca="1">IF(INDIRECT("'Risk Input'!"&amp; Database!$O$10 &amp; ROW() - 5)="","",INDIRECT("'Risk Input'!"&amp; Database!$O$10 &amp; ROW() - 5))</f>
        <v/>
      </c>
      <c r="E146" s="65" t="str">
        <f ca="1">IF(INDIRECT("'Risk Input'!"&amp; Database!$O$27 &amp; ROW() - 5)="","",INDIRECT("'Risk Input'!"&amp; Database!$O$27 &amp; ROW() - 5))</f>
        <v/>
      </c>
      <c r="F146" s="65"/>
      <c r="G146" s="65"/>
      <c r="H146" s="65"/>
      <c r="I146" s="65"/>
      <c r="J146" s="65" t="str">
        <f>IF(OR(H146="",I146=""),"",IF((LEFT(H146,1)*LEFT(I146,1))&lt;Database!$I$3,Database!$L$2,IF(((LEFT(H146,1)*LEFT(I146,1))&lt;Database!$I$4)*((LEFT(H146,1)*LEFT(I146,1))&gt;Database!$K$2),Database!$L$3,IF(((LEFT(H146,1)*LEFT(I146,1))&lt;Database!$I$5)*((LEFT(H146,1)*LEFT(I146,1))&gt;Database!$K$3),Database!$L$4,IF((LEFT(H146,1)*LEFT(I146,1))&gt;Database!$K$4,Database!$L$5)))))</f>
        <v/>
      </c>
      <c r="K146" s="65"/>
      <c r="L146" s="65"/>
      <c r="M146" s="65" t="str">
        <f>IF(OR(K146="",L146=""),"",IF((LEFT(K146,1)*LEFT(L146,1))&lt;Database!$I$3,Database!$L$2,IF(((LEFT(K146,1)*LEFT(L146,1))&lt;Database!$I$4)*((LEFT(K146,1)*LEFT(L146,1))&gt;Database!$K$2),Database!$L$3,IF(((LEFT(K146,1)*LEFT(L146,1))&lt;Database!$I$5)*((LEFT(K146,1)*LEFT(L146,1))&gt;Database!$K$3),Database!$L$4,IF((LEFT(K146,1)*LEFT(L146,1))&gt;Database!$K$4,Database!$L$5)))))</f>
        <v/>
      </c>
      <c r="N146" s="65"/>
    </row>
    <row r="147" spans="2:14" s="213" customFormat="1" ht="15" thickBot="1">
      <c r="B147" s="67">
        <f t="shared" si="6"/>
        <v>136</v>
      </c>
      <c r="C147" s="45" t="str">
        <f ca="1">IF(INDIRECT("'Risk Input'!"&amp; Database!$O$2 &amp; ROW() - 5)="","",INDIRECT("'Risk Input'!"&amp; Database!$O$2 &amp; ROW() - 5))</f>
        <v/>
      </c>
      <c r="D147" s="45" t="str">
        <f ca="1">IF(INDIRECT("'Risk Input'!"&amp; Database!$O$10 &amp; ROW() - 5)="","",INDIRECT("'Risk Input'!"&amp; Database!$O$10 &amp; ROW() - 5))</f>
        <v/>
      </c>
      <c r="E147" s="45" t="str">
        <f ca="1">IF(INDIRECT("'Risk Input'!"&amp; Database!$O$27 &amp; ROW() - 5)="","",INDIRECT("'Risk Input'!"&amp; Database!$O$27 &amp; ROW() - 5))</f>
        <v/>
      </c>
      <c r="F147" s="45"/>
      <c r="G147" s="45"/>
      <c r="H147" s="45"/>
      <c r="I147" s="45"/>
      <c r="J147" s="45" t="str">
        <f>IF(OR(H147="",I147=""),"",IF((LEFT(H147,1)*LEFT(I147,1))&lt;Database!$I$3,Database!$L$2,IF(((LEFT(H147,1)*LEFT(I147,1))&lt;Database!$I$4)*((LEFT(H147,1)*LEFT(I147,1))&gt;Database!$K$2),Database!$L$3,IF(((LEFT(H147,1)*LEFT(I147,1))&lt;Database!$I$5)*((LEFT(H147,1)*LEFT(I147,1))&gt;Database!$K$3),Database!$L$4,IF((LEFT(H147,1)*LEFT(I147,1))&gt;Database!$K$4,Database!$L$5)))))</f>
        <v/>
      </c>
      <c r="K147" s="45"/>
      <c r="L147" s="45"/>
      <c r="M147" s="45" t="str">
        <f>IF(OR(K147="",L147=""),"",IF((LEFT(K147,1)*LEFT(L147,1))&lt;Database!$I$3,Database!$L$2,IF(((LEFT(K147,1)*LEFT(L147,1))&lt;Database!$I$4)*((LEFT(K147,1)*LEFT(L147,1))&gt;Database!$K$2),Database!$L$3,IF(((LEFT(K147,1)*LEFT(L147,1))&lt;Database!$I$5)*((LEFT(K147,1)*LEFT(L147,1))&gt;Database!$K$3),Database!$L$4,IF((LEFT(K147,1)*LEFT(L147,1))&gt;Database!$K$4,Database!$L$5)))))</f>
        <v/>
      </c>
      <c r="N147" s="45"/>
    </row>
    <row r="148" spans="2:14" s="213" customFormat="1" ht="15" thickBot="1">
      <c r="B148" s="69">
        <f t="shared" si="6"/>
        <v>137</v>
      </c>
      <c r="C148" s="65" t="str">
        <f ca="1">IF(INDIRECT("'Risk Input'!"&amp; Database!$O$2 &amp; ROW() - 5)="","",INDIRECT("'Risk Input'!"&amp; Database!$O$2 &amp; ROW() - 5))</f>
        <v/>
      </c>
      <c r="D148" s="65" t="str">
        <f ca="1">IF(INDIRECT("'Risk Input'!"&amp; Database!$O$10 &amp; ROW() - 5)="","",INDIRECT("'Risk Input'!"&amp; Database!$O$10 &amp; ROW() - 5))</f>
        <v/>
      </c>
      <c r="E148" s="65" t="str">
        <f ca="1">IF(INDIRECT("'Risk Input'!"&amp; Database!$O$27 &amp; ROW() - 5)="","",INDIRECT("'Risk Input'!"&amp; Database!$O$27 &amp; ROW() - 5))</f>
        <v/>
      </c>
      <c r="F148" s="65"/>
      <c r="G148" s="65"/>
      <c r="H148" s="65"/>
      <c r="I148" s="65"/>
      <c r="J148" s="65" t="str">
        <f>IF(OR(H148="",I148=""),"",IF((LEFT(H148,1)*LEFT(I148,1))&lt;Database!$I$3,Database!$L$2,IF(((LEFT(H148,1)*LEFT(I148,1))&lt;Database!$I$4)*((LEFT(H148,1)*LEFT(I148,1))&gt;Database!$K$2),Database!$L$3,IF(((LEFT(H148,1)*LEFT(I148,1))&lt;Database!$I$5)*((LEFT(H148,1)*LEFT(I148,1))&gt;Database!$K$3),Database!$L$4,IF((LEFT(H148,1)*LEFT(I148,1))&gt;Database!$K$4,Database!$L$5)))))</f>
        <v/>
      </c>
      <c r="K148" s="65"/>
      <c r="L148" s="65"/>
      <c r="M148" s="65" t="str">
        <f>IF(OR(K148="",L148=""),"",IF((LEFT(K148,1)*LEFT(L148,1))&lt;Database!$I$3,Database!$L$2,IF(((LEFT(K148,1)*LEFT(L148,1))&lt;Database!$I$4)*((LEFT(K148,1)*LEFT(L148,1))&gt;Database!$K$2),Database!$L$3,IF(((LEFT(K148,1)*LEFT(L148,1))&lt;Database!$I$5)*((LEFT(K148,1)*LEFT(L148,1))&gt;Database!$K$3),Database!$L$4,IF((LEFT(K148,1)*LEFT(L148,1))&gt;Database!$K$4,Database!$L$5)))))</f>
        <v/>
      </c>
      <c r="N148" s="65"/>
    </row>
    <row r="149" spans="2:14" s="213" customFormat="1" ht="15" thickBot="1">
      <c r="B149" s="67">
        <f t="shared" si="6"/>
        <v>138</v>
      </c>
      <c r="C149" s="45" t="str">
        <f ca="1">IF(INDIRECT("'Risk Input'!"&amp; Database!$O$2 &amp; ROW() - 5)="","",INDIRECT("'Risk Input'!"&amp; Database!$O$2 &amp; ROW() - 5))</f>
        <v/>
      </c>
      <c r="D149" s="45" t="str">
        <f ca="1">IF(INDIRECT("'Risk Input'!"&amp; Database!$O$10 &amp; ROW() - 5)="","",INDIRECT("'Risk Input'!"&amp; Database!$O$10 &amp; ROW() - 5))</f>
        <v/>
      </c>
      <c r="E149" s="45" t="str">
        <f ca="1">IF(INDIRECT("'Risk Input'!"&amp; Database!$O$27 &amp; ROW() - 5)="","",INDIRECT("'Risk Input'!"&amp; Database!$O$27 &amp; ROW() - 5))</f>
        <v/>
      </c>
      <c r="F149" s="45"/>
      <c r="G149" s="45"/>
      <c r="H149" s="45"/>
      <c r="I149" s="45"/>
      <c r="J149" s="45" t="str">
        <f>IF(OR(H149="",I149=""),"",IF((LEFT(H149,1)*LEFT(I149,1))&lt;Database!$I$3,Database!$L$2,IF(((LEFT(H149,1)*LEFT(I149,1))&lt;Database!$I$4)*((LEFT(H149,1)*LEFT(I149,1))&gt;Database!$K$2),Database!$L$3,IF(((LEFT(H149,1)*LEFT(I149,1))&lt;Database!$I$5)*((LEFT(H149,1)*LEFT(I149,1))&gt;Database!$K$3),Database!$L$4,IF((LEFT(H149,1)*LEFT(I149,1))&gt;Database!$K$4,Database!$L$5)))))</f>
        <v/>
      </c>
      <c r="K149" s="45"/>
      <c r="L149" s="45"/>
      <c r="M149" s="45" t="str">
        <f>IF(OR(K149="",L149=""),"",IF((LEFT(K149,1)*LEFT(L149,1))&lt;Database!$I$3,Database!$L$2,IF(((LEFT(K149,1)*LEFT(L149,1))&lt;Database!$I$4)*((LEFT(K149,1)*LEFT(L149,1))&gt;Database!$K$2),Database!$L$3,IF(((LEFT(K149,1)*LEFT(L149,1))&lt;Database!$I$5)*((LEFT(K149,1)*LEFT(L149,1))&gt;Database!$K$3),Database!$L$4,IF((LEFT(K149,1)*LEFT(L149,1))&gt;Database!$K$4,Database!$L$5)))))</f>
        <v/>
      </c>
      <c r="N149" s="45"/>
    </row>
    <row r="150" spans="2:14" s="213" customFormat="1" ht="15" thickBot="1">
      <c r="B150" s="69">
        <f t="shared" si="6"/>
        <v>139</v>
      </c>
      <c r="C150" s="65" t="str">
        <f ca="1">IF(INDIRECT("'Risk Input'!"&amp; Database!$O$2 &amp; ROW() - 5)="","",INDIRECT("'Risk Input'!"&amp; Database!$O$2 &amp; ROW() - 5))</f>
        <v/>
      </c>
      <c r="D150" s="65" t="str">
        <f ca="1">IF(INDIRECT("'Risk Input'!"&amp; Database!$O$10 &amp; ROW() - 5)="","",INDIRECT("'Risk Input'!"&amp; Database!$O$10 &amp; ROW() - 5))</f>
        <v/>
      </c>
      <c r="E150" s="65" t="str">
        <f ca="1">IF(INDIRECT("'Risk Input'!"&amp; Database!$O$27 &amp; ROW() - 5)="","",INDIRECT("'Risk Input'!"&amp; Database!$O$27 &amp; ROW() - 5))</f>
        <v/>
      </c>
      <c r="F150" s="65"/>
      <c r="G150" s="65"/>
      <c r="H150" s="65"/>
      <c r="I150" s="65"/>
      <c r="J150" s="65" t="str">
        <f>IF(OR(H150="",I150=""),"",IF((LEFT(H150,1)*LEFT(I150,1))&lt;Database!$I$3,Database!$L$2,IF(((LEFT(H150,1)*LEFT(I150,1))&lt;Database!$I$4)*((LEFT(H150,1)*LEFT(I150,1))&gt;Database!$K$2),Database!$L$3,IF(((LEFT(H150,1)*LEFT(I150,1))&lt;Database!$I$5)*((LEFT(H150,1)*LEFT(I150,1))&gt;Database!$K$3),Database!$L$4,IF((LEFT(H150,1)*LEFT(I150,1))&gt;Database!$K$4,Database!$L$5)))))</f>
        <v/>
      </c>
      <c r="K150" s="65"/>
      <c r="L150" s="65"/>
      <c r="M150" s="65" t="str">
        <f>IF(OR(K150="",L150=""),"",IF((LEFT(K150,1)*LEFT(L150,1))&lt;Database!$I$3,Database!$L$2,IF(((LEFT(K150,1)*LEFT(L150,1))&lt;Database!$I$4)*((LEFT(K150,1)*LEFT(L150,1))&gt;Database!$K$2),Database!$L$3,IF(((LEFT(K150,1)*LEFT(L150,1))&lt;Database!$I$5)*((LEFT(K150,1)*LEFT(L150,1))&gt;Database!$K$3),Database!$L$4,IF((LEFT(K150,1)*LEFT(L150,1))&gt;Database!$K$4,Database!$L$5)))))</f>
        <v/>
      </c>
      <c r="N150" s="65"/>
    </row>
    <row r="151" spans="2:14" s="213" customFormat="1" ht="15" thickBot="1">
      <c r="B151" s="67">
        <f t="shared" si="6"/>
        <v>140</v>
      </c>
      <c r="C151" s="45" t="str">
        <f ca="1">IF(INDIRECT("'Risk Input'!"&amp; Database!$O$2 &amp; ROW() - 5)="","",INDIRECT("'Risk Input'!"&amp; Database!$O$2 &amp; ROW() - 5))</f>
        <v/>
      </c>
      <c r="D151" s="45" t="str">
        <f ca="1">IF(INDIRECT("'Risk Input'!"&amp; Database!$O$10 &amp; ROW() - 5)="","",INDIRECT("'Risk Input'!"&amp; Database!$O$10 &amp; ROW() - 5))</f>
        <v/>
      </c>
      <c r="E151" s="45" t="str">
        <f ca="1">IF(INDIRECT("'Risk Input'!"&amp; Database!$O$27 &amp; ROW() - 5)="","",INDIRECT("'Risk Input'!"&amp; Database!$O$27 &amp; ROW() - 5))</f>
        <v/>
      </c>
      <c r="F151" s="45"/>
      <c r="G151" s="45"/>
      <c r="H151" s="45"/>
      <c r="I151" s="45"/>
      <c r="J151" s="45" t="str">
        <f>IF(OR(H151="",I151=""),"",IF((LEFT(H151,1)*LEFT(I151,1))&lt;Database!$I$3,Database!$L$2,IF(((LEFT(H151,1)*LEFT(I151,1))&lt;Database!$I$4)*((LEFT(H151,1)*LEFT(I151,1))&gt;Database!$K$2),Database!$L$3,IF(((LEFT(H151,1)*LEFT(I151,1))&lt;Database!$I$5)*((LEFT(H151,1)*LEFT(I151,1))&gt;Database!$K$3),Database!$L$4,IF((LEFT(H151,1)*LEFT(I151,1))&gt;Database!$K$4,Database!$L$5)))))</f>
        <v/>
      </c>
      <c r="K151" s="45"/>
      <c r="L151" s="45"/>
      <c r="M151" s="45" t="str">
        <f>IF(OR(K151="",L151=""),"",IF((LEFT(K151,1)*LEFT(L151,1))&lt;Database!$I$3,Database!$L$2,IF(((LEFT(K151,1)*LEFT(L151,1))&lt;Database!$I$4)*((LEFT(K151,1)*LEFT(L151,1))&gt;Database!$K$2),Database!$L$3,IF(((LEFT(K151,1)*LEFT(L151,1))&lt;Database!$I$5)*((LEFT(K151,1)*LEFT(L151,1))&gt;Database!$K$3),Database!$L$4,IF((LEFT(K151,1)*LEFT(L151,1))&gt;Database!$K$4,Database!$L$5)))))</f>
        <v/>
      </c>
      <c r="N151" s="45"/>
    </row>
    <row r="152" spans="2:14" s="213" customFormat="1" ht="15" thickBot="1">
      <c r="B152" s="69">
        <f t="shared" si="6"/>
        <v>141</v>
      </c>
      <c r="C152" s="65" t="str">
        <f ca="1">IF(INDIRECT("'Risk Input'!"&amp; Database!$O$2 &amp; ROW() - 5)="","",INDIRECT("'Risk Input'!"&amp; Database!$O$2 &amp; ROW() - 5))</f>
        <v/>
      </c>
      <c r="D152" s="65" t="str">
        <f ca="1">IF(INDIRECT("'Risk Input'!"&amp; Database!$O$10 &amp; ROW() - 5)="","",INDIRECT("'Risk Input'!"&amp; Database!$O$10 &amp; ROW() - 5))</f>
        <v/>
      </c>
      <c r="E152" s="65" t="str">
        <f ca="1">IF(INDIRECT("'Risk Input'!"&amp; Database!$O$27 &amp; ROW() - 5)="","",INDIRECT("'Risk Input'!"&amp; Database!$O$27 &amp; ROW() - 5))</f>
        <v/>
      </c>
      <c r="F152" s="65"/>
      <c r="G152" s="65"/>
      <c r="H152" s="65"/>
      <c r="I152" s="65"/>
      <c r="J152" s="65" t="str">
        <f>IF(OR(H152="",I152=""),"",IF((LEFT(H152,1)*LEFT(I152,1))&lt;Database!$I$3,Database!$L$2,IF(((LEFT(H152,1)*LEFT(I152,1))&lt;Database!$I$4)*((LEFT(H152,1)*LEFT(I152,1))&gt;Database!$K$2),Database!$L$3,IF(((LEFT(H152,1)*LEFT(I152,1))&lt;Database!$I$5)*((LEFT(H152,1)*LEFT(I152,1))&gt;Database!$K$3),Database!$L$4,IF((LEFT(H152,1)*LEFT(I152,1))&gt;Database!$K$4,Database!$L$5)))))</f>
        <v/>
      </c>
      <c r="K152" s="65"/>
      <c r="L152" s="65"/>
      <c r="M152" s="65" t="str">
        <f>IF(OR(K152="",L152=""),"",IF((LEFT(K152,1)*LEFT(L152,1))&lt;Database!$I$3,Database!$L$2,IF(((LEFT(K152,1)*LEFT(L152,1))&lt;Database!$I$4)*((LEFT(K152,1)*LEFT(L152,1))&gt;Database!$K$2),Database!$L$3,IF(((LEFT(K152,1)*LEFT(L152,1))&lt;Database!$I$5)*((LEFT(K152,1)*LEFT(L152,1))&gt;Database!$K$3),Database!$L$4,IF((LEFT(K152,1)*LEFT(L152,1))&gt;Database!$K$4,Database!$L$5)))))</f>
        <v/>
      </c>
      <c r="N152" s="65"/>
    </row>
    <row r="153" spans="2:14" s="213" customFormat="1" ht="15" thickBot="1">
      <c r="B153" s="67">
        <f t="shared" si="6"/>
        <v>142</v>
      </c>
      <c r="C153" s="45" t="str">
        <f ca="1">IF(INDIRECT("'Risk Input'!"&amp; Database!$O$2 &amp; ROW() - 5)="","",INDIRECT("'Risk Input'!"&amp; Database!$O$2 &amp; ROW() - 5))</f>
        <v/>
      </c>
      <c r="D153" s="45" t="str">
        <f ca="1">IF(INDIRECT("'Risk Input'!"&amp; Database!$O$10 &amp; ROW() - 5)="","",INDIRECT("'Risk Input'!"&amp; Database!$O$10 &amp; ROW() - 5))</f>
        <v/>
      </c>
      <c r="E153" s="45" t="str">
        <f ca="1">IF(INDIRECT("'Risk Input'!"&amp; Database!$O$27 &amp; ROW() - 5)="","",INDIRECT("'Risk Input'!"&amp; Database!$O$27 &amp; ROW() - 5))</f>
        <v/>
      </c>
      <c r="F153" s="45"/>
      <c r="G153" s="45"/>
      <c r="H153" s="45"/>
      <c r="I153" s="45"/>
      <c r="J153" s="45" t="str">
        <f>IF(OR(H153="",I153=""),"",IF((LEFT(H153,1)*LEFT(I153,1))&lt;Database!$I$3,Database!$L$2,IF(((LEFT(H153,1)*LEFT(I153,1))&lt;Database!$I$4)*((LEFT(H153,1)*LEFT(I153,1))&gt;Database!$K$2),Database!$L$3,IF(((LEFT(H153,1)*LEFT(I153,1))&lt;Database!$I$5)*((LEFT(H153,1)*LEFT(I153,1))&gt;Database!$K$3),Database!$L$4,IF((LEFT(H153,1)*LEFT(I153,1))&gt;Database!$K$4,Database!$L$5)))))</f>
        <v/>
      </c>
      <c r="K153" s="45"/>
      <c r="L153" s="45"/>
      <c r="M153" s="45" t="str">
        <f>IF(OR(K153="",L153=""),"",IF((LEFT(K153,1)*LEFT(L153,1))&lt;Database!$I$3,Database!$L$2,IF(((LEFT(K153,1)*LEFT(L153,1))&lt;Database!$I$4)*((LEFT(K153,1)*LEFT(L153,1))&gt;Database!$K$2),Database!$L$3,IF(((LEFT(K153,1)*LEFT(L153,1))&lt;Database!$I$5)*((LEFT(K153,1)*LEFT(L153,1))&gt;Database!$K$3),Database!$L$4,IF((LEFT(K153,1)*LEFT(L153,1))&gt;Database!$K$4,Database!$L$5)))))</f>
        <v/>
      </c>
      <c r="N153" s="45"/>
    </row>
    <row r="154" spans="2:14" s="213" customFormat="1" ht="15" thickBot="1">
      <c r="B154" s="69">
        <f t="shared" si="6"/>
        <v>143</v>
      </c>
      <c r="C154" s="65" t="str">
        <f ca="1">IF(INDIRECT("'Risk Input'!"&amp; Database!$O$2 &amp; ROW() - 5)="","",INDIRECT("'Risk Input'!"&amp; Database!$O$2 &amp; ROW() - 5))</f>
        <v/>
      </c>
      <c r="D154" s="65" t="str">
        <f ca="1">IF(INDIRECT("'Risk Input'!"&amp; Database!$O$10 &amp; ROW() - 5)="","",INDIRECT("'Risk Input'!"&amp; Database!$O$10 &amp; ROW() - 5))</f>
        <v/>
      </c>
      <c r="E154" s="65" t="str">
        <f ca="1">IF(INDIRECT("'Risk Input'!"&amp; Database!$O$27 &amp; ROW() - 5)="","",INDIRECT("'Risk Input'!"&amp; Database!$O$27 &amp; ROW() - 5))</f>
        <v/>
      </c>
      <c r="F154" s="65"/>
      <c r="G154" s="65"/>
      <c r="H154" s="65"/>
      <c r="I154" s="65"/>
      <c r="J154" s="65" t="str">
        <f>IF(OR(H154="",I154=""),"",IF((LEFT(H154,1)*LEFT(I154,1))&lt;Database!$I$3,Database!$L$2,IF(((LEFT(H154,1)*LEFT(I154,1))&lt;Database!$I$4)*((LEFT(H154,1)*LEFT(I154,1))&gt;Database!$K$2),Database!$L$3,IF(((LEFT(H154,1)*LEFT(I154,1))&lt;Database!$I$5)*((LEFT(H154,1)*LEFT(I154,1))&gt;Database!$K$3),Database!$L$4,IF((LEFT(H154,1)*LEFT(I154,1))&gt;Database!$K$4,Database!$L$5)))))</f>
        <v/>
      </c>
      <c r="K154" s="65"/>
      <c r="L154" s="65"/>
      <c r="M154" s="65" t="str">
        <f>IF(OR(K154="",L154=""),"",IF((LEFT(K154,1)*LEFT(L154,1))&lt;Database!$I$3,Database!$L$2,IF(((LEFT(K154,1)*LEFT(L154,1))&lt;Database!$I$4)*((LEFT(K154,1)*LEFT(L154,1))&gt;Database!$K$2),Database!$L$3,IF(((LEFT(K154,1)*LEFT(L154,1))&lt;Database!$I$5)*((LEFT(K154,1)*LEFT(L154,1))&gt;Database!$K$3),Database!$L$4,IF((LEFT(K154,1)*LEFT(L154,1))&gt;Database!$K$4,Database!$L$5)))))</f>
        <v/>
      </c>
      <c r="N154" s="65"/>
    </row>
    <row r="155" spans="2:14" s="213" customFormat="1" ht="15" thickBot="1">
      <c r="B155" s="67">
        <f t="shared" si="6"/>
        <v>144</v>
      </c>
      <c r="C155" s="45" t="str">
        <f ca="1">IF(INDIRECT("'Risk Input'!"&amp; Database!$O$2 &amp; ROW() - 5)="","",INDIRECT("'Risk Input'!"&amp; Database!$O$2 &amp; ROW() - 5))</f>
        <v/>
      </c>
      <c r="D155" s="45" t="str">
        <f ca="1">IF(INDIRECT("'Risk Input'!"&amp; Database!$O$10 &amp; ROW() - 5)="","",INDIRECT("'Risk Input'!"&amp; Database!$O$10 &amp; ROW() - 5))</f>
        <v/>
      </c>
      <c r="E155" s="45" t="str">
        <f ca="1">IF(INDIRECT("'Risk Input'!"&amp; Database!$O$27 &amp; ROW() - 5)="","",INDIRECT("'Risk Input'!"&amp; Database!$O$27 &amp; ROW() - 5))</f>
        <v/>
      </c>
      <c r="F155" s="45"/>
      <c r="G155" s="45"/>
      <c r="H155" s="45"/>
      <c r="I155" s="45"/>
      <c r="J155" s="45" t="str">
        <f>IF(OR(H155="",I155=""),"",IF((LEFT(H155,1)*LEFT(I155,1))&lt;Database!$I$3,Database!$L$2,IF(((LEFT(H155,1)*LEFT(I155,1))&lt;Database!$I$4)*((LEFT(H155,1)*LEFT(I155,1))&gt;Database!$K$2),Database!$L$3,IF(((LEFT(H155,1)*LEFT(I155,1))&lt;Database!$I$5)*((LEFT(H155,1)*LEFT(I155,1))&gt;Database!$K$3),Database!$L$4,IF((LEFT(H155,1)*LEFT(I155,1))&gt;Database!$K$4,Database!$L$5)))))</f>
        <v/>
      </c>
      <c r="K155" s="45"/>
      <c r="L155" s="45"/>
      <c r="M155" s="45" t="str">
        <f>IF(OR(K155="",L155=""),"",IF((LEFT(K155,1)*LEFT(L155,1))&lt;Database!$I$3,Database!$L$2,IF(((LEFT(K155,1)*LEFT(L155,1))&lt;Database!$I$4)*((LEFT(K155,1)*LEFT(L155,1))&gt;Database!$K$2),Database!$L$3,IF(((LEFT(K155,1)*LEFT(L155,1))&lt;Database!$I$5)*((LEFT(K155,1)*LEFT(L155,1))&gt;Database!$K$3),Database!$L$4,IF((LEFT(K155,1)*LEFT(L155,1))&gt;Database!$K$4,Database!$L$5)))))</f>
        <v/>
      </c>
      <c r="N155" s="45"/>
    </row>
    <row r="156" spans="2:14" s="213" customFormat="1" ht="15" thickBot="1">
      <c r="B156" s="69">
        <f t="shared" si="6"/>
        <v>145</v>
      </c>
      <c r="C156" s="65" t="str">
        <f ca="1">IF(INDIRECT("'Risk Input'!"&amp; Database!$O$2 &amp; ROW() - 5)="","",INDIRECT("'Risk Input'!"&amp; Database!$O$2 &amp; ROW() - 5))</f>
        <v/>
      </c>
      <c r="D156" s="65" t="str">
        <f ca="1">IF(INDIRECT("'Risk Input'!"&amp; Database!$O$10 &amp; ROW() - 5)="","",INDIRECT("'Risk Input'!"&amp; Database!$O$10 &amp; ROW() - 5))</f>
        <v/>
      </c>
      <c r="E156" s="65" t="str">
        <f ca="1">IF(INDIRECT("'Risk Input'!"&amp; Database!$O$27 &amp; ROW() - 5)="","",INDIRECT("'Risk Input'!"&amp; Database!$O$27 &amp; ROW() - 5))</f>
        <v/>
      </c>
      <c r="F156" s="65"/>
      <c r="G156" s="65"/>
      <c r="H156" s="65"/>
      <c r="I156" s="65"/>
      <c r="J156" s="65" t="str">
        <f>IF(OR(H156="",I156=""),"",IF((LEFT(H156,1)*LEFT(I156,1))&lt;Database!$I$3,Database!$L$2,IF(((LEFT(H156,1)*LEFT(I156,1))&lt;Database!$I$4)*((LEFT(H156,1)*LEFT(I156,1))&gt;Database!$K$2),Database!$L$3,IF(((LEFT(H156,1)*LEFT(I156,1))&lt;Database!$I$5)*((LEFT(H156,1)*LEFT(I156,1))&gt;Database!$K$3),Database!$L$4,IF((LEFT(H156,1)*LEFT(I156,1))&gt;Database!$K$4,Database!$L$5)))))</f>
        <v/>
      </c>
      <c r="K156" s="65"/>
      <c r="L156" s="65"/>
      <c r="M156" s="65" t="str">
        <f>IF(OR(K156="",L156=""),"",IF((LEFT(K156,1)*LEFT(L156,1))&lt;Database!$I$3,Database!$L$2,IF(((LEFT(K156,1)*LEFT(L156,1))&lt;Database!$I$4)*((LEFT(K156,1)*LEFT(L156,1))&gt;Database!$K$2),Database!$L$3,IF(((LEFT(K156,1)*LEFT(L156,1))&lt;Database!$I$5)*((LEFT(K156,1)*LEFT(L156,1))&gt;Database!$K$3),Database!$L$4,IF((LEFT(K156,1)*LEFT(L156,1))&gt;Database!$K$4,Database!$L$5)))))</f>
        <v/>
      </c>
      <c r="N156" s="65"/>
    </row>
    <row r="157" spans="2:14" s="213" customFormat="1" ht="15" thickBot="1">
      <c r="B157" s="42">
        <f>B156+1</f>
        <v>146</v>
      </c>
      <c r="C157" s="39" t="str">
        <f ca="1">IF(INDIRECT("'Risk Input'!"&amp; Database!$O$2 &amp; ROW() - 5)="","",INDIRECT("'Risk Input'!"&amp; Database!$O$2 &amp; ROW() - 5))</f>
        <v/>
      </c>
      <c r="D157" s="39" t="str">
        <f ca="1">IF(INDIRECT("'Risk Input'!"&amp; Database!$O$10 &amp; ROW() - 5)="","",INDIRECT("'Risk Input'!"&amp; Database!$O$10 &amp; ROW() - 5))</f>
        <v/>
      </c>
      <c r="E157" s="39" t="str">
        <f ca="1">IF(INDIRECT("'Risk Input'!"&amp; Database!$O$27 &amp; ROW() - 5)="","",INDIRECT("'Risk Input'!"&amp; Database!$O$27 &amp; ROW() - 5))</f>
        <v/>
      </c>
      <c r="F157" s="39"/>
      <c r="G157" s="39"/>
      <c r="H157" s="39"/>
      <c r="I157" s="39"/>
      <c r="J157" s="39" t="str">
        <f>IF(OR(H157="",I157=""),"",IF((LEFT(H157,1)*LEFT(I157,1))&lt;Database!$I$3,Database!$L$2,IF(((LEFT(H157,1)*LEFT(I157,1))&lt;Database!$I$4)*((LEFT(H157,1)*LEFT(I157,1))&gt;Database!$K$2),Database!$L$3,IF(((LEFT(H157,1)*LEFT(I157,1))&lt;Database!$I$5)*((LEFT(H157,1)*LEFT(I157,1))&gt;Database!$K$3),Database!$L$4,IF((LEFT(H157,1)*LEFT(I157,1))&gt;Database!$K$4,Database!$L$5)))))</f>
        <v/>
      </c>
      <c r="K157" s="39"/>
      <c r="L157" s="39"/>
      <c r="M157" s="39" t="str">
        <f>IF(OR(K157="",L157=""),"",IF((LEFT(K157,1)*LEFT(L157,1))&lt;Database!$I$3,Database!$L$2,IF(((LEFT(K157,1)*LEFT(L157,1))&lt;Database!$I$4)*((LEFT(K157,1)*LEFT(L157,1))&gt;Database!$K$2),Database!$L$3,IF(((LEFT(K157,1)*LEFT(L157,1))&lt;Database!$I$5)*((LEFT(K157,1)*LEFT(L157,1))&gt;Database!$K$3),Database!$L$4,IF((LEFT(K157,1)*LEFT(L157,1))&gt;Database!$K$4,Database!$L$5)))))</f>
        <v/>
      </c>
      <c r="N157" s="39"/>
    </row>
    <row r="158" spans="2:14" s="213" customFormat="1" ht="15" thickBot="1">
      <c r="B158" s="40">
        <f t="shared" ref="B158:B178" si="7">B157+1</f>
        <v>147</v>
      </c>
      <c r="C158" s="38" t="str">
        <f ca="1">IF(INDIRECT("'Risk Input'!"&amp; Database!$O$2 &amp; ROW() - 5)="","",INDIRECT("'Risk Input'!"&amp; Database!$O$2 &amp; ROW() - 5))</f>
        <v/>
      </c>
      <c r="D158" s="38" t="str">
        <f ca="1">IF(INDIRECT("'Risk Input'!"&amp; Database!$O$10 &amp; ROW() - 5)="","",INDIRECT("'Risk Input'!"&amp; Database!$O$10 &amp; ROW() - 5))</f>
        <v/>
      </c>
      <c r="E158" s="38" t="str">
        <f ca="1">IF(INDIRECT("'Risk Input'!"&amp; Database!$O$27 &amp; ROW() - 5)="","",INDIRECT("'Risk Input'!"&amp; Database!$O$27 &amp; ROW() - 5))</f>
        <v/>
      </c>
      <c r="F158" s="38"/>
      <c r="G158" s="38"/>
      <c r="H158" s="38"/>
      <c r="I158" s="38"/>
      <c r="J158" s="38" t="str">
        <f>IF(OR(H158="",I158=""),"",IF((LEFT(H158,1)*LEFT(I158,1))&lt;Database!$I$3,Database!$L$2,IF(((LEFT(H158,1)*LEFT(I158,1))&lt;Database!$I$4)*((LEFT(H158,1)*LEFT(I158,1))&gt;Database!$K$2),Database!$L$3,IF(((LEFT(H158,1)*LEFT(I158,1))&lt;Database!$I$5)*((LEFT(H158,1)*LEFT(I158,1))&gt;Database!$K$3),Database!$L$4,IF((LEFT(H158,1)*LEFT(I158,1))&gt;Database!$K$4,Database!$L$5)))))</f>
        <v/>
      </c>
      <c r="K158" s="38"/>
      <c r="L158" s="38"/>
      <c r="M158" s="38" t="str">
        <f>IF(OR(K158="",L158=""),"",IF((LEFT(K158,1)*LEFT(L158,1))&lt;Database!$I$3,Database!$L$2,IF(((LEFT(K158,1)*LEFT(L158,1))&lt;Database!$I$4)*((LEFT(K158,1)*LEFT(L158,1))&gt;Database!$K$2),Database!$L$3,IF(((LEFT(K158,1)*LEFT(L158,1))&lt;Database!$I$5)*((LEFT(K158,1)*LEFT(L158,1))&gt;Database!$K$3),Database!$L$4,IF((LEFT(K158,1)*LEFT(L158,1))&gt;Database!$K$4,Database!$L$5)))))</f>
        <v/>
      </c>
      <c r="N158" s="38"/>
    </row>
    <row r="159" spans="2:14" s="213" customFormat="1" ht="15" thickBot="1">
      <c r="B159" s="42">
        <f t="shared" si="7"/>
        <v>148</v>
      </c>
      <c r="C159" s="39" t="str">
        <f ca="1">IF(INDIRECT("'Risk Input'!"&amp; Database!$O$2 &amp; ROW() - 5)="","",INDIRECT("'Risk Input'!"&amp; Database!$O$2 &amp; ROW() - 5))</f>
        <v/>
      </c>
      <c r="D159" s="39" t="str">
        <f ca="1">IF(INDIRECT("'Risk Input'!"&amp; Database!$O$10 &amp; ROW() - 5)="","",INDIRECT("'Risk Input'!"&amp; Database!$O$10 &amp; ROW() - 5))</f>
        <v/>
      </c>
      <c r="E159" s="39" t="str">
        <f ca="1">IF(INDIRECT("'Risk Input'!"&amp; Database!$O$27 &amp; ROW() - 5)="","",INDIRECT("'Risk Input'!"&amp; Database!$O$27 &amp; ROW() - 5))</f>
        <v/>
      </c>
      <c r="F159" s="39"/>
      <c r="G159" s="39"/>
      <c r="H159" s="39"/>
      <c r="I159" s="39"/>
      <c r="J159" s="39" t="str">
        <f>IF(OR(H159="",I159=""),"",IF((LEFT(H159,1)*LEFT(I159,1))&lt;Database!$I$3,Database!$L$2,IF(((LEFT(H159,1)*LEFT(I159,1))&lt;Database!$I$4)*((LEFT(H159,1)*LEFT(I159,1))&gt;Database!$K$2),Database!$L$3,IF(((LEFT(H159,1)*LEFT(I159,1))&lt;Database!$I$5)*((LEFT(H159,1)*LEFT(I159,1))&gt;Database!$K$3),Database!$L$4,IF((LEFT(H159,1)*LEFT(I159,1))&gt;Database!$K$4,Database!$L$5)))))</f>
        <v/>
      </c>
      <c r="K159" s="39"/>
      <c r="L159" s="39"/>
      <c r="M159" s="39" t="str">
        <f>IF(OR(K159="",L159=""),"",IF((LEFT(K159,1)*LEFT(L159,1))&lt;Database!$I$3,Database!$L$2,IF(((LEFT(K159,1)*LEFT(L159,1))&lt;Database!$I$4)*((LEFT(K159,1)*LEFT(L159,1))&gt;Database!$K$2),Database!$L$3,IF(((LEFT(K159,1)*LEFT(L159,1))&lt;Database!$I$5)*((LEFT(K159,1)*LEFT(L159,1))&gt;Database!$K$3),Database!$L$4,IF((LEFT(K159,1)*LEFT(L159,1))&gt;Database!$K$4,Database!$L$5)))))</f>
        <v/>
      </c>
      <c r="N159" s="39"/>
    </row>
    <row r="160" spans="2:14" s="213" customFormat="1" ht="15" thickBot="1">
      <c r="B160" s="40">
        <f t="shared" si="7"/>
        <v>149</v>
      </c>
      <c r="C160" s="38" t="str">
        <f ca="1">IF(INDIRECT("'Risk Input'!"&amp; Database!$O$2 &amp; ROW() - 5)="","",INDIRECT("'Risk Input'!"&amp; Database!$O$2 &amp; ROW() - 5))</f>
        <v/>
      </c>
      <c r="D160" s="38" t="str">
        <f ca="1">IF(INDIRECT("'Risk Input'!"&amp; Database!$O$10 &amp; ROW() - 5)="","",INDIRECT("'Risk Input'!"&amp; Database!$O$10 &amp; ROW() - 5))</f>
        <v/>
      </c>
      <c r="E160" s="38" t="str">
        <f ca="1">IF(INDIRECT("'Risk Input'!"&amp; Database!$O$27 &amp; ROW() - 5)="","",INDIRECT("'Risk Input'!"&amp; Database!$O$27 &amp; ROW() - 5))</f>
        <v/>
      </c>
      <c r="F160" s="38"/>
      <c r="G160" s="38"/>
      <c r="H160" s="38"/>
      <c r="I160" s="38"/>
      <c r="J160" s="38" t="str">
        <f>IF(OR(H160="",I160=""),"",IF((LEFT(H160,1)*LEFT(I160,1))&lt;Database!$I$3,Database!$L$2,IF(((LEFT(H160,1)*LEFT(I160,1))&lt;Database!$I$4)*((LEFT(H160,1)*LEFT(I160,1))&gt;Database!$K$2),Database!$L$3,IF(((LEFT(H160,1)*LEFT(I160,1))&lt;Database!$I$5)*((LEFT(H160,1)*LEFT(I160,1))&gt;Database!$K$3),Database!$L$4,IF((LEFT(H160,1)*LEFT(I160,1))&gt;Database!$K$4,Database!$L$5)))))</f>
        <v/>
      </c>
      <c r="K160" s="38"/>
      <c r="L160" s="38"/>
      <c r="M160" s="38" t="str">
        <f>IF(OR(K160="",L160=""),"",IF((LEFT(K160,1)*LEFT(L160,1))&lt;Database!$I$3,Database!$L$2,IF(((LEFT(K160,1)*LEFT(L160,1))&lt;Database!$I$4)*((LEFT(K160,1)*LEFT(L160,1))&gt;Database!$K$2),Database!$L$3,IF(((LEFT(K160,1)*LEFT(L160,1))&lt;Database!$I$5)*((LEFT(K160,1)*LEFT(L160,1))&gt;Database!$K$3),Database!$L$4,IF((LEFT(K160,1)*LEFT(L160,1))&gt;Database!$K$4,Database!$L$5)))))</f>
        <v/>
      </c>
      <c r="N160" s="38"/>
    </row>
    <row r="161" spans="2:14" s="213" customFormat="1" ht="15" thickBot="1">
      <c r="B161" s="42">
        <f t="shared" si="7"/>
        <v>150</v>
      </c>
      <c r="C161" s="39" t="str">
        <f ca="1">IF(INDIRECT("'Risk Input'!"&amp; Database!$O$2 &amp; ROW() - 5)="","",INDIRECT("'Risk Input'!"&amp; Database!$O$2 &amp; ROW() - 5))</f>
        <v/>
      </c>
      <c r="D161" s="39" t="str">
        <f ca="1">IF(INDIRECT("'Risk Input'!"&amp; Database!$O$10 &amp; ROW() - 5)="","",INDIRECT("'Risk Input'!"&amp; Database!$O$10 &amp; ROW() - 5))</f>
        <v/>
      </c>
      <c r="E161" s="39" t="str">
        <f ca="1">IF(INDIRECT("'Risk Input'!"&amp; Database!$O$27 &amp; ROW() - 5)="","",INDIRECT("'Risk Input'!"&amp; Database!$O$27 &amp; ROW() - 5))</f>
        <v/>
      </c>
      <c r="F161" s="39"/>
      <c r="G161" s="39"/>
      <c r="H161" s="39"/>
      <c r="I161" s="39"/>
      <c r="J161" s="39" t="str">
        <f>IF(OR(H161="",I161=""),"",IF((LEFT(H161,1)*LEFT(I161,1))&lt;Database!$I$3,Database!$L$2,IF(((LEFT(H161,1)*LEFT(I161,1))&lt;Database!$I$4)*((LEFT(H161,1)*LEFT(I161,1))&gt;Database!$K$2),Database!$L$3,IF(((LEFT(H161,1)*LEFT(I161,1))&lt;Database!$I$5)*((LEFT(H161,1)*LEFT(I161,1))&gt;Database!$K$3),Database!$L$4,IF((LEFT(H161,1)*LEFT(I161,1))&gt;Database!$K$4,Database!$L$5)))))</f>
        <v/>
      </c>
      <c r="K161" s="39"/>
      <c r="L161" s="39"/>
      <c r="M161" s="39" t="str">
        <f>IF(OR(K161="",L161=""),"",IF((LEFT(K161,1)*LEFT(L161,1))&lt;Database!$I$3,Database!$L$2,IF(((LEFT(K161,1)*LEFT(L161,1))&lt;Database!$I$4)*((LEFT(K161,1)*LEFT(L161,1))&gt;Database!$K$2),Database!$L$3,IF(((LEFT(K161,1)*LEFT(L161,1))&lt;Database!$I$5)*((LEFT(K161,1)*LEFT(L161,1))&gt;Database!$K$3),Database!$L$4,IF((LEFT(K161,1)*LEFT(L161,1))&gt;Database!$K$4,Database!$L$5)))))</f>
        <v/>
      </c>
      <c r="N161" s="39"/>
    </row>
    <row r="162" spans="2:14" s="213" customFormat="1" ht="15" thickBot="1">
      <c r="B162" s="40">
        <f t="shared" si="7"/>
        <v>151</v>
      </c>
      <c r="C162" s="38" t="str">
        <f ca="1">IF(INDIRECT("'Risk Input'!"&amp; Database!$O$2 &amp; ROW() - 5)="","",INDIRECT("'Risk Input'!"&amp; Database!$O$2 &amp; ROW() - 5))</f>
        <v/>
      </c>
      <c r="D162" s="38" t="str">
        <f ca="1">IF(INDIRECT("'Risk Input'!"&amp; Database!$O$10 &amp; ROW() - 5)="","",INDIRECT("'Risk Input'!"&amp; Database!$O$10 &amp; ROW() - 5))</f>
        <v/>
      </c>
      <c r="E162" s="38" t="str">
        <f ca="1">IF(INDIRECT("'Risk Input'!"&amp; Database!$O$27 &amp; ROW() - 5)="","",INDIRECT("'Risk Input'!"&amp; Database!$O$27 &amp; ROW() - 5))</f>
        <v/>
      </c>
      <c r="F162" s="38"/>
      <c r="G162" s="38"/>
      <c r="H162" s="38"/>
      <c r="I162" s="38"/>
      <c r="J162" s="38" t="str">
        <f>IF(OR(H162="",I162=""),"",IF((LEFT(H162,1)*LEFT(I162,1))&lt;Database!$I$3,Database!$L$2,IF(((LEFT(H162,1)*LEFT(I162,1))&lt;Database!$I$4)*((LEFT(H162,1)*LEFT(I162,1))&gt;Database!$K$2),Database!$L$3,IF(((LEFT(H162,1)*LEFT(I162,1))&lt;Database!$I$5)*((LEFT(H162,1)*LEFT(I162,1))&gt;Database!$K$3),Database!$L$4,IF((LEFT(H162,1)*LEFT(I162,1))&gt;Database!$K$4,Database!$L$5)))))</f>
        <v/>
      </c>
      <c r="K162" s="38"/>
      <c r="L162" s="38"/>
      <c r="M162" s="38" t="str">
        <f>IF(OR(K162="",L162=""),"",IF((LEFT(K162,1)*LEFT(L162,1))&lt;Database!$I$3,Database!$L$2,IF(((LEFT(K162,1)*LEFT(L162,1))&lt;Database!$I$4)*((LEFT(K162,1)*LEFT(L162,1))&gt;Database!$K$2),Database!$L$3,IF(((LEFT(K162,1)*LEFT(L162,1))&lt;Database!$I$5)*((LEFT(K162,1)*LEFT(L162,1))&gt;Database!$K$3),Database!$L$4,IF((LEFT(K162,1)*LEFT(L162,1))&gt;Database!$K$4,Database!$L$5)))))</f>
        <v/>
      </c>
      <c r="N162" s="38"/>
    </row>
    <row r="163" spans="2:14" s="213" customFormat="1" ht="15" thickBot="1">
      <c r="B163" s="42">
        <f t="shared" si="7"/>
        <v>152</v>
      </c>
      <c r="C163" s="39" t="str">
        <f ca="1">IF(INDIRECT("'Risk Input'!"&amp; Database!$O$2 &amp; ROW() - 5)="","",INDIRECT("'Risk Input'!"&amp; Database!$O$2 &amp; ROW() - 5))</f>
        <v/>
      </c>
      <c r="D163" s="39" t="str">
        <f ca="1">IF(INDIRECT("'Risk Input'!"&amp; Database!$O$10 &amp; ROW() - 5)="","",INDIRECT("'Risk Input'!"&amp; Database!$O$10 &amp; ROW() - 5))</f>
        <v/>
      </c>
      <c r="E163" s="39" t="str">
        <f ca="1">IF(INDIRECT("'Risk Input'!"&amp; Database!$O$27 &amp; ROW() - 5)="","",INDIRECT("'Risk Input'!"&amp; Database!$O$27 &amp; ROW() - 5))</f>
        <v/>
      </c>
      <c r="F163" s="39"/>
      <c r="G163" s="39"/>
      <c r="H163" s="39"/>
      <c r="I163" s="39"/>
      <c r="J163" s="39" t="str">
        <f>IF(OR(H163="",I163=""),"",IF((LEFT(H163,1)*LEFT(I163,1))&lt;Database!$I$3,Database!$L$2,IF(((LEFT(H163,1)*LEFT(I163,1))&lt;Database!$I$4)*((LEFT(H163,1)*LEFT(I163,1))&gt;Database!$K$2),Database!$L$3,IF(((LEFT(H163,1)*LEFT(I163,1))&lt;Database!$I$5)*((LEFT(H163,1)*LEFT(I163,1))&gt;Database!$K$3),Database!$L$4,IF((LEFT(H163,1)*LEFT(I163,1))&gt;Database!$K$4,Database!$L$5)))))</f>
        <v/>
      </c>
      <c r="K163" s="39"/>
      <c r="L163" s="39"/>
      <c r="M163" s="39" t="str">
        <f>IF(OR(K163="",L163=""),"",IF((LEFT(K163,1)*LEFT(L163,1))&lt;Database!$I$3,Database!$L$2,IF(((LEFT(K163,1)*LEFT(L163,1))&lt;Database!$I$4)*((LEFT(K163,1)*LEFT(L163,1))&gt;Database!$K$2),Database!$L$3,IF(((LEFT(K163,1)*LEFT(L163,1))&lt;Database!$I$5)*((LEFT(K163,1)*LEFT(L163,1))&gt;Database!$K$3),Database!$L$4,IF((LEFT(K163,1)*LEFT(L163,1))&gt;Database!$K$4,Database!$L$5)))))</f>
        <v/>
      </c>
      <c r="N163" s="39"/>
    </row>
    <row r="164" spans="2:14" s="213" customFormat="1" ht="15" thickBot="1">
      <c r="B164" s="40">
        <f t="shared" si="7"/>
        <v>153</v>
      </c>
      <c r="C164" s="38" t="str">
        <f ca="1">IF(INDIRECT("'Risk Input'!"&amp; Database!$O$2 &amp; ROW() - 5)="","",INDIRECT("'Risk Input'!"&amp; Database!$O$2 &amp; ROW() - 5))</f>
        <v/>
      </c>
      <c r="D164" s="38" t="str">
        <f ca="1">IF(INDIRECT("'Risk Input'!"&amp; Database!$O$10 &amp; ROW() - 5)="","",INDIRECT("'Risk Input'!"&amp; Database!$O$10 &amp; ROW() - 5))</f>
        <v/>
      </c>
      <c r="E164" s="38" t="str">
        <f ca="1">IF(INDIRECT("'Risk Input'!"&amp; Database!$O$27 &amp; ROW() - 5)="","",INDIRECT("'Risk Input'!"&amp; Database!$O$27 &amp; ROW() - 5))</f>
        <v/>
      </c>
      <c r="F164" s="38"/>
      <c r="G164" s="38"/>
      <c r="H164" s="38"/>
      <c r="I164" s="38"/>
      <c r="J164" s="38" t="str">
        <f>IF(OR(H164="",I164=""),"",IF((LEFT(H164,1)*LEFT(I164,1))&lt;Database!$I$3,Database!$L$2,IF(((LEFT(H164,1)*LEFT(I164,1))&lt;Database!$I$4)*((LEFT(H164,1)*LEFT(I164,1))&gt;Database!$K$2),Database!$L$3,IF(((LEFT(H164,1)*LEFT(I164,1))&lt;Database!$I$5)*((LEFT(H164,1)*LEFT(I164,1))&gt;Database!$K$3),Database!$L$4,IF((LEFT(H164,1)*LEFT(I164,1))&gt;Database!$K$4,Database!$L$5)))))</f>
        <v/>
      </c>
      <c r="K164" s="38"/>
      <c r="L164" s="38"/>
      <c r="M164" s="38" t="str">
        <f>IF(OR(K164="",L164=""),"",IF((LEFT(K164,1)*LEFT(L164,1))&lt;Database!$I$3,Database!$L$2,IF(((LEFT(K164,1)*LEFT(L164,1))&lt;Database!$I$4)*((LEFT(K164,1)*LEFT(L164,1))&gt;Database!$K$2),Database!$L$3,IF(((LEFT(K164,1)*LEFT(L164,1))&lt;Database!$I$5)*((LEFT(K164,1)*LEFT(L164,1))&gt;Database!$K$3),Database!$L$4,IF((LEFT(K164,1)*LEFT(L164,1))&gt;Database!$K$4,Database!$L$5)))))</f>
        <v/>
      </c>
      <c r="N164" s="38"/>
    </row>
    <row r="165" spans="2:14" s="213" customFormat="1" ht="15" thickBot="1">
      <c r="B165" s="42">
        <f t="shared" si="7"/>
        <v>154</v>
      </c>
      <c r="C165" s="39" t="str">
        <f ca="1">IF(INDIRECT("'Risk Input'!"&amp; Database!$O$2 &amp; ROW() - 5)="","",INDIRECT("'Risk Input'!"&amp; Database!$O$2 &amp; ROW() - 5))</f>
        <v/>
      </c>
      <c r="D165" s="39" t="str">
        <f ca="1">IF(INDIRECT("'Risk Input'!"&amp; Database!$O$10 &amp; ROW() - 5)="","",INDIRECT("'Risk Input'!"&amp; Database!$O$10 &amp; ROW() - 5))</f>
        <v/>
      </c>
      <c r="E165" s="39" t="str">
        <f ca="1">IF(INDIRECT("'Risk Input'!"&amp; Database!$O$27 &amp; ROW() - 5)="","",INDIRECT("'Risk Input'!"&amp; Database!$O$27 &amp; ROW() - 5))</f>
        <v/>
      </c>
      <c r="F165" s="39"/>
      <c r="G165" s="39"/>
      <c r="H165" s="39"/>
      <c r="I165" s="39"/>
      <c r="J165" s="39" t="str">
        <f>IF(OR(H165="",I165=""),"",IF((LEFT(H165,1)*LEFT(I165,1))&lt;Database!$I$3,Database!$L$2,IF(((LEFT(H165,1)*LEFT(I165,1))&lt;Database!$I$4)*((LEFT(H165,1)*LEFT(I165,1))&gt;Database!$K$2),Database!$L$3,IF(((LEFT(H165,1)*LEFT(I165,1))&lt;Database!$I$5)*((LEFT(H165,1)*LEFT(I165,1))&gt;Database!$K$3),Database!$L$4,IF((LEFT(H165,1)*LEFT(I165,1))&gt;Database!$K$4,Database!$L$5)))))</f>
        <v/>
      </c>
      <c r="K165" s="39"/>
      <c r="L165" s="39"/>
      <c r="M165" s="39" t="str">
        <f>IF(OR(K165="",L165=""),"",IF((LEFT(K165,1)*LEFT(L165,1))&lt;Database!$I$3,Database!$L$2,IF(((LEFT(K165,1)*LEFT(L165,1))&lt;Database!$I$4)*((LEFT(K165,1)*LEFT(L165,1))&gt;Database!$K$2),Database!$L$3,IF(((LEFT(K165,1)*LEFT(L165,1))&lt;Database!$I$5)*((LEFT(K165,1)*LEFT(L165,1))&gt;Database!$K$3),Database!$L$4,IF((LEFT(K165,1)*LEFT(L165,1))&gt;Database!$K$4,Database!$L$5)))))</f>
        <v/>
      </c>
      <c r="N165" s="39"/>
    </row>
    <row r="166" spans="2:14" s="213" customFormat="1" ht="15" thickBot="1">
      <c r="B166" s="69">
        <f t="shared" si="7"/>
        <v>155</v>
      </c>
      <c r="C166" s="65" t="str">
        <f ca="1">IF(INDIRECT("'Risk Input'!"&amp; Database!$O$2 &amp; ROW() - 5)="","",INDIRECT("'Risk Input'!"&amp; Database!$O$2 &amp; ROW() - 5))</f>
        <v/>
      </c>
      <c r="D166" s="65" t="str">
        <f ca="1">IF(INDIRECT("'Risk Input'!"&amp; Database!$O$10 &amp; ROW() - 5)="","",INDIRECT("'Risk Input'!"&amp; Database!$O$10 &amp; ROW() - 5))</f>
        <v/>
      </c>
      <c r="E166" s="65" t="str">
        <f ca="1">IF(INDIRECT("'Risk Input'!"&amp; Database!$O$27 &amp; ROW() - 5)="","",INDIRECT("'Risk Input'!"&amp; Database!$O$27 &amp; ROW() - 5))</f>
        <v/>
      </c>
      <c r="F166" s="65"/>
      <c r="G166" s="65"/>
      <c r="H166" s="65"/>
      <c r="I166" s="65"/>
      <c r="J166" s="65" t="str">
        <f>IF(OR(H166="",I166=""),"",IF((LEFT(H166,1)*LEFT(I166,1))&lt;Database!$I$3,Database!$L$2,IF(((LEFT(H166,1)*LEFT(I166,1))&lt;Database!$I$4)*((LEFT(H166,1)*LEFT(I166,1))&gt;Database!$K$2),Database!$L$3,IF(((LEFT(H166,1)*LEFT(I166,1))&lt;Database!$I$5)*((LEFT(H166,1)*LEFT(I166,1))&gt;Database!$K$3),Database!$L$4,IF((LEFT(H166,1)*LEFT(I166,1))&gt;Database!$K$4,Database!$L$5)))))</f>
        <v/>
      </c>
      <c r="K166" s="65"/>
      <c r="L166" s="65"/>
      <c r="M166" s="65" t="str">
        <f>IF(OR(K166="",L166=""),"",IF((LEFT(K166,1)*LEFT(L166,1))&lt;Database!$I$3,Database!$L$2,IF(((LEFT(K166,1)*LEFT(L166,1))&lt;Database!$I$4)*((LEFT(K166,1)*LEFT(L166,1))&gt;Database!$K$2),Database!$L$3,IF(((LEFT(K166,1)*LEFT(L166,1))&lt;Database!$I$5)*((LEFT(K166,1)*LEFT(L166,1))&gt;Database!$K$3),Database!$L$4,IF((LEFT(K166,1)*LEFT(L166,1))&gt;Database!$K$4,Database!$L$5)))))</f>
        <v/>
      </c>
      <c r="N166" s="65"/>
    </row>
    <row r="167" spans="2:14" s="213" customFormat="1" ht="15" thickBot="1">
      <c r="B167" s="67">
        <f t="shared" si="7"/>
        <v>156</v>
      </c>
      <c r="C167" s="45" t="str">
        <f ca="1">IF(INDIRECT("'Risk Input'!"&amp; Database!$O$2 &amp; ROW() - 5)="","",INDIRECT("'Risk Input'!"&amp; Database!$O$2 &amp; ROW() - 5))</f>
        <v/>
      </c>
      <c r="D167" s="45" t="str">
        <f ca="1">IF(INDIRECT("'Risk Input'!"&amp; Database!$O$10 &amp; ROW() - 5)="","",INDIRECT("'Risk Input'!"&amp; Database!$O$10 &amp; ROW() - 5))</f>
        <v/>
      </c>
      <c r="E167" s="45" t="str">
        <f ca="1">IF(INDIRECT("'Risk Input'!"&amp; Database!$O$27 &amp; ROW() - 5)="","",INDIRECT("'Risk Input'!"&amp; Database!$O$27 &amp; ROW() - 5))</f>
        <v/>
      </c>
      <c r="F167" s="45"/>
      <c r="G167" s="45"/>
      <c r="H167" s="45"/>
      <c r="I167" s="45"/>
      <c r="J167" s="45" t="str">
        <f>IF(OR(H167="",I167=""),"",IF((LEFT(H167,1)*LEFT(I167,1))&lt;Database!$I$3,Database!$L$2,IF(((LEFT(H167,1)*LEFT(I167,1))&lt;Database!$I$4)*((LEFT(H167,1)*LEFT(I167,1))&gt;Database!$K$2),Database!$L$3,IF(((LEFT(H167,1)*LEFT(I167,1))&lt;Database!$I$5)*((LEFT(H167,1)*LEFT(I167,1))&gt;Database!$K$3),Database!$L$4,IF((LEFT(H167,1)*LEFT(I167,1))&gt;Database!$K$4,Database!$L$5)))))</f>
        <v/>
      </c>
      <c r="K167" s="45"/>
      <c r="L167" s="45"/>
      <c r="M167" s="45" t="str">
        <f>IF(OR(K167="",L167=""),"",IF((LEFT(K167,1)*LEFT(L167,1))&lt;Database!$I$3,Database!$L$2,IF(((LEFT(K167,1)*LEFT(L167,1))&lt;Database!$I$4)*((LEFT(K167,1)*LEFT(L167,1))&gt;Database!$K$2),Database!$L$3,IF(((LEFT(K167,1)*LEFT(L167,1))&lt;Database!$I$5)*((LEFT(K167,1)*LEFT(L167,1))&gt;Database!$K$3),Database!$L$4,IF((LEFT(K167,1)*LEFT(L167,1))&gt;Database!$K$4,Database!$L$5)))))</f>
        <v/>
      </c>
      <c r="N167" s="45"/>
    </row>
    <row r="168" spans="2:14" s="213" customFormat="1" ht="15" thickBot="1">
      <c r="B168" s="69">
        <f t="shared" si="7"/>
        <v>157</v>
      </c>
      <c r="C168" s="65" t="str">
        <f ca="1">IF(INDIRECT("'Risk Input'!"&amp; Database!$O$2 &amp; ROW() - 5)="","",INDIRECT("'Risk Input'!"&amp; Database!$O$2 &amp; ROW() - 5))</f>
        <v/>
      </c>
      <c r="D168" s="65" t="str">
        <f ca="1">IF(INDIRECT("'Risk Input'!"&amp; Database!$O$10 &amp; ROW() - 5)="","",INDIRECT("'Risk Input'!"&amp; Database!$O$10 &amp; ROW() - 5))</f>
        <v/>
      </c>
      <c r="E168" s="65" t="str">
        <f ca="1">IF(INDIRECT("'Risk Input'!"&amp; Database!$O$27 &amp; ROW() - 5)="","",INDIRECT("'Risk Input'!"&amp; Database!$O$27 &amp; ROW() - 5))</f>
        <v/>
      </c>
      <c r="F168" s="65"/>
      <c r="G168" s="65"/>
      <c r="H168" s="65"/>
      <c r="I168" s="65"/>
      <c r="J168" s="65" t="str">
        <f>IF(OR(H168="",I168=""),"",IF((LEFT(H168,1)*LEFT(I168,1))&lt;Database!$I$3,Database!$L$2,IF(((LEFT(H168,1)*LEFT(I168,1))&lt;Database!$I$4)*((LEFT(H168,1)*LEFT(I168,1))&gt;Database!$K$2),Database!$L$3,IF(((LEFT(H168,1)*LEFT(I168,1))&lt;Database!$I$5)*((LEFT(H168,1)*LEFT(I168,1))&gt;Database!$K$3),Database!$L$4,IF((LEFT(H168,1)*LEFT(I168,1))&gt;Database!$K$4,Database!$L$5)))))</f>
        <v/>
      </c>
      <c r="K168" s="65"/>
      <c r="L168" s="65"/>
      <c r="M168" s="65" t="str">
        <f>IF(OR(K168="",L168=""),"",IF((LEFT(K168,1)*LEFT(L168,1))&lt;Database!$I$3,Database!$L$2,IF(((LEFT(K168,1)*LEFT(L168,1))&lt;Database!$I$4)*((LEFT(K168,1)*LEFT(L168,1))&gt;Database!$K$2),Database!$L$3,IF(((LEFT(K168,1)*LEFT(L168,1))&lt;Database!$I$5)*((LEFT(K168,1)*LEFT(L168,1))&gt;Database!$K$3),Database!$L$4,IF((LEFT(K168,1)*LEFT(L168,1))&gt;Database!$K$4,Database!$L$5)))))</f>
        <v/>
      </c>
      <c r="N168" s="65"/>
    </row>
    <row r="169" spans="2:14" s="213" customFormat="1" ht="15" thickBot="1">
      <c r="B169" s="67">
        <f t="shared" si="7"/>
        <v>158</v>
      </c>
      <c r="C169" s="45" t="str">
        <f ca="1">IF(INDIRECT("'Risk Input'!"&amp; Database!$O$2 &amp; ROW() - 5)="","",INDIRECT("'Risk Input'!"&amp; Database!$O$2 &amp; ROW() - 5))</f>
        <v/>
      </c>
      <c r="D169" s="45" t="str">
        <f ca="1">IF(INDIRECT("'Risk Input'!"&amp; Database!$O$10 &amp; ROW() - 5)="","",INDIRECT("'Risk Input'!"&amp; Database!$O$10 &amp; ROW() - 5))</f>
        <v/>
      </c>
      <c r="E169" s="45" t="str">
        <f ca="1">IF(INDIRECT("'Risk Input'!"&amp; Database!$O$27 &amp; ROW() - 5)="","",INDIRECT("'Risk Input'!"&amp; Database!$O$27 &amp; ROW() - 5))</f>
        <v/>
      </c>
      <c r="F169" s="45"/>
      <c r="G169" s="45"/>
      <c r="H169" s="45"/>
      <c r="I169" s="45"/>
      <c r="J169" s="45" t="str">
        <f>IF(OR(H169="",I169=""),"",IF((LEFT(H169,1)*LEFT(I169,1))&lt;Database!$I$3,Database!$L$2,IF(((LEFT(H169,1)*LEFT(I169,1))&lt;Database!$I$4)*((LEFT(H169,1)*LEFT(I169,1))&gt;Database!$K$2),Database!$L$3,IF(((LEFT(H169,1)*LEFT(I169,1))&lt;Database!$I$5)*((LEFT(H169,1)*LEFT(I169,1))&gt;Database!$K$3),Database!$L$4,IF((LEFT(H169,1)*LEFT(I169,1))&gt;Database!$K$4,Database!$L$5)))))</f>
        <v/>
      </c>
      <c r="K169" s="45"/>
      <c r="L169" s="45"/>
      <c r="M169" s="45" t="str">
        <f>IF(OR(K169="",L169=""),"",IF((LEFT(K169,1)*LEFT(L169,1))&lt;Database!$I$3,Database!$L$2,IF(((LEFT(K169,1)*LEFT(L169,1))&lt;Database!$I$4)*((LEFT(K169,1)*LEFT(L169,1))&gt;Database!$K$2),Database!$L$3,IF(((LEFT(K169,1)*LEFT(L169,1))&lt;Database!$I$5)*((LEFT(K169,1)*LEFT(L169,1))&gt;Database!$K$3),Database!$L$4,IF((LEFT(K169,1)*LEFT(L169,1))&gt;Database!$K$4,Database!$L$5)))))</f>
        <v/>
      </c>
      <c r="N169" s="45"/>
    </row>
    <row r="170" spans="2:14" s="213" customFormat="1" ht="15" thickBot="1">
      <c r="B170" s="69">
        <f t="shared" si="7"/>
        <v>159</v>
      </c>
      <c r="C170" s="65" t="str">
        <f ca="1">IF(INDIRECT("'Risk Input'!"&amp; Database!$O$2 &amp; ROW() - 5)="","",INDIRECT("'Risk Input'!"&amp; Database!$O$2 &amp; ROW() - 5))</f>
        <v/>
      </c>
      <c r="D170" s="65" t="str">
        <f ca="1">IF(INDIRECT("'Risk Input'!"&amp; Database!$O$10 &amp; ROW() - 5)="","",INDIRECT("'Risk Input'!"&amp; Database!$O$10 &amp; ROW() - 5))</f>
        <v/>
      </c>
      <c r="E170" s="65" t="str">
        <f ca="1">IF(INDIRECT("'Risk Input'!"&amp; Database!$O$27 &amp; ROW() - 5)="","",INDIRECT("'Risk Input'!"&amp; Database!$O$27 &amp; ROW() - 5))</f>
        <v/>
      </c>
      <c r="F170" s="65"/>
      <c r="G170" s="65"/>
      <c r="H170" s="65"/>
      <c r="I170" s="65"/>
      <c r="J170" s="65" t="str">
        <f>IF(OR(H170="",I170=""),"",IF((LEFT(H170,1)*LEFT(I170,1))&lt;Database!$I$3,Database!$L$2,IF(((LEFT(H170,1)*LEFT(I170,1))&lt;Database!$I$4)*((LEFT(H170,1)*LEFT(I170,1))&gt;Database!$K$2),Database!$L$3,IF(((LEFT(H170,1)*LEFT(I170,1))&lt;Database!$I$5)*((LEFT(H170,1)*LEFT(I170,1))&gt;Database!$K$3),Database!$L$4,IF((LEFT(H170,1)*LEFT(I170,1))&gt;Database!$K$4,Database!$L$5)))))</f>
        <v/>
      </c>
      <c r="K170" s="65"/>
      <c r="L170" s="65"/>
      <c r="M170" s="65" t="str">
        <f>IF(OR(K170="",L170=""),"",IF((LEFT(K170,1)*LEFT(L170,1))&lt;Database!$I$3,Database!$L$2,IF(((LEFT(K170,1)*LEFT(L170,1))&lt;Database!$I$4)*((LEFT(K170,1)*LEFT(L170,1))&gt;Database!$K$2),Database!$L$3,IF(((LEFT(K170,1)*LEFT(L170,1))&lt;Database!$I$5)*((LEFT(K170,1)*LEFT(L170,1))&gt;Database!$K$3),Database!$L$4,IF((LEFT(K170,1)*LEFT(L170,1))&gt;Database!$K$4,Database!$L$5)))))</f>
        <v/>
      </c>
      <c r="N170" s="65"/>
    </row>
    <row r="171" spans="2:14" s="213" customFormat="1" ht="15" thickBot="1">
      <c r="B171" s="67">
        <f t="shared" si="7"/>
        <v>160</v>
      </c>
      <c r="C171" s="45" t="str">
        <f ca="1">IF(INDIRECT("'Risk Input'!"&amp; Database!$O$2 &amp; ROW() - 5)="","",INDIRECT("'Risk Input'!"&amp; Database!$O$2 &amp; ROW() - 5))</f>
        <v/>
      </c>
      <c r="D171" s="45" t="str">
        <f ca="1">IF(INDIRECT("'Risk Input'!"&amp; Database!$O$10 &amp; ROW() - 5)="","",INDIRECT("'Risk Input'!"&amp; Database!$O$10 &amp; ROW() - 5))</f>
        <v/>
      </c>
      <c r="E171" s="45" t="str">
        <f ca="1">IF(INDIRECT("'Risk Input'!"&amp; Database!$O$27 &amp; ROW() - 5)="","",INDIRECT("'Risk Input'!"&amp; Database!$O$27 &amp; ROW() - 5))</f>
        <v/>
      </c>
      <c r="F171" s="45"/>
      <c r="G171" s="45"/>
      <c r="H171" s="45"/>
      <c r="I171" s="45"/>
      <c r="J171" s="45" t="str">
        <f>IF(OR(H171="",I171=""),"",IF((LEFT(H171,1)*LEFT(I171,1))&lt;Database!$I$3,Database!$L$2,IF(((LEFT(H171,1)*LEFT(I171,1))&lt;Database!$I$4)*((LEFT(H171,1)*LEFT(I171,1))&gt;Database!$K$2),Database!$L$3,IF(((LEFT(H171,1)*LEFT(I171,1))&lt;Database!$I$5)*((LEFT(H171,1)*LEFT(I171,1))&gt;Database!$K$3),Database!$L$4,IF((LEFT(H171,1)*LEFT(I171,1))&gt;Database!$K$4,Database!$L$5)))))</f>
        <v/>
      </c>
      <c r="K171" s="45"/>
      <c r="L171" s="45"/>
      <c r="M171" s="45" t="str">
        <f>IF(OR(K171="",L171=""),"",IF((LEFT(K171,1)*LEFT(L171,1))&lt;Database!$I$3,Database!$L$2,IF(((LEFT(K171,1)*LEFT(L171,1))&lt;Database!$I$4)*((LEFT(K171,1)*LEFT(L171,1))&gt;Database!$K$2),Database!$L$3,IF(((LEFT(K171,1)*LEFT(L171,1))&lt;Database!$I$5)*((LEFT(K171,1)*LEFT(L171,1))&gt;Database!$K$3),Database!$L$4,IF((LEFT(K171,1)*LEFT(L171,1))&gt;Database!$K$4,Database!$L$5)))))</f>
        <v/>
      </c>
      <c r="N171" s="45"/>
    </row>
    <row r="172" spans="2:14" s="213" customFormat="1" ht="15" thickBot="1">
      <c r="B172" s="69">
        <f t="shared" si="7"/>
        <v>161</v>
      </c>
      <c r="C172" s="65" t="str">
        <f ca="1">IF(INDIRECT("'Risk Input'!"&amp; Database!$O$2 &amp; ROW() - 5)="","",INDIRECT("'Risk Input'!"&amp; Database!$O$2 &amp; ROW() - 5))</f>
        <v/>
      </c>
      <c r="D172" s="65" t="str">
        <f ca="1">IF(INDIRECT("'Risk Input'!"&amp; Database!$O$10 &amp; ROW() - 5)="","",INDIRECT("'Risk Input'!"&amp; Database!$O$10 &amp; ROW() - 5))</f>
        <v/>
      </c>
      <c r="E172" s="65" t="str">
        <f ca="1">IF(INDIRECT("'Risk Input'!"&amp; Database!$O$27 &amp; ROW() - 5)="","",INDIRECT("'Risk Input'!"&amp; Database!$O$27 &amp; ROW() - 5))</f>
        <v/>
      </c>
      <c r="F172" s="65"/>
      <c r="G172" s="65"/>
      <c r="H172" s="65"/>
      <c r="I172" s="65"/>
      <c r="J172" s="65" t="str">
        <f>IF(OR(H172="",I172=""),"",IF((LEFT(H172,1)*LEFT(I172,1))&lt;Database!$I$3,Database!$L$2,IF(((LEFT(H172,1)*LEFT(I172,1))&lt;Database!$I$4)*((LEFT(H172,1)*LEFT(I172,1))&gt;Database!$K$2),Database!$L$3,IF(((LEFT(H172,1)*LEFT(I172,1))&lt;Database!$I$5)*((LEFT(H172,1)*LEFT(I172,1))&gt;Database!$K$3),Database!$L$4,IF((LEFT(H172,1)*LEFT(I172,1))&gt;Database!$K$4,Database!$L$5)))))</f>
        <v/>
      </c>
      <c r="K172" s="65"/>
      <c r="L172" s="65"/>
      <c r="M172" s="65" t="str">
        <f>IF(OR(K172="",L172=""),"",IF((LEFT(K172,1)*LEFT(L172,1))&lt;Database!$I$3,Database!$L$2,IF(((LEFT(K172,1)*LEFT(L172,1))&lt;Database!$I$4)*((LEFT(K172,1)*LEFT(L172,1))&gt;Database!$K$2),Database!$L$3,IF(((LEFT(K172,1)*LEFT(L172,1))&lt;Database!$I$5)*((LEFT(K172,1)*LEFT(L172,1))&gt;Database!$K$3),Database!$L$4,IF((LEFT(K172,1)*LEFT(L172,1))&gt;Database!$K$4,Database!$L$5)))))</f>
        <v/>
      </c>
      <c r="N172" s="65"/>
    </row>
    <row r="173" spans="2:14" s="213" customFormat="1" ht="15" thickBot="1">
      <c r="B173" s="67">
        <f t="shared" si="7"/>
        <v>162</v>
      </c>
      <c r="C173" s="45" t="str">
        <f ca="1">IF(INDIRECT("'Risk Input'!"&amp; Database!$O$2 &amp; ROW() - 5)="","",INDIRECT("'Risk Input'!"&amp; Database!$O$2 &amp; ROW() - 5))</f>
        <v/>
      </c>
      <c r="D173" s="45" t="str">
        <f ca="1">IF(INDIRECT("'Risk Input'!"&amp; Database!$O$10 &amp; ROW() - 5)="","",INDIRECT("'Risk Input'!"&amp; Database!$O$10 &amp; ROW() - 5))</f>
        <v/>
      </c>
      <c r="E173" s="45" t="str">
        <f ca="1">IF(INDIRECT("'Risk Input'!"&amp; Database!$O$27 &amp; ROW() - 5)="","",INDIRECT("'Risk Input'!"&amp; Database!$O$27 &amp; ROW() - 5))</f>
        <v/>
      </c>
      <c r="F173" s="45"/>
      <c r="G173" s="45"/>
      <c r="H173" s="45"/>
      <c r="I173" s="45"/>
      <c r="J173" s="45" t="str">
        <f>IF(OR(H173="",I173=""),"",IF((LEFT(H173,1)*LEFT(I173,1))&lt;Database!$I$3,Database!$L$2,IF(((LEFT(H173,1)*LEFT(I173,1))&lt;Database!$I$4)*((LEFT(H173,1)*LEFT(I173,1))&gt;Database!$K$2),Database!$L$3,IF(((LEFT(H173,1)*LEFT(I173,1))&lt;Database!$I$5)*((LEFT(H173,1)*LEFT(I173,1))&gt;Database!$K$3),Database!$L$4,IF((LEFT(H173,1)*LEFT(I173,1))&gt;Database!$K$4,Database!$L$5)))))</f>
        <v/>
      </c>
      <c r="K173" s="45"/>
      <c r="L173" s="45"/>
      <c r="M173" s="45" t="str">
        <f>IF(OR(K173="",L173=""),"",IF((LEFT(K173,1)*LEFT(L173,1))&lt;Database!$I$3,Database!$L$2,IF(((LEFT(K173,1)*LEFT(L173,1))&lt;Database!$I$4)*((LEFT(K173,1)*LEFT(L173,1))&gt;Database!$K$2),Database!$L$3,IF(((LEFT(K173,1)*LEFT(L173,1))&lt;Database!$I$5)*((LEFT(K173,1)*LEFT(L173,1))&gt;Database!$K$3),Database!$L$4,IF((LEFT(K173,1)*LEFT(L173,1))&gt;Database!$K$4,Database!$L$5)))))</f>
        <v/>
      </c>
      <c r="N173" s="45"/>
    </row>
    <row r="174" spans="2:14" s="213" customFormat="1" ht="15" thickBot="1">
      <c r="B174" s="69">
        <f t="shared" si="7"/>
        <v>163</v>
      </c>
      <c r="C174" s="65" t="str">
        <f ca="1">IF(INDIRECT("'Risk Input'!"&amp; Database!$O$2 &amp; ROW() - 5)="","",INDIRECT("'Risk Input'!"&amp; Database!$O$2 &amp; ROW() - 5))</f>
        <v/>
      </c>
      <c r="D174" s="65" t="str">
        <f ca="1">IF(INDIRECT("'Risk Input'!"&amp; Database!$O$10 &amp; ROW() - 5)="","",INDIRECT("'Risk Input'!"&amp; Database!$O$10 &amp; ROW() - 5))</f>
        <v/>
      </c>
      <c r="E174" s="65" t="str">
        <f ca="1">IF(INDIRECT("'Risk Input'!"&amp; Database!$O$27 &amp; ROW() - 5)="","",INDIRECT("'Risk Input'!"&amp; Database!$O$27 &amp; ROW() - 5))</f>
        <v/>
      </c>
      <c r="F174" s="65"/>
      <c r="G174" s="65"/>
      <c r="H174" s="65"/>
      <c r="I174" s="65"/>
      <c r="J174" s="65" t="str">
        <f>IF(OR(H174="",I174=""),"",IF((LEFT(H174,1)*LEFT(I174,1))&lt;Database!$I$3,Database!$L$2,IF(((LEFT(H174,1)*LEFT(I174,1))&lt;Database!$I$4)*((LEFT(H174,1)*LEFT(I174,1))&gt;Database!$K$2),Database!$L$3,IF(((LEFT(H174,1)*LEFT(I174,1))&lt;Database!$I$5)*((LEFT(H174,1)*LEFT(I174,1))&gt;Database!$K$3),Database!$L$4,IF((LEFT(H174,1)*LEFT(I174,1))&gt;Database!$K$4,Database!$L$5)))))</f>
        <v/>
      </c>
      <c r="K174" s="65"/>
      <c r="L174" s="65"/>
      <c r="M174" s="65" t="str">
        <f>IF(OR(K174="",L174=""),"",IF((LEFT(K174,1)*LEFT(L174,1))&lt;Database!$I$3,Database!$L$2,IF(((LEFT(K174,1)*LEFT(L174,1))&lt;Database!$I$4)*((LEFT(K174,1)*LEFT(L174,1))&gt;Database!$K$2),Database!$L$3,IF(((LEFT(K174,1)*LEFT(L174,1))&lt;Database!$I$5)*((LEFT(K174,1)*LEFT(L174,1))&gt;Database!$K$3),Database!$L$4,IF((LEFT(K174,1)*LEFT(L174,1))&gt;Database!$K$4,Database!$L$5)))))</f>
        <v/>
      </c>
      <c r="N174" s="65"/>
    </row>
    <row r="175" spans="2:14" s="213" customFormat="1" ht="15" thickBot="1">
      <c r="B175" s="67">
        <f t="shared" si="7"/>
        <v>164</v>
      </c>
      <c r="C175" s="45" t="str">
        <f ca="1">IF(INDIRECT("'Risk Input'!"&amp; Database!$O$2 &amp; ROW() - 5)="","",INDIRECT("'Risk Input'!"&amp; Database!$O$2 &amp; ROW() - 5))</f>
        <v/>
      </c>
      <c r="D175" s="45" t="str">
        <f ca="1">IF(INDIRECT("'Risk Input'!"&amp; Database!$O$10 &amp; ROW() - 5)="","",INDIRECT("'Risk Input'!"&amp; Database!$O$10 &amp; ROW() - 5))</f>
        <v/>
      </c>
      <c r="E175" s="45" t="str">
        <f ca="1">IF(INDIRECT("'Risk Input'!"&amp; Database!$O$27 &amp; ROW() - 5)="","",INDIRECT("'Risk Input'!"&amp; Database!$O$27 &amp; ROW() - 5))</f>
        <v/>
      </c>
      <c r="F175" s="45"/>
      <c r="G175" s="45"/>
      <c r="H175" s="45"/>
      <c r="I175" s="45"/>
      <c r="J175" s="45" t="str">
        <f>IF(OR(H175="",I175=""),"",IF((LEFT(H175,1)*LEFT(I175,1))&lt;Database!$I$3,Database!$L$2,IF(((LEFT(H175,1)*LEFT(I175,1))&lt;Database!$I$4)*((LEFT(H175,1)*LEFT(I175,1))&gt;Database!$K$2),Database!$L$3,IF(((LEFT(H175,1)*LEFT(I175,1))&lt;Database!$I$5)*((LEFT(H175,1)*LEFT(I175,1))&gt;Database!$K$3),Database!$L$4,IF((LEFT(H175,1)*LEFT(I175,1))&gt;Database!$K$4,Database!$L$5)))))</f>
        <v/>
      </c>
      <c r="K175" s="45"/>
      <c r="L175" s="45"/>
      <c r="M175" s="45" t="str">
        <f>IF(OR(K175="",L175=""),"",IF((LEFT(K175,1)*LEFT(L175,1))&lt;Database!$I$3,Database!$L$2,IF(((LEFT(K175,1)*LEFT(L175,1))&lt;Database!$I$4)*((LEFT(K175,1)*LEFT(L175,1))&gt;Database!$K$2),Database!$L$3,IF(((LEFT(K175,1)*LEFT(L175,1))&lt;Database!$I$5)*((LEFT(K175,1)*LEFT(L175,1))&gt;Database!$K$3),Database!$L$4,IF((LEFT(K175,1)*LEFT(L175,1))&gt;Database!$K$4,Database!$L$5)))))</f>
        <v/>
      </c>
      <c r="N175" s="45"/>
    </row>
    <row r="176" spans="2:14" s="213" customFormat="1" ht="15" thickBot="1">
      <c r="B176" s="69">
        <f t="shared" si="7"/>
        <v>165</v>
      </c>
      <c r="C176" s="65" t="str">
        <f ca="1">IF(INDIRECT("'Risk Input'!"&amp; Database!$O$2 &amp; ROW() - 5)="","",INDIRECT("'Risk Input'!"&amp; Database!$O$2 &amp; ROW() - 5))</f>
        <v/>
      </c>
      <c r="D176" s="65" t="str">
        <f ca="1">IF(INDIRECT("'Risk Input'!"&amp; Database!$O$10 &amp; ROW() - 5)="","",INDIRECT("'Risk Input'!"&amp; Database!$O$10 &amp; ROW() - 5))</f>
        <v/>
      </c>
      <c r="E176" s="65" t="str">
        <f ca="1">IF(INDIRECT("'Risk Input'!"&amp; Database!$O$27 &amp; ROW() - 5)="","",INDIRECT("'Risk Input'!"&amp; Database!$O$27 &amp; ROW() - 5))</f>
        <v/>
      </c>
      <c r="F176" s="65"/>
      <c r="G176" s="65"/>
      <c r="H176" s="65"/>
      <c r="I176" s="65"/>
      <c r="J176" s="65" t="str">
        <f>IF(OR(H176="",I176=""),"",IF((LEFT(H176,1)*LEFT(I176,1))&lt;Database!$I$3,Database!$L$2,IF(((LEFT(H176,1)*LEFT(I176,1))&lt;Database!$I$4)*((LEFT(H176,1)*LEFT(I176,1))&gt;Database!$K$2),Database!$L$3,IF(((LEFT(H176,1)*LEFT(I176,1))&lt;Database!$I$5)*((LEFT(H176,1)*LEFT(I176,1))&gt;Database!$K$3),Database!$L$4,IF((LEFT(H176,1)*LEFT(I176,1))&gt;Database!$K$4,Database!$L$5)))))</f>
        <v/>
      </c>
      <c r="K176" s="65"/>
      <c r="L176" s="65"/>
      <c r="M176" s="65" t="str">
        <f>IF(OR(K176="",L176=""),"",IF((LEFT(K176,1)*LEFT(L176,1))&lt;Database!$I$3,Database!$L$2,IF(((LEFT(K176,1)*LEFT(L176,1))&lt;Database!$I$4)*((LEFT(K176,1)*LEFT(L176,1))&gt;Database!$K$2),Database!$L$3,IF(((LEFT(K176,1)*LEFT(L176,1))&lt;Database!$I$5)*((LEFT(K176,1)*LEFT(L176,1))&gt;Database!$K$3),Database!$L$4,IF((LEFT(K176,1)*LEFT(L176,1))&gt;Database!$K$4,Database!$L$5)))))</f>
        <v/>
      </c>
      <c r="N176" s="65"/>
    </row>
    <row r="177" spans="2:14" s="213" customFormat="1" ht="15" thickBot="1">
      <c r="B177" s="67">
        <f t="shared" si="7"/>
        <v>166</v>
      </c>
      <c r="C177" s="45" t="str">
        <f ca="1">IF(INDIRECT("'Risk Input'!"&amp; Database!$O$2 &amp; ROW() - 5)="","",INDIRECT("'Risk Input'!"&amp; Database!$O$2 &amp; ROW() - 5))</f>
        <v/>
      </c>
      <c r="D177" s="45" t="str">
        <f ca="1">IF(INDIRECT("'Risk Input'!"&amp; Database!$O$10 &amp; ROW() - 5)="","",INDIRECT("'Risk Input'!"&amp; Database!$O$10 &amp; ROW() - 5))</f>
        <v/>
      </c>
      <c r="E177" s="45" t="str">
        <f ca="1">IF(INDIRECT("'Risk Input'!"&amp; Database!$O$27 &amp; ROW() - 5)="","",INDIRECT("'Risk Input'!"&amp; Database!$O$27 &amp; ROW() - 5))</f>
        <v/>
      </c>
      <c r="F177" s="45"/>
      <c r="G177" s="45"/>
      <c r="H177" s="45"/>
      <c r="I177" s="45"/>
      <c r="J177" s="45" t="str">
        <f>IF(OR(H177="",I177=""),"",IF((LEFT(H177,1)*LEFT(I177,1))&lt;Database!$I$3,Database!$L$2,IF(((LEFT(H177,1)*LEFT(I177,1))&lt;Database!$I$4)*((LEFT(H177,1)*LEFT(I177,1))&gt;Database!$K$2),Database!$L$3,IF(((LEFT(H177,1)*LEFT(I177,1))&lt;Database!$I$5)*((LEFT(H177,1)*LEFT(I177,1))&gt;Database!$K$3),Database!$L$4,IF((LEFT(H177,1)*LEFT(I177,1))&gt;Database!$K$4,Database!$L$5)))))</f>
        <v/>
      </c>
      <c r="K177" s="45"/>
      <c r="L177" s="45"/>
      <c r="M177" s="45" t="str">
        <f>IF(OR(K177="",L177=""),"",IF((LEFT(K177,1)*LEFT(L177,1))&lt;Database!$I$3,Database!$L$2,IF(((LEFT(K177,1)*LEFT(L177,1))&lt;Database!$I$4)*((LEFT(K177,1)*LEFT(L177,1))&gt;Database!$K$2),Database!$L$3,IF(((LEFT(K177,1)*LEFT(L177,1))&lt;Database!$I$5)*((LEFT(K177,1)*LEFT(L177,1))&gt;Database!$K$3),Database!$L$4,IF((LEFT(K177,1)*LEFT(L177,1))&gt;Database!$K$4,Database!$L$5)))))</f>
        <v/>
      </c>
      <c r="N177" s="45"/>
    </row>
    <row r="178" spans="2:14" s="213" customFormat="1" ht="15" thickBot="1">
      <c r="B178" s="69">
        <f t="shared" si="7"/>
        <v>167</v>
      </c>
      <c r="C178" s="65" t="str">
        <f ca="1">IF(INDIRECT("'Risk Input'!"&amp; Database!$O$2 &amp; ROW() - 5)="","",INDIRECT("'Risk Input'!"&amp; Database!$O$2 &amp; ROW() - 5))</f>
        <v/>
      </c>
      <c r="D178" s="65" t="str">
        <f ca="1">IF(INDIRECT("'Risk Input'!"&amp; Database!$O$10 &amp; ROW() - 5)="","",INDIRECT("'Risk Input'!"&amp; Database!$O$10 &amp; ROW() - 5))</f>
        <v/>
      </c>
      <c r="E178" s="65" t="str">
        <f ca="1">IF(INDIRECT("'Risk Input'!"&amp; Database!$O$27 &amp; ROW() - 5)="","",INDIRECT("'Risk Input'!"&amp; Database!$O$27 &amp; ROW() - 5))</f>
        <v/>
      </c>
      <c r="F178" s="65"/>
      <c r="G178" s="65"/>
      <c r="H178" s="65"/>
      <c r="I178" s="65"/>
      <c r="J178" s="65" t="str">
        <f>IF(OR(H178="",I178=""),"",IF((LEFT(H178,1)*LEFT(I178,1))&lt;Database!$I$3,Database!$L$2,IF(((LEFT(H178,1)*LEFT(I178,1))&lt;Database!$I$4)*((LEFT(H178,1)*LEFT(I178,1))&gt;Database!$K$2),Database!$L$3,IF(((LEFT(H178,1)*LEFT(I178,1))&lt;Database!$I$5)*((LEFT(H178,1)*LEFT(I178,1))&gt;Database!$K$3),Database!$L$4,IF((LEFT(H178,1)*LEFT(I178,1))&gt;Database!$K$4,Database!$L$5)))))</f>
        <v/>
      </c>
      <c r="K178" s="65"/>
      <c r="L178" s="65"/>
      <c r="M178" s="65" t="str">
        <f>IF(OR(K178="",L178=""),"",IF((LEFT(K178,1)*LEFT(L178,1))&lt;Database!$I$3,Database!$L$2,IF(((LEFT(K178,1)*LEFT(L178,1))&lt;Database!$I$4)*((LEFT(K178,1)*LEFT(L178,1))&gt;Database!$K$2),Database!$L$3,IF(((LEFT(K178,1)*LEFT(L178,1))&lt;Database!$I$5)*((LEFT(K178,1)*LEFT(L178,1))&gt;Database!$K$3),Database!$L$4,IF((LEFT(K178,1)*LEFT(L178,1))&gt;Database!$K$4,Database!$L$5)))))</f>
        <v/>
      </c>
      <c r="N178" s="65"/>
    </row>
    <row r="179" spans="2:14" s="213" customFormat="1" ht="15" thickBot="1">
      <c r="B179" s="42">
        <f>B178+1</f>
        <v>168</v>
      </c>
      <c r="C179" s="39" t="str">
        <f ca="1">IF(INDIRECT("'Risk Input'!"&amp; Database!$O$2 &amp; ROW() - 5)="","",INDIRECT("'Risk Input'!"&amp; Database!$O$2 &amp; ROW() - 5))</f>
        <v/>
      </c>
      <c r="D179" s="39" t="str">
        <f ca="1">IF(INDIRECT("'Risk Input'!"&amp; Database!$O$10 &amp; ROW() - 5)="","",INDIRECT("'Risk Input'!"&amp; Database!$O$10 &amp; ROW() - 5))</f>
        <v/>
      </c>
      <c r="E179" s="39" t="str">
        <f ca="1">IF(INDIRECT("'Risk Input'!"&amp; Database!$O$27 &amp; ROW() - 5)="","",INDIRECT("'Risk Input'!"&amp; Database!$O$27 &amp; ROW() - 5))</f>
        <v/>
      </c>
      <c r="F179" s="39"/>
      <c r="G179" s="39"/>
      <c r="H179" s="39"/>
      <c r="I179" s="39"/>
      <c r="J179" s="39" t="str">
        <f>IF(OR(H179="",I179=""),"",IF((LEFT(H179,1)*LEFT(I179,1))&lt;Database!$I$3,Database!$L$2,IF(((LEFT(H179,1)*LEFT(I179,1))&lt;Database!$I$4)*((LEFT(H179,1)*LEFT(I179,1))&gt;Database!$K$2),Database!$L$3,IF(((LEFT(H179,1)*LEFT(I179,1))&lt;Database!$I$5)*((LEFT(H179,1)*LEFT(I179,1))&gt;Database!$K$3),Database!$L$4,IF((LEFT(H179,1)*LEFT(I179,1))&gt;Database!$K$4,Database!$L$5)))))</f>
        <v/>
      </c>
      <c r="K179" s="39"/>
      <c r="L179" s="39"/>
      <c r="M179" s="39" t="str">
        <f>IF(OR(K179="",L179=""),"",IF((LEFT(K179,1)*LEFT(L179,1))&lt;Database!$I$3,Database!$L$2,IF(((LEFT(K179,1)*LEFT(L179,1))&lt;Database!$I$4)*((LEFT(K179,1)*LEFT(L179,1))&gt;Database!$K$2),Database!$L$3,IF(((LEFT(K179,1)*LEFT(L179,1))&lt;Database!$I$5)*((LEFT(K179,1)*LEFT(L179,1))&gt;Database!$K$3),Database!$L$4,IF((LEFT(K179,1)*LEFT(L179,1))&gt;Database!$K$4,Database!$L$5)))))</f>
        <v/>
      </c>
      <c r="N179" s="39"/>
    </row>
    <row r="180" spans="2:14" s="213" customFormat="1" ht="15" thickBot="1">
      <c r="B180" s="40">
        <f t="shared" ref="B180:B200" si="8">B179+1</f>
        <v>169</v>
      </c>
      <c r="C180" s="38" t="str">
        <f ca="1">IF(INDIRECT("'Risk Input'!"&amp; Database!$O$2 &amp; ROW() - 5)="","",INDIRECT("'Risk Input'!"&amp; Database!$O$2 &amp; ROW() - 5))</f>
        <v/>
      </c>
      <c r="D180" s="38" t="str">
        <f ca="1">IF(INDIRECT("'Risk Input'!"&amp; Database!$O$10 &amp; ROW() - 5)="","",INDIRECT("'Risk Input'!"&amp; Database!$O$10 &amp; ROW() - 5))</f>
        <v/>
      </c>
      <c r="E180" s="38" t="str">
        <f ca="1">IF(INDIRECT("'Risk Input'!"&amp; Database!$O$27 &amp; ROW() - 5)="","",INDIRECT("'Risk Input'!"&amp; Database!$O$27 &amp; ROW() - 5))</f>
        <v/>
      </c>
      <c r="F180" s="38"/>
      <c r="G180" s="38"/>
      <c r="H180" s="38"/>
      <c r="I180" s="38"/>
      <c r="J180" s="38" t="str">
        <f>IF(OR(H180="",I180=""),"",IF((LEFT(H180,1)*LEFT(I180,1))&lt;Database!$I$3,Database!$L$2,IF(((LEFT(H180,1)*LEFT(I180,1))&lt;Database!$I$4)*((LEFT(H180,1)*LEFT(I180,1))&gt;Database!$K$2),Database!$L$3,IF(((LEFT(H180,1)*LEFT(I180,1))&lt;Database!$I$5)*((LEFT(H180,1)*LEFT(I180,1))&gt;Database!$K$3),Database!$L$4,IF((LEFT(H180,1)*LEFT(I180,1))&gt;Database!$K$4,Database!$L$5)))))</f>
        <v/>
      </c>
      <c r="K180" s="38"/>
      <c r="L180" s="38"/>
      <c r="M180" s="38" t="str">
        <f>IF(OR(K180="",L180=""),"",IF((LEFT(K180,1)*LEFT(L180,1))&lt;Database!$I$3,Database!$L$2,IF(((LEFT(K180,1)*LEFT(L180,1))&lt;Database!$I$4)*((LEFT(K180,1)*LEFT(L180,1))&gt;Database!$K$2),Database!$L$3,IF(((LEFT(K180,1)*LEFT(L180,1))&lt;Database!$I$5)*((LEFT(K180,1)*LEFT(L180,1))&gt;Database!$K$3),Database!$L$4,IF((LEFT(K180,1)*LEFT(L180,1))&gt;Database!$K$4,Database!$L$5)))))</f>
        <v/>
      </c>
      <c r="N180" s="38"/>
    </row>
    <row r="181" spans="2:14" s="213" customFormat="1" ht="15" thickBot="1">
      <c r="B181" s="42">
        <f t="shared" si="8"/>
        <v>170</v>
      </c>
      <c r="C181" s="39" t="str">
        <f ca="1">IF(INDIRECT("'Risk Input'!"&amp; Database!$O$2 &amp; ROW() - 5)="","",INDIRECT("'Risk Input'!"&amp; Database!$O$2 &amp; ROW() - 5))</f>
        <v/>
      </c>
      <c r="D181" s="39" t="str">
        <f ca="1">IF(INDIRECT("'Risk Input'!"&amp; Database!$O$10 &amp; ROW() - 5)="","",INDIRECT("'Risk Input'!"&amp; Database!$O$10 &amp; ROW() - 5))</f>
        <v/>
      </c>
      <c r="E181" s="39" t="str">
        <f ca="1">IF(INDIRECT("'Risk Input'!"&amp; Database!$O$27 &amp; ROW() - 5)="","",INDIRECT("'Risk Input'!"&amp; Database!$O$27 &amp; ROW() - 5))</f>
        <v/>
      </c>
      <c r="F181" s="39"/>
      <c r="G181" s="39"/>
      <c r="H181" s="39"/>
      <c r="I181" s="39"/>
      <c r="J181" s="39" t="str">
        <f>IF(OR(H181="",I181=""),"",IF((LEFT(H181,1)*LEFT(I181,1))&lt;Database!$I$3,Database!$L$2,IF(((LEFT(H181,1)*LEFT(I181,1))&lt;Database!$I$4)*((LEFT(H181,1)*LEFT(I181,1))&gt;Database!$K$2),Database!$L$3,IF(((LEFT(H181,1)*LEFT(I181,1))&lt;Database!$I$5)*((LEFT(H181,1)*LEFT(I181,1))&gt;Database!$K$3),Database!$L$4,IF((LEFT(H181,1)*LEFT(I181,1))&gt;Database!$K$4,Database!$L$5)))))</f>
        <v/>
      </c>
      <c r="K181" s="39"/>
      <c r="L181" s="39"/>
      <c r="M181" s="39" t="str">
        <f>IF(OR(K181="",L181=""),"",IF((LEFT(K181,1)*LEFT(L181,1))&lt;Database!$I$3,Database!$L$2,IF(((LEFT(K181,1)*LEFT(L181,1))&lt;Database!$I$4)*((LEFT(K181,1)*LEFT(L181,1))&gt;Database!$K$2),Database!$L$3,IF(((LEFT(K181,1)*LEFT(L181,1))&lt;Database!$I$5)*((LEFT(K181,1)*LEFT(L181,1))&gt;Database!$K$3),Database!$L$4,IF((LEFT(K181,1)*LEFT(L181,1))&gt;Database!$K$4,Database!$L$5)))))</f>
        <v/>
      </c>
      <c r="N181" s="39"/>
    </row>
    <row r="182" spans="2:14" s="213" customFormat="1" ht="15" thickBot="1">
      <c r="B182" s="40">
        <f t="shared" si="8"/>
        <v>171</v>
      </c>
      <c r="C182" s="38" t="str">
        <f ca="1">IF(INDIRECT("'Risk Input'!"&amp; Database!$O$2 &amp; ROW() - 5)="","",INDIRECT("'Risk Input'!"&amp; Database!$O$2 &amp; ROW() - 5))</f>
        <v/>
      </c>
      <c r="D182" s="38" t="str">
        <f ca="1">IF(INDIRECT("'Risk Input'!"&amp; Database!$O$10 &amp; ROW() - 5)="","",INDIRECT("'Risk Input'!"&amp; Database!$O$10 &amp; ROW() - 5))</f>
        <v/>
      </c>
      <c r="E182" s="38" t="str">
        <f ca="1">IF(INDIRECT("'Risk Input'!"&amp; Database!$O$27 &amp; ROW() - 5)="","",INDIRECT("'Risk Input'!"&amp; Database!$O$27 &amp; ROW() - 5))</f>
        <v/>
      </c>
      <c r="F182" s="38"/>
      <c r="G182" s="38"/>
      <c r="H182" s="38"/>
      <c r="I182" s="38"/>
      <c r="J182" s="38" t="str">
        <f>IF(OR(H182="",I182=""),"",IF((LEFT(H182,1)*LEFT(I182,1))&lt;Database!$I$3,Database!$L$2,IF(((LEFT(H182,1)*LEFT(I182,1))&lt;Database!$I$4)*((LEFT(H182,1)*LEFT(I182,1))&gt;Database!$K$2),Database!$L$3,IF(((LEFT(H182,1)*LEFT(I182,1))&lt;Database!$I$5)*((LEFT(H182,1)*LEFT(I182,1))&gt;Database!$K$3),Database!$L$4,IF((LEFT(H182,1)*LEFT(I182,1))&gt;Database!$K$4,Database!$L$5)))))</f>
        <v/>
      </c>
      <c r="K182" s="38"/>
      <c r="L182" s="38"/>
      <c r="M182" s="38" t="str">
        <f>IF(OR(K182="",L182=""),"",IF((LEFT(K182,1)*LEFT(L182,1))&lt;Database!$I$3,Database!$L$2,IF(((LEFT(K182,1)*LEFT(L182,1))&lt;Database!$I$4)*((LEFT(K182,1)*LEFT(L182,1))&gt;Database!$K$2),Database!$L$3,IF(((LEFT(K182,1)*LEFT(L182,1))&lt;Database!$I$5)*((LEFT(K182,1)*LEFT(L182,1))&gt;Database!$K$3),Database!$L$4,IF((LEFT(K182,1)*LEFT(L182,1))&gt;Database!$K$4,Database!$L$5)))))</f>
        <v/>
      </c>
      <c r="N182" s="38"/>
    </row>
    <row r="183" spans="2:14" s="213" customFormat="1" ht="15" thickBot="1">
      <c r="B183" s="42">
        <f t="shared" si="8"/>
        <v>172</v>
      </c>
      <c r="C183" s="39" t="str">
        <f ca="1">IF(INDIRECT("'Risk Input'!"&amp; Database!$O$2 &amp; ROW() - 5)="","",INDIRECT("'Risk Input'!"&amp; Database!$O$2 &amp; ROW() - 5))</f>
        <v/>
      </c>
      <c r="D183" s="39" t="str">
        <f ca="1">IF(INDIRECT("'Risk Input'!"&amp; Database!$O$10 &amp; ROW() - 5)="","",INDIRECT("'Risk Input'!"&amp; Database!$O$10 &amp; ROW() - 5))</f>
        <v/>
      </c>
      <c r="E183" s="39" t="str">
        <f ca="1">IF(INDIRECT("'Risk Input'!"&amp; Database!$O$27 &amp; ROW() - 5)="","",INDIRECT("'Risk Input'!"&amp; Database!$O$27 &amp; ROW() - 5))</f>
        <v/>
      </c>
      <c r="F183" s="39"/>
      <c r="G183" s="39"/>
      <c r="H183" s="39"/>
      <c r="I183" s="39"/>
      <c r="J183" s="39" t="str">
        <f>IF(OR(H183="",I183=""),"",IF((LEFT(H183,1)*LEFT(I183,1))&lt;Database!$I$3,Database!$L$2,IF(((LEFT(H183,1)*LEFT(I183,1))&lt;Database!$I$4)*((LEFT(H183,1)*LEFT(I183,1))&gt;Database!$K$2),Database!$L$3,IF(((LEFT(H183,1)*LEFT(I183,1))&lt;Database!$I$5)*((LEFT(H183,1)*LEFT(I183,1))&gt;Database!$K$3),Database!$L$4,IF((LEFT(H183,1)*LEFT(I183,1))&gt;Database!$K$4,Database!$L$5)))))</f>
        <v/>
      </c>
      <c r="K183" s="39"/>
      <c r="L183" s="39"/>
      <c r="M183" s="39" t="str">
        <f>IF(OR(K183="",L183=""),"",IF((LEFT(K183,1)*LEFT(L183,1))&lt;Database!$I$3,Database!$L$2,IF(((LEFT(K183,1)*LEFT(L183,1))&lt;Database!$I$4)*((LEFT(K183,1)*LEFT(L183,1))&gt;Database!$K$2),Database!$L$3,IF(((LEFT(K183,1)*LEFT(L183,1))&lt;Database!$I$5)*((LEFT(K183,1)*LEFT(L183,1))&gt;Database!$K$3),Database!$L$4,IF((LEFT(K183,1)*LEFT(L183,1))&gt;Database!$K$4,Database!$L$5)))))</f>
        <v/>
      </c>
      <c r="N183" s="39"/>
    </row>
    <row r="184" spans="2:14" s="213" customFormat="1" ht="15" thickBot="1">
      <c r="B184" s="40">
        <f t="shared" si="8"/>
        <v>173</v>
      </c>
      <c r="C184" s="38" t="str">
        <f ca="1">IF(INDIRECT("'Risk Input'!"&amp; Database!$O$2 &amp; ROW() - 5)="","",INDIRECT("'Risk Input'!"&amp; Database!$O$2 &amp; ROW() - 5))</f>
        <v/>
      </c>
      <c r="D184" s="38" t="str">
        <f ca="1">IF(INDIRECT("'Risk Input'!"&amp; Database!$O$10 &amp; ROW() - 5)="","",INDIRECT("'Risk Input'!"&amp; Database!$O$10 &amp; ROW() - 5))</f>
        <v/>
      </c>
      <c r="E184" s="38" t="str">
        <f ca="1">IF(INDIRECT("'Risk Input'!"&amp; Database!$O$27 &amp; ROW() - 5)="","",INDIRECT("'Risk Input'!"&amp; Database!$O$27 &amp; ROW() - 5))</f>
        <v/>
      </c>
      <c r="F184" s="38"/>
      <c r="G184" s="38"/>
      <c r="H184" s="38"/>
      <c r="I184" s="38"/>
      <c r="J184" s="38" t="str">
        <f>IF(OR(H184="",I184=""),"",IF((LEFT(H184,1)*LEFT(I184,1))&lt;Database!$I$3,Database!$L$2,IF(((LEFT(H184,1)*LEFT(I184,1))&lt;Database!$I$4)*((LEFT(H184,1)*LEFT(I184,1))&gt;Database!$K$2),Database!$L$3,IF(((LEFT(H184,1)*LEFT(I184,1))&lt;Database!$I$5)*((LEFT(H184,1)*LEFT(I184,1))&gt;Database!$K$3),Database!$L$4,IF((LEFT(H184,1)*LEFT(I184,1))&gt;Database!$K$4,Database!$L$5)))))</f>
        <v/>
      </c>
      <c r="K184" s="38"/>
      <c r="L184" s="38"/>
      <c r="M184" s="38" t="str">
        <f>IF(OR(K184="",L184=""),"",IF((LEFT(K184,1)*LEFT(L184,1))&lt;Database!$I$3,Database!$L$2,IF(((LEFT(K184,1)*LEFT(L184,1))&lt;Database!$I$4)*((LEFT(K184,1)*LEFT(L184,1))&gt;Database!$K$2),Database!$L$3,IF(((LEFT(K184,1)*LEFT(L184,1))&lt;Database!$I$5)*((LEFT(K184,1)*LEFT(L184,1))&gt;Database!$K$3),Database!$L$4,IF((LEFT(K184,1)*LEFT(L184,1))&gt;Database!$K$4,Database!$L$5)))))</f>
        <v/>
      </c>
      <c r="N184" s="38"/>
    </row>
    <row r="185" spans="2:14" s="213" customFormat="1" ht="15" thickBot="1">
      <c r="B185" s="42">
        <f t="shared" si="8"/>
        <v>174</v>
      </c>
      <c r="C185" s="39" t="str">
        <f ca="1">IF(INDIRECT("'Risk Input'!"&amp; Database!$O$2 &amp; ROW() - 5)="","",INDIRECT("'Risk Input'!"&amp; Database!$O$2 &amp; ROW() - 5))</f>
        <v/>
      </c>
      <c r="D185" s="39" t="str">
        <f ca="1">IF(INDIRECT("'Risk Input'!"&amp; Database!$O$10 &amp; ROW() - 5)="","",INDIRECT("'Risk Input'!"&amp; Database!$O$10 &amp; ROW() - 5))</f>
        <v/>
      </c>
      <c r="E185" s="39" t="str">
        <f ca="1">IF(INDIRECT("'Risk Input'!"&amp; Database!$O$27 &amp; ROW() - 5)="","",INDIRECT("'Risk Input'!"&amp; Database!$O$27 &amp; ROW() - 5))</f>
        <v/>
      </c>
      <c r="F185" s="39"/>
      <c r="G185" s="39"/>
      <c r="H185" s="39"/>
      <c r="I185" s="39"/>
      <c r="J185" s="39" t="str">
        <f>IF(OR(H185="",I185=""),"",IF((LEFT(H185,1)*LEFT(I185,1))&lt;Database!$I$3,Database!$L$2,IF(((LEFT(H185,1)*LEFT(I185,1))&lt;Database!$I$4)*((LEFT(H185,1)*LEFT(I185,1))&gt;Database!$K$2),Database!$L$3,IF(((LEFT(H185,1)*LEFT(I185,1))&lt;Database!$I$5)*((LEFT(H185,1)*LEFT(I185,1))&gt;Database!$K$3),Database!$L$4,IF((LEFT(H185,1)*LEFT(I185,1))&gt;Database!$K$4,Database!$L$5)))))</f>
        <v/>
      </c>
      <c r="K185" s="39"/>
      <c r="L185" s="39"/>
      <c r="M185" s="39" t="str">
        <f>IF(OR(K185="",L185=""),"",IF((LEFT(K185,1)*LEFT(L185,1))&lt;Database!$I$3,Database!$L$2,IF(((LEFT(K185,1)*LEFT(L185,1))&lt;Database!$I$4)*((LEFT(K185,1)*LEFT(L185,1))&gt;Database!$K$2),Database!$L$3,IF(((LEFT(K185,1)*LEFT(L185,1))&lt;Database!$I$5)*((LEFT(K185,1)*LEFT(L185,1))&gt;Database!$K$3),Database!$L$4,IF((LEFT(K185,1)*LEFT(L185,1))&gt;Database!$K$4,Database!$L$5)))))</f>
        <v/>
      </c>
      <c r="N185" s="39"/>
    </row>
    <row r="186" spans="2:14" s="213" customFormat="1" ht="15" thickBot="1">
      <c r="B186" s="40">
        <f t="shared" si="8"/>
        <v>175</v>
      </c>
      <c r="C186" s="38" t="str">
        <f ca="1">IF(INDIRECT("'Risk Input'!"&amp; Database!$O$2 &amp; ROW() - 5)="","",INDIRECT("'Risk Input'!"&amp; Database!$O$2 &amp; ROW() - 5))</f>
        <v/>
      </c>
      <c r="D186" s="38" t="str">
        <f ca="1">IF(INDIRECT("'Risk Input'!"&amp; Database!$O$10 &amp; ROW() - 5)="","",INDIRECT("'Risk Input'!"&amp; Database!$O$10 &amp; ROW() - 5))</f>
        <v/>
      </c>
      <c r="E186" s="38" t="str">
        <f ca="1">IF(INDIRECT("'Risk Input'!"&amp; Database!$O$27 &amp; ROW() - 5)="","",INDIRECT("'Risk Input'!"&amp; Database!$O$27 &amp; ROW() - 5))</f>
        <v/>
      </c>
      <c r="F186" s="38"/>
      <c r="G186" s="38"/>
      <c r="H186" s="38"/>
      <c r="I186" s="38"/>
      <c r="J186" s="38" t="str">
        <f>IF(OR(H186="",I186=""),"",IF((LEFT(H186,1)*LEFT(I186,1))&lt;Database!$I$3,Database!$L$2,IF(((LEFT(H186,1)*LEFT(I186,1))&lt;Database!$I$4)*((LEFT(H186,1)*LEFT(I186,1))&gt;Database!$K$2),Database!$L$3,IF(((LEFT(H186,1)*LEFT(I186,1))&lt;Database!$I$5)*((LEFT(H186,1)*LEFT(I186,1))&gt;Database!$K$3),Database!$L$4,IF((LEFT(H186,1)*LEFT(I186,1))&gt;Database!$K$4,Database!$L$5)))))</f>
        <v/>
      </c>
      <c r="K186" s="38"/>
      <c r="L186" s="38"/>
      <c r="M186" s="38" t="str">
        <f>IF(OR(K186="",L186=""),"",IF((LEFT(K186,1)*LEFT(L186,1))&lt;Database!$I$3,Database!$L$2,IF(((LEFT(K186,1)*LEFT(L186,1))&lt;Database!$I$4)*((LEFT(K186,1)*LEFT(L186,1))&gt;Database!$K$2),Database!$L$3,IF(((LEFT(K186,1)*LEFT(L186,1))&lt;Database!$I$5)*((LEFT(K186,1)*LEFT(L186,1))&gt;Database!$K$3),Database!$L$4,IF((LEFT(K186,1)*LEFT(L186,1))&gt;Database!$K$4,Database!$L$5)))))</f>
        <v/>
      </c>
      <c r="N186" s="38"/>
    </row>
    <row r="187" spans="2:14" s="213" customFormat="1" ht="15" thickBot="1">
      <c r="B187" s="42">
        <f t="shared" si="8"/>
        <v>176</v>
      </c>
      <c r="C187" s="39" t="str">
        <f ca="1">IF(INDIRECT("'Risk Input'!"&amp; Database!$O$2 &amp; ROW() - 5)="","",INDIRECT("'Risk Input'!"&amp; Database!$O$2 &amp; ROW() - 5))</f>
        <v/>
      </c>
      <c r="D187" s="39" t="str">
        <f ca="1">IF(INDIRECT("'Risk Input'!"&amp; Database!$O$10 &amp; ROW() - 5)="","",INDIRECT("'Risk Input'!"&amp; Database!$O$10 &amp; ROW() - 5))</f>
        <v/>
      </c>
      <c r="E187" s="39" t="str">
        <f ca="1">IF(INDIRECT("'Risk Input'!"&amp; Database!$O$27 &amp; ROW() - 5)="","",INDIRECT("'Risk Input'!"&amp; Database!$O$27 &amp; ROW() - 5))</f>
        <v/>
      </c>
      <c r="F187" s="39"/>
      <c r="G187" s="39"/>
      <c r="H187" s="39"/>
      <c r="I187" s="39"/>
      <c r="J187" s="39" t="str">
        <f>IF(OR(H187="",I187=""),"",IF((LEFT(H187,1)*LEFT(I187,1))&lt;Database!$I$3,Database!$L$2,IF(((LEFT(H187,1)*LEFT(I187,1))&lt;Database!$I$4)*((LEFT(H187,1)*LEFT(I187,1))&gt;Database!$K$2),Database!$L$3,IF(((LEFT(H187,1)*LEFT(I187,1))&lt;Database!$I$5)*((LEFT(H187,1)*LEFT(I187,1))&gt;Database!$K$3),Database!$L$4,IF((LEFT(H187,1)*LEFT(I187,1))&gt;Database!$K$4,Database!$L$5)))))</f>
        <v/>
      </c>
      <c r="K187" s="39"/>
      <c r="L187" s="39"/>
      <c r="M187" s="39" t="str">
        <f>IF(OR(K187="",L187=""),"",IF((LEFT(K187,1)*LEFT(L187,1))&lt;Database!$I$3,Database!$L$2,IF(((LEFT(K187,1)*LEFT(L187,1))&lt;Database!$I$4)*((LEFT(K187,1)*LEFT(L187,1))&gt;Database!$K$2),Database!$L$3,IF(((LEFT(K187,1)*LEFT(L187,1))&lt;Database!$I$5)*((LEFT(K187,1)*LEFT(L187,1))&gt;Database!$K$3),Database!$L$4,IF((LEFT(K187,1)*LEFT(L187,1))&gt;Database!$K$4,Database!$L$5)))))</f>
        <v/>
      </c>
      <c r="N187" s="39"/>
    </row>
    <row r="188" spans="2:14" s="213" customFormat="1" ht="15" thickBot="1">
      <c r="B188" s="69">
        <f t="shared" si="8"/>
        <v>177</v>
      </c>
      <c r="C188" s="65" t="str">
        <f ca="1">IF(INDIRECT("'Risk Input'!"&amp; Database!$O$2 &amp; ROW() - 5)="","",INDIRECT("'Risk Input'!"&amp; Database!$O$2 &amp; ROW() - 5))</f>
        <v/>
      </c>
      <c r="D188" s="65" t="str">
        <f ca="1">IF(INDIRECT("'Risk Input'!"&amp; Database!$O$10 &amp; ROW() - 5)="","",INDIRECT("'Risk Input'!"&amp; Database!$O$10 &amp; ROW() - 5))</f>
        <v/>
      </c>
      <c r="E188" s="65" t="str">
        <f ca="1">IF(INDIRECT("'Risk Input'!"&amp; Database!$O$27 &amp; ROW() - 5)="","",INDIRECT("'Risk Input'!"&amp; Database!$O$27 &amp; ROW() - 5))</f>
        <v/>
      </c>
      <c r="F188" s="65"/>
      <c r="G188" s="65"/>
      <c r="H188" s="65"/>
      <c r="I188" s="65"/>
      <c r="J188" s="65" t="str">
        <f>IF(OR(H188="",I188=""),"",IF((LEFT(H188,1)*LEFT(I188,1))&lt;Database!$I$3,Database!$L$2,IF(((LEFT(H188,1)*LEFT(I188,1))&lt;Database!$I$4)*((LEFT(H188,1)*LEFT(I188,1))&gt;Database!$K$2),Database!$L$3,IF(((LEFT(H188,1)*LEFT(I188,1))&lt;Database!$I$5)*((LEFT(H188,1)*LEFT(I188,1))&gt;Database!$K$3),Database!$L$4,IF((LEFT(H188,1)*LEFT(I188,1))&gt;Database!$K$4,Database!$L$5)))))</f>
        <v/>
      </c>
      <c r="K188" s="65"/>
      <c r="L188" s="65"/>
      <c r="M188" s="65" t="str">
        <f>IF(OR(K188="",L188=""),"",IF((LEFT(K188,1)*LEFT(L188,1))&lt;Database!$I$3,Database!$L$2,IF(((LEFT(K188,1)*LEFT(L188,1))&lt;Database!$I$4)*((LEFT(K188,1)*LEFT(L188,1))&gt;Database!$K$2),Database!$L$3,IF(((LEFT(K188,1)*LEFT(L188,1))&lt;Database!$I$5)*((LEFT(K188,1)*LEFT(L188,1))&gt;Database!$K$3),Database!$L$4,IF((LEFT(K188,1)*LEFT(L188,1))&gt;Database!$K$4,Database!$L$5)))))</f>
        <v/>
      </c>
      <c r="N188" s="65"/>
    </row>
    <row r="189" spans="2:14" s="213" customFormat="1" ht="15" thickBot="1">
      <c r="B189" s="67">
        <f t="shared" si="8"/>
        <v>178</v>
      </c>
      <c r="C189" s="45" t="str">
        <f ca="1">IF(INDIRECT("'Risk Input'!"&amp; Database!$O$2 &amp; ROW() - 5)="","",INDIRECT("'Risk Input'!"&amp; Database!$O$2 &amp; ROW() - 5))</f>
        <v/>
      </c>
      <c r="D189" s="45" t="str">
        <f ca="1">IF(INDIRECT("'Risk Input'!"&amp; Database!$O$10 &amp; ROW() - 5)="","",INDIRECT("'Risk Input'!"&amp; Database!$O$10 &amp; ROW() - 5))</f>
        <v/>
      </c>
      <c r="E189" s="45" t="str">
        <f ca="1">IF(INDIRECT("'Risk Input'!"&amp; Database!$O$27 &amp; ROW() - 5)="","",INDIRECT("'Risk Input'!"&amp; Database!$O$27 &amp; ROW() - 5))</f>
        <v/>
      </c>
      <c r="F189" s="45"/>
      <c r="G189" s="45"/>
      <c r="H189" s="45"/>
      <c r="I189" s="45"/>
      <c r="J189" s="45" t="str">
        <f>IF(OR(H189="",I189=""),"",IF((LEFT(H189,1)*LEFT(I189,1))&lt;Database!$I$3,Database!$L$2,IF(((LEFT(H189,1)*LEFT(I189,1))&lt;Database!$I$4)*((LEFT(H189,1)*LEFT(I189,1))&gt;Database!$K$2),Database!$L$3,IF(((LEFT(H189,1)*LEFT(I189,1))&lt;Database!$I$5)*((LEFT(H189,1)*LEFT(I189,1))&gt;Database!$K$3),Database!$L$4,IF((LEFT(H189,1)*LEFT(I189,1))&gt;Database!$K$4,Database!$L$5)))))</f>
        <v/>
      </c>
      <c r="K189" s="45"/>
      <c r="L189" s="45"/>
      <c r="M189" s="45" t="str">
        <f>IF(OR(K189="",L189=""),"",IF((LEFT(K189,1)*LEFT(L189,1))&lt;Database!$I$3,Database!$L$2,IF(((LEFT(K189,1)*LEFT(L189,1))&lt;Database!$I$4)*((LEFT(K189,1)*LEFT(L189,1))&gt;Database!$K$2),Database!$L$3,IF(((LEFT(K189,1)*LEFT(L189,1))&lt;Database!$I$5)*((LEFT(K189,1)*LEFT(L189,1))&gt;Database!$K$3),Database!$L$4,IF((LEFT(K189,1)*LEFT(L189,1))&gt;Database!$K$4,Database!$L$5)))))</f>
        <v/>
      </c>
      <c r="N189" s="45"/>
    </row>
    <row r="190" spans="2:14" s="213" customFormat="1" ht="15" thickBot="1">
      <c r="B190" s="69">
        <f t="shared" si="8"/>
        <v>179</v>
      </c>
      <c r="C190" s="65" t="str">
        <f ca="1">IF(INDIRECT("'Risk Input'!"&amp; Database!$O$2 &amp; ROW() - 5)="","",INDIRECT("'Risk Input'!"&amp; Database!$O$2 &amp; ROW() - 5))</f>
        <v/>
      </c>
      <c r="D190" s="65" t="str">
        <f ca="1">IF(INDIRECT("'Risk Input'!"&amp; Database!$O$10 &amp; ROW() - 5)="","",INDIRECT("'Risk Input'!"&amp; Database!$O$10 &amp; ROW() - 5))</f>
        <v/>
      </c>
      <c r="E190" s="65" t="str">
        <f ca="1">IF(INDIRECT("'Risk Input'!"&amp; Database!$O$27 &amp; ROW() - 5)="","",INDIRECT("'Risk Input'!"&amp; Database!$O$27 &amp; ROW() - 5))</f>
        <v/>
      </c>
      <c r="F190" s="65"/>
      <c r="G190" s="65"/>
      <c r="H190" s="65"/>
      <c r="I190" s="65"/>
      <c r="J190" s="65" t="str">
        <f>IF(OR(H190="",I190=""),"",IF((LEFT(H190,1)*LEFT(I190,1))&lt;Database!$I$3,Database!$L$2,IF(((LEFT(H190,1)*LEFT(I190,1))&lt;Database!$I$4)*((LEFT(H190,1)*LEFT(I190,1))&gt;Database!$K$2),Database!$L$3,IF(((LEFT(H190,1)*LEFT(I190,1))&lt;Database!$I$5)*((LEFT(H190,1)*LEFT(I190,1))&gt;Database!$K$3),Database!$L$4,IF((LEFT(H190,1)*LEFT(I190,1))&gt;Database!$K$4,Database!$L$5)))))</f>
        <v/>
      </c>
      <c r="K190" s="65"/>
      <c r="L190" s="65"/>
      <c r="M190" s="65" t="str">
        <f>IF(OR(K190="",L190=""),"",IF((LEFT(K190,1)*LEFT(L190,1))&lt;Database!$I$3,Database!$L$2,IF(((LEFT(K190,1)*LEFT(L190,1))&lt;Database!$I$4)*((LEFT(K190,1)*LEFT(L190,1))&gt;Database!$K$2),Database!$L$3,IF(((LEFT(K190,1)*LEFT(L190,1))&lt;Database!$I$5)*((LEFT(K190,1)*LEFT(L190,1))&gt;Database!$K$3),Database!$L$4,IF((LEFT(K190,1)*LEFT(L190,1))&gt;Database!$K$4,Database!$L$5)))))</f>
        <v/>
      </c>
      <c r="N190" s="65"/>
    </row>
    <row r="191" spans="2:14" s="213" customFormat="1" ht="15" thickBot="1">
      <c r="B191" s="67">
        <f t="shared" si="8"/>
        <v>180</v>
      </c>
      <c r="C191" s="45" t="str">
        <f ca="1">IF(INDIRECT("'Risk Input'!"&amp; Database!$O$2 &amp; ROW() - 5)="","",INDIRECT("'Risk Input'!"&amp; Database!$O$2 &amp; ROW() - 5))</f>
        <v/>
      </c>
      <c r="D191" s="45" t="str">
        <f ca="1">IF(INDIRECT("'Risk Input'!"&amp; Database!$O$10 &amp; ROW() - 5)="","",INDIRECT("'Risk Input'!"&amp; Database!$O$10 &amp; ROW() - 5))</f>
        <v/>
      </c>
      <c r="E191" s="45" t="str">
        <f ca="1">IF(INDIRECT("'Risk Input'!"&amp; Database!$O$27 &amp; ROW() - 5)="","",INDIRECT("'Risk Input'!"&amp; Database!$O$27 &amp; ROW() - 5))</f>
        <v/>
      </c>
      <c r="F191" s="45"/>
      <c r="G191" s="45"/>
      <c r="H191" s="45"/>
      <c r="I191" s="45"/>
      <c r="J191" s="45" t="str">
        <f>IF(OR(H191="",I191=""),"",IF((LEFT(H191,1)*LEFT(I191,1))&lt;Database!$I$3,Database!$L$2,IF(((LEFT(H191,1)*LEFT(I191,1))&lt;Database!$I$4)*((LEFT(H191,1)*LEFT(I191,1))&gt;Database!$K$2),Database!$L$3,IF(((LEFT(H191,1)*LEFT(I191,1))&lt;Database!$I$5)*((LEFT(H191,1)*LEFT(I191,1))&gt;Database!$K$3),Database!$L$4,IF((LEFT(H191,1)*LEFT(I191,1))&gt;Database!$K$4,Database!$L$5)))))</f>
        <v/>
      </c>
      <c r="K191" s="45"/>
      <c r="L191" s="45"/>
      <c r="M191" s="45" t="str">
        <f>IF(OR(K191="",L191=""),"",IF((LEFT(K191,1)*LEFT(L191,1))&lt;Database!$I$3,Database!$L$2,IF(((LEFT(K191,1)*LEFT(L191,1))&lt;Database!$I$4)*((LEFT(K191,1)*LEFT(L191,1))&gt;Database!$K$2),Database!$L$3,IF(((LEFT(K191,1)*LEFT(L191,1))&lt;Database!$I$5)*((LEFT(K191,1)*LEFT(L191,1))&gt;Database!$K$3),Database!$L$4,IF((LEFT(K191,1)*LEFT(L191,1))&gt;Database!$K$4,Database!$L$5)))))</f>
        <v/>
      </c>
      <c r="N191" s="45"/>
    </row>
    <row r="192" spans="2:14" s="213" customFormat="1" ht="15" thickBot="1">
      <c r="B192" s="69">
        <f t="shared" si="8"/>
        <v>181</v>
      </c>
      <c r="C192" s="65" t="str">
        <f ca="1">IF(INDIRECT("'Risk Input'!"&amp; Database!$O$2 &amp; ROW() - 5)="","",INDIRECT("'Risk Input'!"&amp; Database!$O$2 &amp; ROW() - 5))</f>
        <v/>
      </c>
      <c r="D192" s="65" t="str">
        <f ca="1">IF(INDIRECT("'Risk Input'!"&amp; Database!$O$10 &amp; ROW() - 5)="","",INDIRECT("'Risk Input'!"&amp; Database!$O$10 &amp; ROW() - 5))</f>
        <v/>
      </c>
      <c r="E192" s="65" t="str">
        <f ca="1">IF(INDIRECT("'Risk Input'!"&amp; Database!$O$27 &amp; ROW() - 5)="","",INDIRECT("'Risk Input'!"&amp; Database!$O$27 &amp; ROW() - 5))</f>
        <v/>
      </c>
      <c r="F192" s="65"/>
      <c r="G192" s="65"/>
      <c r="H192" s="65"/>
      <c r="I192" s="65"/>
      <c r="J192" s="65" t="str">
        <f>IF(OR(H192="",I192=""),"",IF((LEFT(H192,1)*LEFT(I192,1))&lt;Database!$I$3,Database!$L$2,IF(((LEFT(H192,1)*LEFT(I192,1))&lt;Database!$I$4)*((LEFT(H192,1)*LEFT(I192,1))&gt;Database!$K$2),Database!$L$3,IF(((LEFT(H192,1)*LEFT(I192,1))&lt;Database!$I$5)*((LEFT(H192,1)*LEFT(I192,1))&gt;Database!$K$3),Database!$L$4,IF((LEFT(H192,1)*LEFT(I192,1))&gt;Database!$K$4,Database!$L$5)))))</f>
        <v/>
      </c>
      <c r="K192" s="65"/>
      <c r="L192" s="65"/>
      <c r="M192" s="65" t="str">
        <f>IF(OR(K192="",L192=""),"",IF((LEFT(K192,1)*LEFT(L192,1))&lt;Database!$I$3,Database!$L$2,IF(((LEFT(K192,1)*LEFT(L192,1))&lt;Database!$I$4)*((LEFT(K192,1)*LEFT(L192,1))&gt;Database!$K$2),Database!$L$3,IF(((LEFT(K192,1)*LEFT(L192,1))&lt;Database!$I$5)*((LEFT(K192,1)*LEFT(L192,1))&gt;Database!$K$3),Database!$L$4,IF((LEFT(K192,1)*LEFT(L192,1))&gt;Database!$K$4,Database!$L$5)))))</f>
        <v/>
      </c>
      <c r="N192" s="65"/>
    </row>
    <row r="193" spans="2:14" s="213" customFormat="1" ht="15" thickBot="1">
      <c r="B193" s="67">
        <f t="shared" si="8"/>
        <v>182</v>
      </c>
      <c r="C193" s="45" t="str">
        <f ca="1">IF(INDIRECT("'Risk Input'!"&amp; Database!$O$2 &amp; ROW() - 5)="","",INDIRECT("'Risk Input'!"&amp; Database!$O$2 &amp; ROW() - 5))</f>
        <v/>
      </c>
      <c r="D193" s="45" t="str">
        <f ca="1">IF(INDIRECT("'Risk Input'!"&amp; Database!$O$10 &amp; ROW() - 5)="","",INDIRECT("'Risk Input'!"&amp; Database!$O$10 &amp; ROW() - 5))</f>
        <v/>
      </c>
      <c r="E193" s="45" t="str">
        <f ca="1">IF(INDIRECT("'Risk Input'!"&amp; Database!$O$27 &amp; ROW() - 5)="","",INDIRECT("'Risk Input'!"&amp; Database!$O$27 &amp; ROW() - 5))</f>
        <v/>
      </c>
      <c r="F193" s="45"/>
      <c r="G193" s="45"/>
      <c r="H193" s="45"/>
      <c r="I193" s="45"/>
      <c r="J193" s="45" t="str">
        <f>IF(OR(H193="",I193=""),"",IF((LEFT(H193,1)*LEFT(I193,1))&lt;Database!$I$3,Database!$L$2,IF(((LEFT(H193,1)*LEFT(I193,1))&lt;Database!$I$4)*((LEFT(H193,1)*LEFT(I193,1))&gt;Database!$K$2),Database!$L$3,IF(((LEFT(H193,1)*LEFT(I193,1))&lt;Database!$I$5)*((LEFT(H193,1)*LEFT(I193,1))&gt;Database!$K$3),Database!$L$4,IF((LEFT(H193,1)*LEFT(I193,1))&gt;Database!$K$4,Database!$L$5)))))</f>
        <v/>
      </c>
      <c r="K193" s="45"/>
      <c r="L193" s="45"/>
      <c r="M193" s="45" t="str">
        <f>IF(OR(K193="",L193=""),"",IF((LEFT(K193,1)*LEFT(L193,1))&lt;Database!$I$3,Database!$L$2,IF(((LEFT(K193,1)*LEFT(L193,1))&lt;Database!$I$4)*((LEFT(K193,1)*LEFT(L193,1))&gt;Database!$K$2),Database!$L$3,IF(((LEFT(K193,1)*LEFT(L193,1))&lt;Database!$I$5)*((LEFT(K193,1)*LEFT(L193,1))&gt;Database!$K$3),Database!$L$4,IF((LEFT(K193,1)*LEFT(L193,1))&gt;Database!$K$4,Database!$L$5)))))</f>
        <v/>
      </c>
      <c r="N193" s="45"/>
    </row>
    <row r="194" spans="2:14" s="213" customFormat="1" ht="15" thickBot="1">
      <c r="B194" s="69">
        <f t="shared" si="8"/>
        <v>183</v>
      </c>
      <c r="C194" s="65" t="str">
        <f ca="1">IF(INDIRECT("'Risk Input'!"&amp; Database!$O$2 &amp; ROW() - 5)="","",INDIRECT("'Risk Input'!"&amp; Database!$O$2 &amp; ROW() - 5))</f>
        <v/>
      </c>
      <c r="D194" s="65" t="str">
        <f ca="1">IF(INDIRECT("'Risk Input'!"&amp; Database!$O$10 &amp; ROW() - 5)="","",INDIRECT("'Risk Input'!"&amp; Database!$O$10 &amp; ROW() - 5))</f>
        <v/>
      </c>
      <c r="E194" s="65" t="str">
        <f ca="1">IF(INDIRECT("'Risk Input'!"&amp; Database!$O$27 &amp; ROW() - 5)="","",INDIRECT("'Risk Input'!"&amp; Database!$O$27 &amp; ROW() - 5))</f>
        <v/>
      </c>
      <c r="F194" s="65"/>
      <c r="G194" s="65"/>
      <c r="H194" s="65"/>
      <c r="I194" s="65"/>
      <c r="J194" s="65" t="str">
        <f>IF(OR(H194="",I194=""),"",IF((LEFT(H194,1)*LEFT(I194,1))&lt;Database!$I$3,Database!$L$2,IF(((LEFT(H194,1)*LEFT(I194,1))&lt;Database!$I$4)*((LEFT(H194,1)*LEFT(I194,1))&gt;Database!$K$2),Database!$L$3,IF(((LEFT(H194,1)*LEFT(I194,1))&lt;Database!$I$5)*((LEFT(H194,1)*LEFT(I194,1))&gt;Database!$K$3),Database!$L$4,IF((LEFT(H194,1)*LEFT(I194,1))&gt;Database!$K$4,Database!$L$5)))))</f>
        <v/>
      </c>
      <c r="K194" s="65"/>
      <c r="L194" s="65"/>
      <c r="M194" s="65" t="str">
        <f>IF(OR(K194="",L194=""),"",IF((LEFT(K194,1)*LEFT(L194,1))&lt;Database!$I$3,Database!$L$2,IF(((LEFT(K194,1)*LEFT(L194,1))&lt;Database!$I$4)*((LEFT(K194,1)*LEFT(L194,1))&gt;Database!$K$2),Database!$L$3,IF(((LEFT(K194,1)*LEFT(L194,1))&lt;Database!$I$5)*((LEFT(K194,1)*LEFT(L194,1))&gt;Database!$K$3),Database!$L$4,IF((LEFT(K194,1)*LEFT(L194,1))&gt;Database!$K$4,Database!$L$5)))))</f>
        <v/>
      </c>
      <c r="N194" s="65"/>
    </row>
    <row r="195" spans="2:14" s="213" customFormat="1" ht="15" thickBot="1">
      <c r="B195" s="67">
        <f t="shared" si="8"/>
        <v>184</v>
      </c>
      <c r="C195" s="45" t="str">
        <f ca="1">IF(INDIRECT("'Risk Input'!"&amp; Database!$O$2 &amp; ROW() - 5)="","",INDIRECT("'Risk Input'!"&amp; Database!$O$2 &amp; ROW() - 5))</f>
        <v/>
      </c>
      <c r="D195" s="45" t="str">
        <f ca="1">IF(INDIRECT("'Risk Input'!"&amp; Database!$O$10 &amp; ROW() - 5)="","",INDIRECT("'Risk Input'!"&amp; Database!$O$10 &amp; ROW() - 5))</f>
        <v/>
      </c>
      <c r="E195" s="45" t="str">
        <f ca="1">IF(INDIRECT("'Risk Input'!"&amp; Database!$O$27 &amp; ROW() - 5)="","",INDIRECT("'Risk Input'!"&amp; Database!$O$27 &amp; ROW() - 5))</f>
        <v/>
      </c>
      <c r="F195" s="45"/>
      <c r="G195" s="45"/>
      <c r="H195" s="45"/>
      <c r="I195" s="45"/>
      <c r="J195" s="45" t="str">
        <f>IF(OR(H195="",I195=""),"",IF((LEFT(H195,1)*LEFT(I195,1))&lt;Database!$I$3,Database!$L$2,IF(((LEFT(H195,1)*LEFT(I195,1))&lt;Database!$I$4)*((LEFT(H195,1)*LEFT(I195,1))&gt;Database!$K$2),Database!$L$3,IF(((LEFT(H195,1)*LEFT(I195,1))&lt;Database!$I$5)*((LEFT(H195,1)*LEFT(I195,1))&gt;Database!$K$3),Database!$L$4,IF((LEFT(H195,1)*LEFT(I195,1))&gt;Database!$K$4,Database!$L$5)))))</f>
        <v/>
      </c>
      <c r="K195" s="45"/>
      <c r="L195" s="45"/>
      <c r="M195" s="45" t="str">
        <f>IF(OR(K195="",L195=""),"",IF((LEFT(K195,1)*LEFT(L195,1))&lt;Database!$I$3,Database!$L$2,IF(((LEFT(K195,1)*LEFT(L195,1))&lt;Database!$I$4)*((LEFT(K195,1)*LEFT(L195,1))&gt;Database!$K$2),Database!$L$3,IF(((LEFT(K195,1)*LEFT(L195,1))&lt;Database!$I$5)*((LEFT(K195,1)*LEFT(L195,1))&gt;Database!$K$3),Database!$L$4,IF((LEFT(K195,1)*LEFT(L195,1))&gt;Database!$K$4,Database!$L$5)))))</f>
        <v/>
      </c>
      <c r="N195" s="45"/>
    </row>
    <row r="196" spans="2:14" s="213" customFormat="1" ht="15" thickBot="1">
      <c r="B196" s="69">
        <f t="shared" si="8"/>
        <v>185</v>
      </c>
      <c r="C196" s="65" t="str">
        <f ca="1">IF(INDIRECT("'Risk Input'!"&amp; Database!$O$2 &amp; ROW() - 5)="","",INDIRECT("'Risk Input'!"&amp; Database!$O$2 &amp; ROW() - 5))</f>
        <v/>
      </c>
      <c r="D196" s="65" t="str">
        <f ca="1">IF(INDIRECT("'Risk Input'!"&amp; Database!$O$10 &amp; ROW() - 5)="","",INDIRECT("'Risk Input'!"&amp; Database!$O$10 &amp; ROW() - 5))</f>
        <v/>
      </c>
      <c r="E196" s="65" t="str">
        <f ca="1">IF(INDIRECT("'Risk Input'!"&amp; Database!$O$27 &amp; ROW() - 5)="","",INDIRECT("'Risk Input'!"&amp; Database!$O$27 &amp; ROW() - 5))</f>
        <v/>
      </c>
      <c r="F196" s="65"/>
      <c r="G196" s="65"/>
      <c r="H196" s="65"/>
      <c r="I196" s="65"/>
      <c r="J196" s="65" t="str">
        <f>IF(OR(H196="",I196=""),"",IF((LEFT(H196,1)*LEFT(I196,1))&lt;Database!$I$3,Database!$L$2,IF(((LEFT(H196,1)*LEFT(I196,1))&lt;Database!$I$4)*((LEFT(H196,1)*LEFT(I196,1))&gt;Database!$K$2),Database!$L$3,IF(((LEFT(H196,1)*LEFT(I196,1))&lt;Database!$I$5)*((LEFT(H196,1)*LEFT(I196,1))&gt;Database!$K$3),Database!$L$4,IF((LEFT(H196,1)*LEFT(I196,1))&gt;Database!$K$4,Database!$L$5)))))</f>
        <v/>
      </c>
      <c r="K196" s="65"/>
      <c r="L196" s="65"/>
      <c r="M196" s="65" t="str">
        <f>IF(OR(K196="",L196=""),"",IF((LEFT(K196,1)*LEFT(L196,1))&lt;Database!$I$3,Database!$L$2,IF(((LEFT(K196,1)*LEFT(L196,1))&lt;Database!$I$4)*((LEFT(K196,1)*LEFT(L196,1))&gt;Database!$K$2),Database!$L$3,IF(((LEFT(K196,1)*LEFT(L196,1))&lt;Database!$I$5)*((LEFT(K196,1)*LEFT(L196,1))&gt;Database!$K$3),Database!$L$4,IF((LEFT(K196,1)*LEFT(L196,1))&gt;Database!$K$4,Database!$L$5)))))</f>
        <v/>
      </c>
      <c r="N196" s="65"/>
    </row>
    <row r="197" spans="2:14" s="213" customFormat="1" ht="15" thickBot="1">
      <c r="B197" s="67">
        <f t="shared" si="8"/>
        <v>186</v>
      </c>
      <c r="C197" s="45" t="str">
        <f ca="1">IF(INDIRECT("'Risk Input'!"&amp; Database!$O$2 &amp; ROW() - 5)="","",INDIRECT("'Risk Input'!"&amp; Database!$O$2 &amp; ROW() - 5))</f>
        <v/>
      </c>
      <c r="D197" s="45" t="str">
        <f ca="1">IF(INDIRECT("'Risk Input'!"&amp; Database!$O$10 &amp; ROW() - 5)="","",INDIRECT("'Risk Input'!"&amp; Database!$O$10 &amp; ROW() - 5))</f>
        <v/>
      </c>
      <c r="E197" s="45" t="str">
        <f ca="1">IF(INDIRECT("'Risk Input'!"&amp; Database!$O$27 &amp; ROW() - 5)="","",INDIRECT("'Risk Input'!"&amp; Database!$O$27 &amp; ROW() - 5))</f>
        <v/>
      </c>
      <c r="F197" s="45"/>
      <c r="G197" s="45"/>
      <c r="H197" s="45"/>
      <c r="I197" s="45"/>
      <c r="J197" s="45" t="str">
        <f>IF(OR(H197="",I197=""),"",IF((LEFT(H197,1)*LEFT(I197,1))&lt;Database!$I$3,Database!$L$2,IF(((LEFT(H197,1)*LEFT(I197,1))&lt;Database!$I$4)*((LEFT(H197,1)*LEFT(I197,1))&gt;Database!$K$2),Database!$L$3,IF(((LEFT(H197,1)*LEFT(I197,1))&lt;Database!$I$5)*((LEFT(H197,1)*LEFT(I197,1))&gt;Database!$K$3),Database!$L$4,IF((LEFT(H197,1)*LEFT(I197,1))&gt;Database!$K$4,Database!$L$5)))))</f>
        <v/>
      </c>
      <c r="K197" s="45"/>
      <c r="L197" s="45"/>
      <c r="M197" s="45" t="str">
        <f>IF(OR(K197="",L197=""),"",IF((LEFT(K197,1)*LEFT(L197,1))&lt;Database!$I$3,Database!$L$2,IF(((LEFT(K197,1)*LEFT(L197,1))&lt;Database!$I$4)*((LEFT(K197,1)*LEFT(L197,1))&gt;Database!$K$2),Database!$L$3,IF(((LEFT(K197,1)*LEFT(L197,1))&lt;Database!$I$5)*((LEFT(K197,1)*LEFT(L197,1))&gt;Database!$K$3),Database!$L$4,IF((LEFT(K197,1)*LEFT(L197,1))&gt;Database!$K$4,Database!$L$5)))))</f>
        <v/>
      </c>
      <c r="N197" s="45"/>
    </row>
    <row r="198" spans="2:14" s="213" customFormat="1" ht="15" thickBot="1">
      <c r="B198" s="69">
        <f t="shared" si="8"/>
        <v>187</v>
      </c>
      <c r="C198" s="65" t="str">
        <f ca="1">IF(INDIRECT("'Risk Input'!"&amp; Database!$O$2 &amp; ROW() - 5)="","",INDIRECT("'Risk Input'!"&amp; Database!$O$2 &amp; ROW() - 5))</f>
        <v/>
      </c>
      <c r="D198" s="65" t="str">
        <f ca="1">IF(INDIRECT("'Risk Input'!"&amp; Database!$O$10 &amp; ROW() - 5)="","",INDIRECT("'Risk Input'!"&amp; Database!$O$10 &amp; ROW() - 5))</f>
        <v/>
      </c>
      <c r="E198" s="65" t="str">
        <f ca="1">IF(INDIRECT("'Risk Input'!"&amp; Database!$O$27 &amp; ROW() - 5)="","",INDIRECT("'Risk Input'!"&amp; Database!$O$27 &amp; ROW() - 5))</f>
        <v/>
      </c>
      <c r="F198" s="65"/>
      <c r="G198" s="65"/>
      <c r="H198" s="65"/>
      <c r="I198" s="65"/>
      <c r="J198" s="65" t="str">
        <f>IF(OR(H198="",I198=""),"",IF((LEFT(H198,1)*LEFT(I198,1))&lt;Database!$I$3,Database!$L$2,IF(((LEFT(H198,1)*LEFT(I198,1))&lt;Database!$I$4)*((LEFT(H198,1)*LEFT(I198,1))&gt;Database!$K$2),Database!$L$3,IF(((LEFT(H198,1)*LEFT(I198,1))&lt;Database!$I$5)*((LEFT(H198,1)*LEFT(I198,1))&gt;Database!$K$3),Database!$L$4,IF((LEFT(H198,1)*LEFT(I198,1))&gt;Database!$K$4,Database!$L$5)))))</f>
        <v/>
      </c>
      <c r="K198" s="65"/>
      <c r="L198" s="65"/>
      <c r="M198" s="65" t="str">
        <f>IF(OR(K198="",L198=""),"",IF((LEFT(K198,1)*LEFT(L198,1))&lt;Database!$I$3,Database!$L$2,IF(((LEFT(K198,1)*LEFT(L198,1))&lt;Database!$I$4)*((LEFT(K198,1)*LEFT(L198,1))&gt;Database!$K$2),Database!$L$3,IF(((LEFT(K198,1)*LEFT(L198,1))&lt;Database!$I$5)*((LEFT(K198,1)*LEFT(L198,1))&gt;Database!$K$3),Database!$L$4,IF((LEFT(K198,1)*LEFT(L198,1))&gt;Database!$K$4,Database!$L$5)))))</f>
        <v/>
      </c>
      <c r="N198" s="65"/>
    </row>
    <row r="199" spans="2:14" s="213" customFormat="1" ht="15" thickBot="1">
      <c r="B199" s="67">
        <f t="shared" si="8"/>
        <v>188</v>
      </c>
      <c r="C199" s="45" t="str">
        <f ca="1">IF(INDIRECT("'Risk Input'!"&amp; Database!$O$2 &amp; ROW() - 5)="","",INDIRECT("'Risk Input'!"&amp; Database!$O$2 &amp; ROW() - 5))</f>
        <v/>
      </c>
      <c r="D199" s="45" t="str">
        <f ca="1">IF(INDIRECT("'Risk Input'!"&amp; Database!$O$10 &amp; ROW() - 5)="","",INDIRECT("'Risk Input'!"&amp; Database!$O$10 &amp; ROW() - 5))</f>
        <v/>
      </c>
      <c r="E199" s="45" t="str">
        <f ca="1">IF(INDIRECT("'Risk Input'!"&amp; Database!$O$27 &amp; ROW() - 5)="","",INDIRECT("'Risk Input'!"&amp; Database!$O$27 &amp; ROW() - 5))</f>
        <v/>
      </c>
      <c r="F199" s="45"/>
      <c r="G199" s="45"/>
      <c r="H199" s="45"/>
      <c r="I199" s="45"/>
      <c r="J199" s="45" t="str">
        <f>IF(OR(H199="",I199=""),"",IF((LEFT(H199,1)*LEFT(I199,1))&lt;Database!$I$3,Database!$L$2,IF(((LEFT(H199,1)*LEFT(I199,1))&lt;Database!$I$4)*((LEFT(H199,1)*LEFT(I199,1))&gt;Database!$K$2),Database!$L$3,IF(((LEFT(H199,1)*LEFT(I199,1))&lt;Database!$I$5)*((LEFT(H199,1)*LEFT(I199,1))&gt;Database!$K$3),Database!$L$4,IF((LEFT(H199,1)*LEFT(I199,1))&gt;Database!$K$4,Database!$L$5)))))</f>
        <v/>
      </c>
      <c r="K199" s="45"/>
      <c r="L199" s="45"/>
      <c r="M199" s="45" t="str">
        <f>IF(OR(K199="",L199=""),"",IF((LEFT(K199,1)*LEFT(L199,1))&lt;Database!$I$3,Database!$L$2,IF(((LEFT(K199,1)*LEFT(L199,1))&lt;Database!$I$4)*((LEFT(K199,1)*LEFT(L199,1))&gt;Database!$K$2),Database!$L$3,IF(((LEFT(K199,1)*LEFT(L199,1))&lt;Database!$I$5)*((LEFT(K199,1)*LEFT(L199,1))&gt;Database!$K$3),Database!$L$4,IF((LEFT(K199,1)*LEFT(L199,1))&gt;Database!$K$4,Database!$L$5)))))</f>
        <v/>
      </c>
      <c r="N199" s="45"/>
    </row>
    <row r="200" spans="2:14" s="213" customFormat="1" ht="15" thickBot="1">
      <c r="B200" s="69">
        <f t="shared" si="8"/>
        <v>189</v>
      </c>
      <c r="C200" s="65" t="str">
        <f ca="1">IF(INDIRECT("'Risk Input'!"&amp; Database!$O$2 &amp; ROW() - 5)="","",INDIRECT("'Risk Input'!"&amp; Database!$O$2 &amp; ROW() - 5))</f>
        <v/>
      </c>
      <c r="D200" s="65" t="str">
        <f ca="1">IF(INDIRECT("'Risk Input'!"&amp; Database!$O$10 &amp; ROW() - 5)="","",INDIRECT("'Risk Input'!"&amp; Database!$O$10 &amp; ROW() - 5))</f>
        <v/>
      </c>
      <c r="E200" s="65" t="str">
        <f ca="1">IF(INDIRECT("'Risk Input'!"&amp; Database!$O$27 &amp; ROW() - 5)="","",INDIRECT("'Risk Input'!"&amp; Database!$O$27 &amp; ROW() - 5))</f>
        <v/>
      </c>
      <c r="F200" s="65"/>
      <c r="G200" s="65"/>
      <c r="H200" s="65"/>
      <c r="I200" s="65"/>
      <c r="J200" s="65" t="str">
        <f>IF(OR(H200="",I200=""),"",IF((LEFT(H200,1)*LEFT(I200,1))&lt;Database!$I$3,Database!$L$2,IF(((LEFT(H200,1)*LEFT(I200,1))&lt;Database!$I$4)*((LEFT(H200,1)*LEFT(I200,1))&gt;Database!$K$2),Database!$L$3,IF(((LEFT(H200,1)*LEFT(I200,1))&lt;Database!$I$5)*((LEFT(H200,1)*LEFT(I200,1))&gt;Database!$K$3),Database!$L$4,IF((LEFT(H200,1)*LEFT(I200,1))&gt;Database!$K$4,Database!$L$5)))))</f>
        <v/>
      </c>
      <c r="K200" s="65"/>
      <c r="L200" s="65"/>
      <c r="M200" s="65" t="str">
        <f>IF(OR(K200="",L200=""),"",IF((LEFT(K200,1)*LEFT(L200,1))&lt;Database!$I$3,Database!$L$2,IF(((LEFT(K200,1)*LEFT(L200,1))&lt;Database!$I$4)*((LEFT(K200,1)*LEFT(L200,1))&gt;Database!$K$2),Database!$L$3,IF(((LEFT(K200,1)*LEFT(L200,1))&lt;Database!$I$5)*((LEFT(K200,1)*LEFT(L200,1))&gt;Database!$K$3),Database!$L$4,IF((LEFT(K200,1)*LEFT(L200,1))&gt;Database!$K$4,Database!$L$5)))))</f>
        <v/>
      </c>
      <c r="N200" s="65"/>
    </row>
    <row r="201" spans="2:14" s="213" customFormat="1" ht="15" thickBot="1">
      <c r="B201" s="42">
        <f>B200+1</f>
        <v>190</v>
      </c>
      <c r="C201" s="39" t="str">
        <f ca="1">IF(INDIRECT("'Risk Input'!"&amp; Database!$O$2 &amp; ROW() - 5)="","",INDIRECT("'Risk Input'!"&amp; Database!$O$2 &amp; ROW() - 5))</f>
        <v/>
      </c>
      <c r="D201" s="39" t="str">
        <f ca="1">IF(INDIRECT("'Risk Input'!"&amp; Database!$O$10 &amp; ROW() - 5)="","",INDIRECT("'Risk Input'!"&amp; Database!$O$10 &amp; ROW() - 5))</f>
        <v/>
      </c>
      <c r="E201" s="39" t="str">
        <f ca="1">IF(INDIRECT("'Risk Input'!"&amp; Database!$O$27 &amp; ROW() - 5)="","",INDIRECT("'Risk Input'!"&amp; Database!$O$27 &amp; ROW() - 5))</f>
        <v/>
      </c>
      <c r="F201" s="39"/>
      <c r="G201" s="39"/>
      <c r="H201" s="39"/>
      <c r="I201" s="39"/>
      <c r="J201" s="39" t="str">
        <f>IF(OR(H201="",I201=""),"",IF((LEFT(H201,1)*LEFT(I201,1))&lt;Database!$I$3,Database!$L$2,IF(((LEFT(H201,1)*LEFT(I201,1))&lt;Database!$I$4)*((LEFT(H201,1)*LEFT(I201,1))&gt;Database!$K$2),Database!$L$3,IF(((LEFT(H201,1)*LEFT(I201,1))&lt;Database!$I$5)*((LEFT(H201,1)*LEFT(I201,1))&gt;Database!$K$3),Database!$L$4,IF((LEFT(H201,1)*LEFT(I201,1))&gt;Database!$K$4,Database!$L$5)))))</f>
        <v/>
      </c>
      <c r="K201" s="39"/>
      <c r="L201" s="39"/>
      <c r="M201" s="39" t="str">
        <f>IF(OR(K201="",L201=""),"",IF((LEFT(K201,1)*LEFT(L201,1))&lt;Database!$I$3,Database!$L$2,IF(((LEFT(K201,1)*LEFT(L201,1))&lt;Database!$I$4)*((LEFT(K201,1)*LEFT(L201,1))&gt;Database!$K$2),Database!$L$3,IF(((LEFT(K201,1)*LEFT(L201,1))&lt;Database!$I$5)*((LEFT(K201,1)*LEFT(L201,1))&gt;Database!$K$3),Database!$L$4,IF((LEFT(K201,1)*LEFT(L201,1))&gt;Database!$K$4,Database!$L$5)))))</f>
        <v/>
      </c>
      <c r="N201" s="39"/>
    </row>
    <row r="202" spans="2:14" s="213" customFormat="1" ht="15" thickBot="1">
      <c r="B202" s="40">
        <f t="shared" ref="B202:B211" si="9">B201+1</f>
        <v>191</v>
      </c>
      <c r="C202" s="38" t="str">
        <f ca="1">IF(INDIRECT("'Risk Input'!"&amp; Database!$O$2 &amp; ROW() - 5)="","",INDIRECT("'Risk Input'!"&amp; Database!$O$2 &amp; ROW() - 5))</f>
        <v/>
      </c>
      <c r="D202" s="38" t="str">
        <f ca="1">IF(INDIRECT("'Risk Input'!"&amp; Database!$O$10 &amp; ROW() - 5)="","",INDIRECT("'Risk Input'!"&amp; Database!$O$10 &amp; ROW() - 5))</f>
        <v/>
      </c>
      <c r="E202" s="38" t="str">
        <f ca="1">IF(INDIRECT("'Risk Input'!"&amp; Database!$O$27 &amp; ROW() - 5)="","",INDIRECT("'Risk Input'!"&amp; Database!$O$27 &amp; ROW() - 5))</f>
        <v/>
      </c>
      <c r="F202" s="38"/>
      <c r="G202" s="38"/>
      <c r="H202" s="38"/>
      <c r="I202" s="38"/>
      <c r="J202" s="38" t="str">
        <f>IF(OR(H202="",I202=""),"",IF((LEFT(H202,1)*LEFT(I202,1))&lt;Database!$I$3,Database!$L$2,IF(((LEFT(H202,1)*LEFT(I202,1))&lt;Database!$I$4)*((LEFT(H202,1)*LEFT(I202,1))&gt;Database!$K$2),Database!$L$3,IF(((LEFT(H202,1)*LEFT(I202,1))&lt;Database!$I$5)*((LEFT(H202,1)*LEFT(I202,1))&gt;Database!$K$3),Database!$L$4,IF((LEFT(H202,1)*LEFT(I202,1))&gt;Database!$K$4,Database!$L$5)))))</f>
        <v/>
      </c>
      <c r="K202" s="38"/>
      <c r="L202" s="38"/>
      <c r="M202" s="38" t="str">
        <f>IF(OR(K202="",L202=""),"",IF((LEFT(K202,1)*LEFT(L202,1))&lt;Database!$I$3,Database!$L$2,IF(((LEFT(K202,1)*LEFT(L202,1))&lt;Database!$I$4)*((LEFT(K202,1)*LEFT(L202,1))&gt;Database!$K$2),Database!$L$3,IF(((LEFT(K202,1)*LEFT(L202,1))&lt;Database!$I$5)*((LEFT(K202,1)*LEFT(L202,1))&gt;Database!$K$3),Database!$L$4,IF((LEFT(K202,1)*LEFT(L202,1))&gt;Database!$K$4,Database!$L$5)))))</f>
        <v/>
      </c>
      <c r="N202" s="38"/>
    </row>
    <row r="203" spans="2:14" s="213" customFormat="1" ht="15" thickBot="1">
      <c r="B203" s="42">
        <f t="shared" si="9"/>
        <v>192</v>
      </c>
      <c r="C203" s="39" t="str">
        <f ca="1">IF(INDIRECT("'Risk Input'!"&amp; Database!$O$2 &amp; ROW() - 5)="","",INDIRECT("'Risk Input'!"&amp; Database!$O$2 &amp; ROW() - 5))</f>
        <v/>
      </c>
      <c r="D203" s="39" t="str">
        <f ca="1">IF(INDIRECT("'Risk Input'!"&amp; Database!$O$10 &amp; ROW() - 5)="","",INDIRECT("'Risk Input'!"&amp; Database!$O$10 &amp; ROW() - 5))</f>
        <v/>
      </c>
      <c r="E203" s="39" t="str">
        <f ca="1">IF(INDIRECT("'Risk Input'!"&amp; Database!$O$27 &amp; ROW() - 5)="","",INDIRECT("'Risk Input'!"&amp; Database!$O$27 &amp; ROW() - 5))</f>
        <v/>
      </c>
      <c r="F203" s="39"/>
      <c r="G203" s="39"/>
      <c r="H203" s="39"/>
      <c r="I203" s="39"/>
      <c r="J203" s="39" t="str">
        <f>IF(OR(H203="",I203=""),"",IF((LEFT(H203,1)*LEFT(I203,1))&lt;Database!$I$3,Database!$L$2,IF(((LEFT(H203,1)*LEFT(I203,1))&lt;Database!$I$4)*((LEFT(H203,1)*LEFT(I203,1))&gt;Database!$K$2),Database!$L$3,IF(((LEFT(H203,1)*LEFT(I203,1))&lt;Database!$I$5)*((LEFT(H203,1)*LEFT(I203,1))&gt;Database!$K$3),Database!$L$4,IF((LEFT(H203,1)*LEFT(I203,1))&gt;Database!$K$4,Database!$L$5)))))</f>
        <v/>
      </c>
      <c r="K203" s="39"/>
      <c r="L203" s="39"/>
      <c r="M203" s="39" t="str">
        <f>IF(OR(K203="",L203=""),"",IF((LEFT(K203,1)*LEFT(L203,1))&lt;Database!$I$3,Database!$L$2,IF(((LEFT(K203,1)*LEFT(L203,1))&lt;Database!$I$4)*((LEFT(K203,1)*LEFT(L203,1))&gt;Database!$K$2),Database!$L$3,IF(((LEFT(K203,1)*LEFT(L203,1))&lt;Database!$I$5)*((LEFT(K203,1)*LEFT(L203,1))&gt;Database!$K$3),Database!$L$4,IF((LEFT(K203,1)*LEFT(L203,1))&gt;Database!$K$4,Database!$L$5)))))</f>
        <v/>
      </c>
      <c r="N203" s="39"/>
    </row>
    <row r="204" spans="2:14" s="213" customFormat="1" ht="15" thickBot="1">
      <c r="B204" s="40">
        <f t="shared" si="9"/>
        <v>193</v>
      </c>
      <c r="C204" s="38" t="str">
        <f ca="1">IF(INDIRECT("'Risk Input'!"&amp; Database!$O$2 &amp; ROW() - 5)="","",INDIRECT("'Risk Input'!"&amp; Database!$O$2 &amp; ROW() - 5))</f>
        <v/>
      </c>
      <c r="D204" s="38" t="str">
        <f ca="1">IF(INDIRECT("'Risk Input'!"&amp; Database!$O$10 &amp; ROW() - 5)="","",INDIRECT("'Risk Input'!"&amp; Database!$O$10 &amp; ROW() - 5))</f>
        <v/>
      </c>
      <c r="E204" s="38" t="str">
        <f ca="1">IF(INDIRECT("'Risk Input'!"&amp; Database!$O$27 &amp; ROW() - 5)="","",INDIRECT("'Risk Input'!"&amp; Database!$O$27 &amp; ROW() - 5))</f>
        <v/>
      </c>
      <c r="F204" s="38"/>
      <c r="G204" s="38"/>
      <c r="H204" s="38"/>
      <c r="I204" s="38"/>
      <c r="J204" s="38" t="str">
        <f>IF(OR(H204="",I204=""),"",IF((LEFT(H204,1)*LEFT(I204,1))&lt;Database!$I$3,Database!$L$2,IF(((LEFT(H204,1)*LEFT(I204,1))&lt;Database!$I$4)*((LEFT(H204,1)*LEFT(I204,1))&gt;Database!$K$2),Database!$L$3,IF(((LEFT(H204,1)*LEFT(I204,1))&lt;Database!$I$5)*((LEFT(H204,1)*LEFT(I204,1))&gt;Database!$K$3),Database!$L$4,IF((LEFT(H204,1)*LEFT(I204,1))&gt;Database!$K$4,Database!$L$5)))))</f>
        <v/>
      </c>
      <c r="K204" s="38"/>
      <c r="L204" s="38"/>
      <c r="M204" s="38" t="str">
        <f>IF(OR(K204="",L204=""),"",IF((LEFT(K204,1)*LEFT(L204,1))&lt;Database!$I$3,Database!$L$2,IF(((LEFT(K204,1)*LEFT(L204,1))&lt;Database!$I$4)*((LEFT(K204,1)*LEFT(L204,1))&gt;Database!$K$2),Database!$L$3,IF(((LEFT(K204,1)*LEFT(L204,1))&lt;Database!$I$5)*((LEFT(K204,1)*LEFT(L204,1))&gt;Database!$K$3),Database!$L$4,IF((LEFT(K204,1)*LEFT(L204,1))&gt;Database!$K$4,Database!$L$5)))))</f>
        <v/>
      </c>
      <c r="N204" s="38"/>
    </row>
    <row r="205" spans="2:14" s="213" customFormat="1" ht="15" thickBot="1">
      <c r="B205" s="42">
        <f t="shared" si="9"/>
        <v>194</v>
      </c>
      <c r="C205" s="39" t="str">
        <f ca="1">IF(INDIRECT("'Risk Input'!"&amp; Database!$O$2 &amp; ROW() - 5)="","",INDIRECT("'Risk Input'!"&amp; Database!$O$2 &amp; ROW() - 5))</f>
        <v/>
      </c>
      <c r="D205" s="39" t="str">
        <f ca="1">IF(INDIRECT("'Risk Input'!"&amp; Database!$O$10 &amp; ROW() - 5)="","",INDIRECT("'Risk Input'!"&amp; Database!$O$10 &amp; ROW() - 5))</f>
        <v/>
      </c>
      <c r="E205" s="39" t="str">
        <f ca="1">IF(INDIRECT("'Risk Input'!"&amp; Database!$O$27 &amp; ROW() - 5)="","",INDIRECT("'Risk Input'!"&amp; Database!$O$27 &amp; ROW() - 5))</f>
        <v/>
      </c>
      <c r="F205" s="39"/>
      <c r="G205" s="39"/>
      <c r="H205" s="39"/>
      <c r="I205" s="39"/>
      <c r="J205" s="39" t="str">
        <f>IF(OR(H205="",I205=""),"",IF((LEFT(H205,1)*LEFT(I205,1))&lt;Database!$I$3,Database!$L$2,IF(((LEFT(H205,1)*LEFT(I205,1))&lt;Database!$I$4)*((LEFT(H205,1)*LEFT(I205,1))&gt;Database!$K$2),Database!$L$3,IF(((LEFT(H205,1)*LEFT(I205,1))&lt;Database!$I$5)*((LEFT(H205,1)*LEFT(I205,1))&gt;Database!$K$3),Database!$L$4,IF((LEFT(H205,1)*LEFT(I205,1))&gt;Database!$K$4,Database!$L$5)))))</f>
        <v/>
      </c>
      <c r="K205" s="39"/>
      <c r="L205" s="39"/>
      <c r="M205" s="39" t="str">
        <f>IF(OR(K205="",L205=""),"",IF((LEFT(K205,1)*LEFT(L205,1))&lt;Database!$I$3,Database!$L$2,IF(((LEFT(K205,1)*LEFT(L205,1))&lt;Database!$I$4)*((LEFT(K205,1)*LEFT(L205,1))&gt;Database!$K$2),Database!$L$3,IF(((LEFT(K205,1)*LEFT(L205,1))&lt;Database!$I$5)*((LEFT(K205,1)*LEFT(L205,1))&gt;Database!$K$3),Database!$L$4,IF((LEFT(K205,1)*LEFT(L205,1))&gt;Database!$K$4,Database!$L$5)))))</f>
        <v/>
      </c>
      <c r="N205" s="39"/>
    </row>
    <row r="206" spans="2:14" s="213" customFormat="1" ht="15" thickBot="1">
      <c r="B206" s="40">
        <f t="shared" si="9"/>
        <v>195</v>
      </c>
      <c r="C206" s="38" t="str">
        <f ca="1">IF(INDIRECT("'Risk Input'!"&amp; Database!$O$2 &amp; ROW() - 5)="","",INDIRECT("'Risk Input'!"&amp; Database!$O$2 &amp; ROW() - 5))</f>
        <v/>
      </c>
      <c r="D206" s="38" t="str">
        <f ca="1">IF(INDIRECT("'Risk Input'!"&amp; Database!$O$10 &amp; ROW() - 5)="","",INDIRECT("'Risk Input'!"&amp; Database!$O$10 &amp; ROW() - 5))</f>
        <v/>
      </c>
      <c r="E206" s="38" t="str">
        <f ca="1">IF(INDIRECT("'Risk Input'!"&amp; Database!$O$27 &amp; ROW() - 5)="","",INDIRECT("'Risk Input'!"&amp; Database!$O$27 &amp; ROW() - 5))</f>
        <v/>
      </c>
      <c r="F206" s="38"/>
      <c r="G206" s="38"/>
      <c r="H206" s="38"/>
      <c r="I206" s="38"/>
      <c r="J206" s="38" t="str">
        <f>IF(OR(H206="",I206=""),"",IF((LEFT(H206,1)*LEFT(I206,1))&lt;Database!$I$3,Database!$L$2,IF(((LEFT(H206,1)*LEFT(I206,1))&lt;Database!$I$4)*((LEFT(H206,1)*LEFT(I206,1))&gt;Database!$K$2),Database!$L$3,IF(((LEFT(H206,1)*LEFT(I206,1))&lt;Database!$I$5)*((LEFT(H206,1)*LEFT(I206,1))&gt;Database!$K$3),Database!$L$4,IF((LEFT(H206,1)*LEFT(I206,1))&gt;Database!$K$4,Database!$L$5)))))</f>
        <v/>
      </c>
      <c r="K206" s="38"/>
      <c r="L206" s="38"/>
      <c r="M206" s="38" t="str">
        <f>IF(OR(K206="",L206=""),"",IF((LEFT(K206,1)*LEFT(L206,1))&lt;Database!$I$3,Database!$L$2,IF(((LEFT(K206,1)*LEFT(L206,1))&lt;Database!$I$4)*((LEFT(K206,1)*LEFT(L206,1))&gt;Database!$K$2),Database!$L$3,IF(((LEFT(K206,1)*LEFT(L206,1))&lt;Database!$I$5)*((LEFT(K206,1)*LEFT(L206,1))&gt;Database!$K$3),Database!$L$4,IF((LEFT(K206,1)*LEFT(L206,1))&gt;Database!$K$4,Database!$L$5)))))</f>
        <v/>
      </c>
      <c r="N206" s="38"/>
    </row>
    <row r="207" spans="2:14" s="213" customFormat="1" ht="15" thickBot="1">
      <c r="B207" s="42">
        <f t="shared" si="9"/>
        <v>196</v>
      </c>
      <c r="C207" s="39" t="str">
        <f ca="1">IF(INDIRECT("'Risk Input'!"&amp; Database!$O$2 &amp; ROW() - 5)="","",INDIRECT("'Risk Input'!"&amp; Database!$O$2 &amp; ROW() - 5))</f>
        <v/>
      </c>
      <c r="D207" s="39" t="str">
        <f ca="1">IF(INDIRECT("'Risk Input'!"&amp; Database!$O$10 &amp; ROW() - 5)="","",INDIRECT("'Risk Input'!"&amp; Database!$O$10 &amp; ROW() - 5))</f>
        <v/>
      </c>
      <c r="E207" s="39" t="str">
        <f ca="1">IF(INDIRECT("'Risk Input'!"&amp; Database!$O$27 &amp; ROW() - 5)="","",INDIRECT("'Risk Input'!"&amp; Database!$O$27 &amp; ROW() - 5))</f>
        <v/>
      </c>
      <c r="F207" s="39"/>
      <c r="G207" s="39"/>
      <c r="H207" s="39"/>
      <c r="I207" s="39"/>
      <c r="J207" s="39" t="str">
        <f>IF(OR(H207="",I207=""),"",IF((LEFT(H207,1)*LEFT(I207,1))&lt;Database!$I$3,Database!$L$2,IF(((LEFT(H207,1)*LEFT(I207,1))&lt;Database!$I$4)*((LEFT(H207,1)*LEFT(I207,1))&gt;Database!$K$2),Database!$L$3,IF(((LEFT(H207,1)*LEFT(I207,1))&lt;Database!$I$5)*((LEFT(H207,1)*LEFT(I207,1))&gt;Database!$K$3),Database!$L$4,IF((LEFT(H207,1)*LEFT(I207,1))&gt;Database!$K$4,Database!$L$5)))))</f>
        <v/>
      </c>
      <c r="K207" s="39"/>
      <c r="L207" s="39"/>
      <c r="M207" s="39" t="str">
        <f>IF(OR(K207="",L207=""),"",IF((LEFT(K207,1)*LEFT(L207,1))&lt;Database!$I$3,Database!$L$2,IF(((LEFT(K207,1)*LEFT(L207,1))&lt;Database!$I$4)*((LEFT(K207,1)*LEFT(L207,1))&gt;Database!$K$2),Database!$L$3,IF(((LEFT(K207,1)*LEFT(L207,1))&lt;Database!$I$5)*((LEFT(K207,1)*LEFT(L207,1))&gt;Database!$K$3),Database!$L$4,IF((LEFT(K207,1)*LEFT(L207,1))&gt;Database!$K$4,Database!$L$5)))))</f>
        <v/>
      </c>
      <c r="N207" s="39"/>
    </row>
    <row r="208" spans="2:14" s="213" customFormat="1" ht="15" thickBot="1">
      <c r="B208" s="40">
        <f t="shared" si="9"/>
        <v>197</v>
      </c>
      <c r="C208" s="38" t="str">
        <f ca="1">IF(INDIRECT("'Risk Input'!"&amp; Database!$O$2 &amp; ROW() - 5)="","",INDIRECT("'Risk Input'!"&amp; Database!$O$2 &amp; ROW() - 5))</f>
        <v/>
      </c>
      <c r="D208" s="38" t="str">
        <f ca="1">IF(INDIRECT("'Risk Input'!"&amp; Database!$O$10 &amp; ROW() - 5)="","",INDIRECT("'Risk Input'!"&amp; Database!$O$10 &amp; ROW() - 5))</f>
        <v/>
      </c>
      <c r="E208" s="38" t="str">
        <f ca="1">IF(INDIRECT("'Risk Input'!"&amp; Database!$O$27 &amp; ROW() - 5)="","",INDIRECT("'Risk Input'!"&amp; Database!$O$27 &amp; ROW() - 5))</f>
        <v/>
      </c>
      <c r="F208" s="38"/>
      <c r="G208" s="38"/>
      <c r="H208" s="38"/>
      <c r="I208" s="38"/>
      <c r="J208" s="38" t="str">
        <f>IF(OR(H208="",I208=""),"",IF((LEFT(H208,1)*LEFT(I208,1))&lt;Database!$I$3,Database!$L$2,IF(((LEFT(H208,1)*LEFT(I208,1))&lt;Database!$I$4)*((LEFT(H208,1)*LEFT(I208,1))&gt;Database!$K$2),Database!$L$3,IF(((LEFT(H208,1)*LEFT(I208,1))&lt;Database!$I$5)*((LEFT(H208,1)*LEFT(I208,1))&gt;Database!$K$3),Database!$L$4,IF((LEFT(H208,1)*LEFT(I208,1))&gt;Database!$K$4,Database!$L$5)))))</f>
        <v/>
      </c>
      <c r="K208" s="38"/>
      <c r="L208" s="38"/>
      <c r="M208" s="38" t="str">
        <f>IF(OR(K208="",L208=""),"",IF((LEFT(K208,1)*LEFT(L208,1))&lt;Database!$I$3,Database!$L$2,IF(((LEFT(K208,1)*LEFT(L208,1))&lt;Database!$I$4)*((LEFT(K208,1)*LEFT(L208,1))&gt;Database!$K$2),Database!$L$3,IF(((LEFT(K208,1)*LEFT(L208,1))&lt;Database!$I$5)*((LEFT(K208,1)*LEFT(L208,1))&gt;Database!$K$3),Database!$L$4,IF((LEFT(K208,1)*LEFT(L208,1))&gt;Database!$K$4,Database!$L$5)))))</f>
        <v/>
      </c>
      <c r="N208" s="38"/>
    </row>
    <row r="209" spans="2:14" s="213" customFormat="1" ht="15" thickBot="1">
      <c r="B209" s="42">
        <f t="shared" si="9"/>
        <v>198</v>
      </c>
      <c r="C209" s="39" t="str">
        <f ca="1">IF(INDIRECT("'Risk Input'!"&amp; Database!$O$2 &amp; ROW() - 5)="","",INDIRECT("'Risk Input'!"&amp; Database!$O$2 &amp; ROW() - 5))</f>
        <v/>
      </c>
      <c r="D209" s="39" t="str">
        <f ca="1">IF(INDIRECT("'Risk Input'!"&amp; Database!$O$10 &amp; ROW() - 5)="","",INDIRECT("'Risk Input'!"&amp; Database!$O$10 &amp; ROW() - 5))</f>
        <v/>
      </c>
      <c r="E209" s="39" t="str">
        <f ca="1">IF(INDIRECT("'Risk Input'!"&amp; Database!$O$27 &amp; ROW() - 5)="","",INDIRECT("'Risk Input'!"&amp; Database!$O$27 &amp; ROW() - 5))</f>
        <v/>
      </c>
      <c r="F209" s="39"/>
      <c r="G209" s="39"/>
      <c r="H209" s="39"/>
      <c r="I209" s="39"/>
      <c r="J209" s="39" t="str">
        <f>IF(OR(H209="",I209=""),"",IF((LEFT(H209,1)*LEFT(I209,1))&lt;Database!$I$3,Database!$L$2,IF(((LEFT(H209,1)*LEFT(I209,1))&lt;Database!$I$4)*((LEFT(H209,1)*LEFT(I209,1))&gt;Database!$K$2),Database!$L$3,IF(((LEFT(H209,1)*LEFT(I209,1))&lt;Database!$I$5)*((LEFT(H209,1)*LEFT(I209,1))&gt;Database!$K$3),Database!$L$4,IF((LEFT(H209,1)*LEFT(I209,1))&gt;Database!$K$4,Database!$L$5)))))</f>
        <v/>
      </c>
      <c r="K209" s="39"/>
      <c r="L209" s="39"/>
      <c r="M209" s="39" t="str">
        <f>IF(OR(K209="",L209=""),"",IF((LEFT(K209,1)*LEFT(L209,1))&lt;Database!$I$3,Database!$L$2,IF(((LEFT(K209,1)*LEFT(L209,1))&lt;Database!$I$4)*((LEFT(K209,1)*LEFT(L209,1))&gt;Database!$K$2),Database!$L$3,IF(((LEFT(K209,1)*LEFT(L209,1))&lt;Database!$I$5)*((LEFT(K209,1)*LEFT(L209,1))&gt;Database!$K$3),Database!$L$4,IF((LEFT(K209,1)*LEFT(L209,1))&gt;Database!$K$4,Database!$L$5)))))</f>
        <v/>
      </c>
      <c r="N209" s="39"/>
    </row>
    <row r="210" spans="2:14" s="213" customFormat="1" ht="15" thickBot="1">
      <c r="B210" s="69">
        <f t="shared" si="9"/>
        <v>199</v>
      </c>
      <c r="C210" s="65" t="str">
        <f ca="1">IF(INDIRECT("'Risk Input'!"&amp; Database!$O$2 &amp; ROW() - 5)="","",INDIRECT("'Risk Input'!"&amp; Database!$O$2 &amp; ROW() - 5))</f>
        <v/>
      </c>
      <c r="D210" s="65" t="str">
        <f ca="1">IF(INDIRECT("'Risk Input'!"&amp; Database!$O$10 &amp; ROW() - 5)="","",INDIRECT("'Risk Input'!"&amp; Database!$O$10 &amp; ROW() - 5))</f>
        <v/>
      </c>
      <c r="E210" s="65" t="str">
        <f ca="1">IF(INDIRECT("'Risk Input'!"&amp; Database!$O$27 &amp; ROW() - 5)="","",INDIRECT("'Risk Input'!"&amp; Database!$O$27 &amp; ROW() - 5))</f>
        <v/>
      </c>
      <c r="F210" s="65"/>
      <c r="G210" s="65"/>
      <c r="H210" s="65"/>
      <c r="I210" s="65"/>
      <c r="J210" s="65" t="str">
        <f>IF(OR(H210="",I210=""),"",IF((LEFT(H210,1)*LEFT(I210,1))&lt;Database!$I$3,Database!$L$2,IF(((LEFT(H210,1)*LEFT(I210,1))&lt;Database!$I$4)*((LEFT(H210,1)*LEFT(I210,1))&gt;Database!$K$2),Database!$L$3,IF(((LEFT(H210,1)*LEFT(I210,1))&lt;Database!$I$5)*((LEFT(H210,1)*LEFT(I210,1))&gt;Database!$K$3),Database!$L$4,IF((LEFT(H210,1)*LEFT(I210,1))&gt;Database!$K$4,Database!$L$5)))))</f>
        <v/>
      </c>
      <c r="K210" s="65"/>
      <c r="L210" s="65"/>
      <c r="M210" s="65" t="str">
        <f>IF(OR(K210="",L210=""),"",IF((LEFT(K210,1)*LEFT(L210,1))&lt;Database!$I$3,Database!$L$2,IF(((LEFT(K210,1)*LEFT(L210,1))&lt;Database!$I$4)*((LEFT(K210,1)*LEFT(L210,1))&gt;Database!$K$2),Database!$L$3,IF(((LEFT(K210,1)*LEFT(L210,1))&lt;Database!$I$5)*((LEFT(K210,1)*LEFT(L210,1))&gt;Database!$K$3),Database!$L$4,IF((LEFT(K210,1)*LEFT(L210,1))&gt;Database!$K$4,Database!$L$5)))))</f>
        <v/>
      </c>
      <c r="N210" s="65"/>
    </row>
    <row r="211" spans="2:14" s="213" customFormat="1" ht="15" thickBot="1">
      <c r="B211" s="67">
        <f t="shared" si="9"/>
        <v>200</v>
      </c>
      <c r="C211" s="45" t="str">
        <f ca="1">IF(INDIRECT("'Risk Input'!"&amp; Database!$O$2 &amp; ROW() - 5)="","",INDIRECT("'Risk Input'!"&amp; Database!$O$2 &amp; ROW() - 5))</f>
        <v/>
      </c>
      <c r="D211" s="45" t="str">
        <f ca="1">IF(INDIRECT("'Risk Input'!"&amp; Database!$O$10 &amp; ROW() - 5)="","",INDIRECT("'Risk Input'!"&amp; Database!$O$10 &amp; ROW() - 5))</f>
        <v/>
      </c>
      <c r="E211" s="45" t="str">
        <f ca="1">IF(INDIRECT("'Risk Input'!"&amp; Database!$O$27 &amp; ROW() - 5)="","",INDIRECT("'Risk Input'!"&amp; Database!$O$27 &amp; ROW() - 5))</f>
        <v/>
      </c>
      <c r="F211" s="45"/>
      <c r="G211" s="45"/>
      <c r="H211" s="45"/>
      <c r="I211" s="45"/>
      <c r="J211" s="45" t="str">
        <f>IF(OR(H211="",I211=""),"",IF((LEFT(H211,1)*LEFT(I211,1))&lt;Database!$I$3,Database!$L$2,IF(((LEFT(H211,1)*LEFT(I211,1))&lt;Database!$I$4)*((LEFT(H211,1)*LEFT(I211,1))&gt;Database!$K$2),Database!$L$3,IF(((LEFT(H211,1)*LEFT(I211,1))&lt;Database!$I$5)*((LEFT(H211,1)*LEFT(I211,1))&gt;Database!$K$3),Database!$L$4,IF((LEFT(H211,1)*LEFT(I211,1))&gt;Database!$K$4,Database!$L$5)))))</f>
        <v/>
      </c>
      <c r="K211" s="45"/>
      <c r="L211" s="45"/>
      <c r="M211" s="45" t="str">
        <f>IF(OR(K211="",L211=""),"",IF((LEFT(K211,1)*LEFT(L211,1))&lt;Database!$I$3,Database!$L$2,IF(((LEFT(K211,1)*LEFT(L211,1))&lt;Database!$I$4)*((LEFT(K211,1)*LEFT(L211,1))&gt;Database!$K$2),Database!$L$3,IF(((LEFT(K211,1)*LEFT(L211,1))&lt;Database!$I$5)*((LEFT(K211,1)*LEFT(L211,1))&gt;Database!$K$3),Database!$L$4,IF((LEFT(K211,1)*LEFT(L211,1))&gt;Database!$K$4,Database!$L$5)))))</f>
        <v/>
      </c>
      <c r="N211" s="45"/>
    </row>
  </sheetData>
  <protectedRanges>
    <protectedRange sqref="B3 D3" name="Title_1_1"/>
  </protectedRanges>
  <mergeCells count="15">
    <mergeCell ref="I10:I11"/>
    <mergeCell ref="K10:K11"/>
    <mergeCell ref="L10:L11"/>
    <mergeCell ref="N10:N11"/>
    <mergeCell ref="B1:N1"/>
    <mergeCell ref="B3:N3"/>
    <mergeCell ref="B9:B11"/>
    <mergeCell ref="C9:C11"/>
    <mergeCell ref="D9:D11"/>
    <mergeCell ref="E9:E11"/>
    <mergeCell ref="F9:G9"/>
    <mergeCell ref="J9:J11"/>
    <mergeCell ref="M9:M11"/>
    <mergeCell ref="H10:H11"/>
    <mergeCell ref="B4:N8"/>
  </mergeCells>
  <conditionalFormatting sqref="J12:J211 M12:M211">
    <cfRule type="cellIs" dxfId="14" priority="1" operator="equal">
      <formula>"EXTREME HIGH"</formula>
    </cfRule>
    <cfRule type="cellIs" dxfId="13" priority="2" operator="equal">
      <formula>"HIGH RISK"</formula>
    </cfRule>
    <cfRule type="cellIs" dxfId="12" priority="3" operator="equal">
      <formula>"MEDIUM RISK"</formula>
    </cfRule>
    <cfRule type="cellIs" dxfId="11" priority="4" operator="equal">
      <formula>"LOW RISK"</formula>
    </cfRule>
  </conditionalFormatting>
  <dataValidations count="2">
    <dataValidation type="list" allowBlank="1" showInputMessage="1" showErrorMessage="1" sqref="L15:L18 H12:H211 K12:K211" xr:uid="{00000000-0002-0000-1000-000000000000}">
      <formula1>Probability</formula1>
    </dataValidation>
    <dataValidation type="list" allowBlank="1" showInputMessage="1" showErrorMessage="1" sqref="I12:I211 L12:L14 L19:L211" xr:uid="{00000000-0002-0000-1000-000001000000}">
      <formula1>Impact</formula1>
    </dataValidation>
  </dataValidations>
  <pageMargins left="0.7" right="0.7" top="0.75" bottom="0.75" header="0.3" footer="0.3"/>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FF0000"/>
  </sheetPr>
  <dimension ref="B1:K210"/>
  <sheetViews>
    <sheetView showGridLines="0" zoomScale="85" zoomScaleNormal="85" zoomScalePageLayoutView="85" workbookViewId="0">
      <pane xSplit="2" ySplit="10" topLeftCell="C14" activePane="bottomRight" state="frozen"/>
      <selection pane="topRight" activeCell="C1" sqref="C1"/>
      <selection pane="bottomLeft" activeCell="A11" sqref="A11"/>
      <selection pane="bottomRight" activeCell="B4" sqref="B4:K8"/>
    </sheetView>
  </sheetViews>
  <sheetFormatPr defaultColWidth="8.81640625" defaultRowHeight="24" customHeight="1"/>
  <cols>
    <col min="1" max="1" width="8.81640625" style="209"/>
    <col min="2" max="2" width="7.81640625" style="209" customWidth="1"/>
    <col min="3" max="3" width="10.453125" style="209" customWidth="1"/>
    <col min="4" max="4" width="37.81640625" style="209" customWidth="1"/>
    <col min="5" max="5" width="13.453125" style="209" customWidth="1"/>
    <col min="6" max="6" width="36.453125" style="209" customWidth="1"/>
    <col min="7" max="7" width="34.81640625" style="209" customWidth="1"/>
    <col min="8" max="8" width="12.453125" style="209" customWidth="1"/>
    <col min="9" max="9" width="10.81640625" style="209" customWidth="1"/>
    <col min="10" max="10" width="17" style="209" customWidth="1"/>
    <col min="11" max="11" width="18.26953125" style="209" customWidth="1"/>
    <col min="12" max="16384" width="8.81640625" style="209"/>
  </cols>
  <sheetData>
    <row r="1" spans="2:11" ht="21" customHeight="1">
      <c r="B1" s="697" t="s">
        <v>367</v>
      </c>
      <c r="C1" s="707"/>
      <c r="D1" s="707"/>
      <c r="E1" s="707"/>
      <c r="F1" s="707"/>
      <c r="G1" s="707"/>
      <c r="H1" s="707"/>
      <c r="I1" s="707"/>
      <c r="J1" s="707"/>
      <c r="K1" s="708"/>
    </row>
    <row r="2" spans="2:11" ht="14.5">
      <c r="B2" s="350"/>
      <c r="C2" s="283"/>
      <c r="D2" s="283"/>
      <c r="E2" s="283"/>
      <c r="F2" s="283"/>
      <c r="G2" s="283"/>
      <c r="H2" s="283"/>
      <c r="I2" s="283"/>
      <c r="J2" s="283"/>
      <c r="K2" s="351"/>
    </row>
    <row r="3" spans="2:11" ht="18" customHeight="1">
      <c r="B3" s="682"/>
      <c r="C3" s="683"/>
      <c r="D3" s="683"/>
      <c r="E3" s="683"/>
      <c r="F3" s="683"/>
      <c r="G3" s="683"/>
      <c r="H3" s="683"/>
      <c r="I3" s="683"/>
      <c r="J3" s="683"/>
      <c r="K3" s="684"/>
    </row>
    <row r="4" spans="2:11" ht="14.5">
      <c r="B4" s="689"/>
      <c r="C4" s="699"/>
      <c r="D4" s="699"/>
      <c r="E4" s="699"/>
      <c r="F4" s="699"/>
      <c r="G4" s="699"/>
      <c r="H4" s="699"/>
      <c r="I4" s="699"/>
      <c r="J4" s="699"/>
      <c r="K4" s="700"/>
    </row>
    <row r="5" spans="2:11" ht="14.5">
      <c r="B5" s="689"/>
      <c r="C5" s="699"/>
      <c r="D5" s="699"/>
      <c r="E5" s="699"/>
      <c r="F5" s="699"/>
      <c r="G5" s="699"/>
      <c r="H5" s="699"/>
      <c r="I5" s="699"/>
      <c r="J5" s="699"/>
      <c r="K5" s="700"/>
    </row>
    <row r="6" spans="2:11" ht="14.5">
      <c r="B6" s="689"/>
      <c r="C6" s="699"/>
      <c r="D6" s="699"/>
      <c r="E6" s="699"/>
      <c r="F6" s="699"/>
      <c r="G6" s="699"/>
      <c r="H6" s="699"/>
      <c r="I6" s="699"/>
      <c r="J6" s="699"/>
      <c r="K6" s="700"/>
    </row>
    <row r="7" spans="2:11" ht="14.5">
      <c r="B7" s="689"/>
      <c r="C7" s="699"/>
      <c r="D7" s="699"/>
      <c r="E7" s="699"/>
      <c r="F7" s="699"/>
      <c r="G7" s="699"/>
      <c r="H7" s="699"/>
      <c r="I7" s="699"/>
      <c r="J7" s="699"/>
      <c r="K7" s="700"/>
    </row>
    <row r="8" spans="2:11" ht="15" thickBot="1">
      <c r="B8" s="701"/>
      <c r="C8" s="702"/>
      <c r="D8" s="702"/>
      <c r="E8" s="702"/>
      <c r="F8" s="702"/>
      <c r="G8" s="702"/>
      <c r="H8" s="702"/>
      <c r="I8" s="702"/>
      <c r="J8" s="702"/>
      <c r="K8" s="703"/>
    </row>
    <row r="9" spans="2:11" ht="27" customHeight="1" thickBot="1">
      <c r="B9" s="710" t="s">
        <v>90</v>
      </c>
      <c r="C9" s="710" t="s">
        <v>91</v>
      </c>
      <c r="D9" s="710" t="s">
        <v>92</v>
      </c>
      <c r="E9" s="711" t="s">
        <v>93</v>
      </c>
      <c r="F9" s="710" t="s">
        <v>200</v>
      </c>
      <c r="G9" s="710" t="s">
        <v>201</v>
      </c>
      <c r="H9" s="355" t="s">
        <v>94</v>
      </c>
      <c r="I9" s="710" t="s">
        <v>95</v>
      </c>
      <c r="J9" s="710" t="s">
        <v>202</v>
      </c>
      <c r="K9" s="710" t="s">
        <v>203</v>
      </c>
    </row>
    <row r="10" spans="2:11" ht="24" customHeight="1" thickBot="1">
      <c r="B10" s="710"/>
      <c r="C10" s="710"/>
      <c r="D10" s="710"/>
      <c r="E10" s="712"/>
      <c r="F10" s="710"/>
      <c r="G10" s="710"/>
      <c r="H10" s="355" t="s">
        <v>96</v>
      </c>
      <c r="I10" s="710"/>
      <c r="J10" s="710"/>
      <c r="K10" s="710"/>
    </row>
    <row r="11" spans="2:11" s="213" customFormat="1" ht="44" thickBot="1">
      <c r="B11" s="40">
        <v>1</v>
      </c>
      <c r="C11" s="40" t="str">
        <f ca="1">IF(INDIRECT("'Risk Input'!"&amp; Database!$O$2 &amp; ROW() - 4)="","",INDIRECT("'Risk Input'!"&amp; Database!$O$2 &amp; ROW() - 4))</f>
        <v>BKAD 01</v>
      </c>
      <c r="D11" s="38" t="str">
        <f ca="1">IF(INDIRECT("'Risk Input'!"&amp; Database!$O$10 &amp; ROW() - 4)="","",INDIRECT("'Risk Input'!"&amp; Database!$O$10 &amp; ROW() - 4))</f>
        <v>Banyaknya jumlah Pengembalian dokumen</v>
      </c>
      <c r="E11" s="218" t="str">
        <f ca="1">IF(INDIRECT("'Risk Input'!"&amp; Database!$O$9 &amp; ROW() - 4)="","",INDIRECT("'Risk Input'!"&amp; Database!$O$9 &amp; ROW() - 4))</f>
        <v>2023</v>
      </c>
      <c r="F11" s="38" t="str">
        <f ca="1">IF(INDIRECT("'Risk Input'!"&amp; Database!$O$27 &amp; ROW() - 4)="","",INDIRECT("'Risk Input'!"&amp; Database!$O$27 &amp; ROW() - 4))</f>
        <v>Melakukan sosialisasi dan pendampinagan terhadap aparat lembang</v>
      </c>
      <c r="G11" s="38"/>
      <c r="H11" s="38"/>
      <c r="I11" s="38" t="str">
        <f ca="1">IF(INDIRECT("'Risk Input'!"&amp; Database!$O$22 &amp; ROW() - 4)="","",INDIRECT("'Risk Input'!"&amp; Database!$O$22 &amp; ROW() - 4))</f>
        <v>Eta Y.Lande</v>
      </c>
      <c r="J11" s="38"/>
      <c r="K11" s="38"/>
    </row>
    <row r="12" spans="2:11" s="213" customFormat="1" ht="29.5" thickBot="1">
      <c r="B12" s="42">
        <f>B11+1</f>
        <v>2</v>
      </c>
      <c r="C12" s="42" t="str">
        <f ca="1">IF(INDIRECT("'Risk Input'!"&amp; Database!$O$2 &amp; ROW() - 4)="","",INDIRECT("'Risk Input'!"&amp; Database!$O$2 &amp; ROW() - 4))</f>
        <v>BKAD 02</v>
      </c>
      <c r="D12" s="39" t="str">
        <f ca="1">IF(INDIRECT("'Risk Input'!"&amp; Database!$O$10 &amp; ROW() - 4)="","",INDIRECT("'Risk Input'!"&amp; Database!$O$10 &amp; ROW() - 4))</f>
        <v>RKA masih gelondongan</v>
      </c>
      <c r="E12" s="219" t="str">
        <f ca="1">IF(INDIRECT("'Risk Input'!"&amp; Database!$O$9 &amp; ROW() - 4)="","",INDIRECT("'Risk Input'!"&amp; Database!$O$9 &amp; ROW() - 4))</f>
        <v>2023</v>
      </c>
      <c r="F12" s="39" t="str">
        <f ca="1">IF(INDIRECT("'Risk Input'!"&amp; Database!$O$27 &amp; ROW() - 4)="","",INDIRECT("'Risk Input'!"&amp; Database!$O$27 &amp; ROW() - 4))</f>
        <v>Melakukan List dan Panisment terhadadap OPD yang tidak merinci RKA</v>
      </c>
      <c r="G12" s="39"/>
      <c r="H12" s="39"/>
      <c r="I12" s="39" t="str">
        <f ca="1">IF(INDIRECT("'Risk Input'!"&amp; Database!$O$22 &amp; ROW() - 4)="","",INDIRECT("'Risk Input'!"&amp; Database!$O$22 &amp; ROW() - 4))</f>
        <v>Marsel H.R Dian</v>
      </c>
      <c r="J12" s="39"/>
      <c r="K12" s="39"/>
    </row>
    <row r="13" spans="2:11" s="213" customFormat="1" ht="29.5" thickBot="1">
      <c r="B13" s="40">
        <f t="shared" ref="B13:B21" si="0">B12+1</f>
        <v>3</v>
      </c>
      <c r="C13" s="40" t="str">
        <f ca="1">IF(INDIRECT("'Risk Input'!"&amp; Database!$O$2 &amp; ROW() - 4)="","",INDIRECT("'Risk Input'!"&amp; Database!$O$2 &amp; ROW() - 4))</f>
        <v>BKAD 03</v>
      </c>
      <c r="D13" s="38" t="str">
        <f ca="1">IF(INDIRECT("'Risk Input'!"&amp; Database!$O$10 &amp; ROW() - 4)="","",INDIRECT("'Risk Input'!"&amp; Database!$O$10 &amp; ROW() - 4))</f>
        <v>Laporan Tidak tepat Waktu</v>
      </c>
      <c r="E13" s="218" t="str">
        <f ca="1">IF(INDIRECT("'Risk Input'!"&amp; Database!$O$9 &amp; ROW() - 4)="","",INDIRECT("'Risk Input'!"&amp; Database!$O$9 &amp; ROW() - 4))</f>
        <v>2023</v>
      </c>
      <c r="F13" s="38" t="str">
        <f ca="1">IF(INDIRECT("'Risk Input'!"&amp; Database!$O$27 &amp; ROW() - 4)="","",INDIRECT("'Risk Input'!"&amp; Database!$O$27 &amp; ROW() - 4))</f>
        <v>Melakukan Rekon secara berkala terhadap bendahara pengeluaran</v>
      </c>
      <c r="G13" s="38"/>
      <c r="H13" s="38"/>
      <c r="I13" s="38" t="str">
        <f ca="1">IF(INDIRECT("'Risk Input'!"&amp; Database!$O$22 &amp; ROW() - 4)="","",INDIRECT("'Risk Input'!"&amp; Database!$O$22 &amp; ROW() - 4))</f>
        <v>Yulius Sambara</v>
      </c>
      <c r="J13" s="38"/>
      <c r="K13" s="38"/>
    </row>
    <row r="14" spans="2:11" s="213" customFormat="1" ht="44" thickBot="1">
      <c r="B14" s="42">
        <f t="shared" si="0"/>
        <v>4</v>
      </c>
      <c r="C14" s="42" t="str">
        <f ca="1">IF(INDIRECT("'Risk Input'!"&amp; Database!$O$2 &amp; ROW() - 4)="","",INDIRECT("'Risk Input'!"&amp; Database!$O$2 &amp; ROW() - 4))</f>
        <v>BKAD 04</v>
      </c>
      <c r="D14" s="39" t="str">
        <f ca="1">IF(INDIRECT("'Risk Input'!"&amp; Database!$O$10 &amp; ROW() - 4)="","",INDIRECT("'Risk Input'!"&amp; Database!$O$10 &amp; ROW() - 4))</f>
        <v>Laporan kinerja daerah yang buruk</v>
      </c>
      <c r="E14" s="219" t="str">
        <f ca="1">IF(INDIRECT("'Risk Input'!"&amp; Database!$O$9 &amp; ROW() - 4)="","",INDIRECT("'Risk Input'!"&amp; Database!$O$9 &amp; ROW() - 4))</f>
        <v>2023</v>
      </c>
      <c r="F14" s="39" t="str">
        <f ca="1">IF(INDIRECT("'Risk Input'!"&amp; Database!$O$27 &amp; ROW() - 4)="","",INDIRECT("'Risk Input'!"&amp; Database!$O$27 &amp; ROW() - 4))</f>
        <v>Melakukan Rekon terhadap Bendahara Pengeluaran dengan Bagian Akuntansi setiap bulan</v>
      </c>
      <c r="G14" s="39"/>
      <c r="H14" s="39"/>
      <c r="I14" s="39" t="str">
        <f ca="1">IF(INDIRECT("'Risk Input'!"&amp; Database!$O$22 &amp; ROW() - 4)="","",INDIRECT("'Risk Input'!"&amp; Database!$O$22 &amp; ROW() - 4))</f>
        <v>Yulius Sambara</v>
      </c>
      <c r="J14" s="39"/>
      <c r="K14" s="39"/>
    </row>
    <row r="15" spans="2:11" s="213" customFormat="1" ht="62.25" customHeight="1" thickBot="1">
      <c r="B15" s="40">
        <f t="shared" si="0"/>
        <v>5</v>
      </c>
      <c r="C15" s="40" t="str">
        <f ca="1">IF(INDIRECT("'Risk Input'!"&amp; Database!$O$2 &amp; ROW() - 4)="","",INDIRECT("'Risk Input'!"&amp; Database!$O$2 &amp; ROW() - 4))</f>
        <v>BKAD 05</v>
      </c>
      <c r="D15" s="38" t="str">
        <f ca="1">IF(INDIRECT("'Risk Input'!"&amp; Database!$O$10 &amp; ROW() - 4)="","",INDIRECT("'Risk Input'!"&amp; Database!$O$10 &amp; ROW() - 4))</f>
        <v xml:space="preserve">Terdapat aset yang tidak sesuai pengguna </v>
      </c>
      <c r="E15" s="218" t="str">
        <f ca="1">IF(INDIRECT("'Risk Input'!"&amp; Database!$O$9 &amp; ROW() - 4)="","",INDIRECT("'Risk Input'!"&amp; Database!$O$9 &amp; ROW() - 4))</f>
        <v>2023</v>
      </c>
      <c r="F15" s="38" t="str">
        <f ca="1">IF(INDIRECT("'Risk Input'!"&amp; Database!$O$27 &amp; ROW() - 4)="","",INDIRECT("'Risk Input'!"&amp; Database!$O$27 &amp; ROW() - 4))</f>
        <v>Memberikan  Panisment terhadap pengguna BMD yang tidak sesuai aturan</v>
      </c>
      <c r="G15" s="38"/>
      <c r="H15" s="38"/>
      <c r="I15" s="38" t="str">
        <f ca="1">IF(INDIRECT("'Risk Input'!"&amp; Database!$O$22 &amp; ROW() - 4)="","",INDIRECT("'Risk Input'!"&amp; Database!$O$22 &amp; ROW() - 4))</f>
        <v>Ferdinan Amba Sugi</v>
      </c>
      <c r="J15" s="38"/>
      <c r="K15" s="38"/>
    </row>
    <row r="16" spans="2:11" s="213" customFormat="1" ht="225" customHeight="1" thickBot="1">
      <c r="B16" s="42">
        <f t="shared" si="0"/>
        <v>6</v>
      </c>
      <c r="C16" s="42" t="str">
        <f ca="1">IF(INDIRECT("'Risk Input'!"&amp; Database!$O$2 &amp; ROW() - 4)="","",INDIRECT("'Risk Input'!"&amp; Database!$O$2 &amp; ROW() - 4))</f>
        <v/>
      </c>
      <c r="D16" s="39" t="str">
        <f ca="1">IF(INDIRECT("'Risk Input'!"&amp; Database!$O$10 &amp; ROW() - 4)="","",INDIRECT("'Risk Input'!"&amp; Database!$O$10 &amp; ROW() - 4))</f>
        <v/>
      </c>
      <c r="E16" s="219" t="str">
        <f ca="1">IF(INDIRECT("'Risk Input'!"&amp; Database!$O$9 &amp; ROW() - 4)="","",INDIRECT("'Risk Input'!"&amp; Database!$O$9 &amp; ROW() - 4))</f>
        <v/>
      </c>
      <c r="F16" s="39" t="str">
        <f ca="1">IF(INDIRECT("'Risk Input'!"&amp; Database!$O$27 &amp; ROW() - 4)="","",INDIRECT("'Risk Input'!"&amp; Database!$O$27 &amp; ROW() - 4))</f>
        <v/>
      </c>
      <c r="G16" s="39"/>
      <c r="H16" s="39"/>
      <c r="I16" s="39" t="str">
        <f ca="1">IF(INDIRECT("'Risk Input'!"&amp; Database!$O$22 &amp; ROW() - 4)="","",INDIRECT("'Risk Input'!"&amp; Database!$O$22 &amp; ROW() - 4))</f>
        <v/>
      </c>
      <c r="J16" s="39"/>
      <c r="K16" s="39"/>
    </row>
    <row r="17" spans="2:11" s="213" customFormat="1" ht="15" thickBot="1">
      <c r="B17" s="40">
        <f t="shared" si="0"/>
        <v>7</v>
      </c>
      <c r="C17" s="40" t="str">
        <f ca="1">IF(INDIRECT("'Risk Input'!"&amp; Database!$O$2 &amp; ROW() - 4)="","",INDIRECT("'Risk Input'!"&amp; Database!$O$2 &amp; ROW() - 4))</f>
        <v/>
      </c>
      <c r="D17" s="38" t="str">
        <f ca="1">IF(INDIRECT("'Risk Input'!"&amp; Database!$O$10 &amp; ROW() - 4)="","",INDIRECT("'Risk Input'!"&amp; Database!$O$10 &amp; ROW() - 4))</f>
        <v/>
      </c>
      <c r="E17" s="218" t="str">
        <f ca="1">IF(INDIRECT("'Risk Input'!"&amp; Database!$O$9 &amp; ROW() - 4)="","",INDIRECT("'Risk Input'!"&amp; Database!$O$9 &amp; ROW() - 4))</f>
        <v/>
      </c>
      <c r="F17" s="38" t="str">
        <f ca="1">IF(INDIRECT("'Risk Input'!"&amp; Database!$O$27 &amp; ROW() - 4)="","",INDIRECT("'Risk Input'!"&amp; Database!$O$27 &amp; ROW() - 4))</f>
        <v/>
      </c>
      <c r="G17" s="38"/>
      <c r="H17" s="38"/>
      <c r="I17" s="38" t="str">
        <f ca="1">IF(INDIRECT("'Risk Input'!"&amp; Database!$O$22 &amp; ROW() - 4)="","",INDIRECT("'Risk Input'!"&amp; Database!$O$22 &amp; ROW() - 4))</f>
        <v/>
      </c>
      <c r="J17" s="38"/>
      <c r="K17" s="38"/>
    </row>
    <row r="18" spans="2:11" s="213" customFormat="1" ht="15" thickBot="1">
      <c r="B18" s="42">
        <f t="shared" si="0"/>
        <v>8</v>
      </c>
      <c r="C18" s="42" t="str">
        <f ca="1">IF(INDIRECT("'Risk Input'!"&amp; Database!$O$2 &amp; ROW() - 4)="","",INDIRECT("'Risk Input'!"&amp; Database!$O$2 &amp; ROW() - 4))</f>
        <v/>
      </c>
      <c r="D18" s="39" t="str">
        <f ca="1">IF(INDIRECT("'Risk Input'!"&amp; Database!$O$10 &amp; ROW() - 4)="","",INDIRECT("'Risk Input'!"&amp; Database!$O$10 &amp; ROW() - 4))</f>
        <v/>
      </c>
      <c r="E18" s="219" t="str">
        <f ca="1">IF(INDIRECT("'Risk Input'!"&amp; Database!$O$9 &amp; ROW() - 4)="","",INDIRECT("'Risk Input'!"&amp; Database!$O$9 &amp; ROW() - 4))</f>
        <v/>
      </c>
      <c r="F18" s="39" t="str">
        <f ca="1">IF(INDIRECT("'Risk Input'!"&amp; Database!$O$27 &amp; ROW() - 4)="","",INDIRECT("'Risk Input'!"&amp; Database!$O$27 &amp; ROW() - 4))</f>
        <v/>
      </c>
      <c r="G18" s="39"/>
      <c r="H18" s="39"/>
      <c r="I18" s="39" t="str">
        <f ca="1">IF(INDIRECT("'Risk Input'!"&amp; Database!$O$22 &amp; ROW() - 4)="","",INDIRECT("'Risk Input'!"&amp; Database!$O$22 &amp; ROW() - 4))</f>
        <v/>
      </c>
      <c r="J18" s="39"/>
      <c r="K18" s="39"/>
    </row>
    <row r="19" spans="2:11" s="213" customFormat="1" ht="15" thickBot="1">
      <c r="B19" s="40">
        <f t="shared" si="0"/>
        <v>9</v>
      </c>
      <c r="C19" s="40" t="str">
        <f ca="1">IF(INDIRECT("'Risk Input'!"&amp; Database!$O$2 &amp; ROW() - 4)="","",INDIRECT("'Risk Input'!"&amp; Database!$O$2 &amp; ROW() - 4))</f>
        <v/>
      </c>
      <c r="D19" s="38" t="str">
        <f ca="1">IF(INDIRECT("'Risk Input'!"&amp; Database!$O$10 &amp; ROW() - 4)="","",INDIRECT("'Risk Input'!"&amp; Database!$O$10 &amp; ROW() - 4))</f>
        <v/>
      </c>
      <c r="E19" s="218" t="str">
        <f ca="1">IF(INDIRECT("'Risk Input'!"&amp; Database!$O$9 &amp; ROW() - 4)="","",INDIRECT("'Risk Input'!"&amp; Database!$O$9 &amp; ROW() - 4))</f>
        <v/>
      </c>
      <c r="F19" s="38" t="str">
        <f ca="1">IF(INDIRECT("'Risk Input'!"&amp; Database!$O$27 &amp; ROW() - 4)="","",INDIRECT("'Risk Input'!"&amp; Database!$O$27 &amp; ROW() - 4))</f>
        <v/>
      </c>
      <c r="G19" s="38"/>
      <c r="H19" s="38"/>
      <c r="I19" s="38" t="str">
        <f ca="1">IF(INDIRECT("'Risk Input'!"&amp; Database!$O$22 &amp; ROW() - 4)="","",INDIRECT("'Risk Input'!"&amp; Database!$O$22 &amp; ROW() - 4))</f>
        <v/>
      </c>
      <c r="J19" s="38"/>
      <c r="K19" s="38"/>
    </row>
    <row r="20" spans="2:11" s="213" customFormat="1" ht="15" thickBot="1">
      <c r="B20" s="42">
        <f t="shared" si="0"/>
        <v>10</v>
      </c>
      <c r="C20" s="42" t="str">
        <f ca="1">IF(INDIRECT("'Risk Input'!"&amp; Database!$O$2 &amp; ROW() - 4)="","",INDIRECT("'Risk Input'!"&amp; Database!$O$2 &amp; ROW() - 4))</f>
        <v/>
      </c>
      <c r="D20" s="39" t="str">
        <f ca="1">IF(INDIRECT("'Risk Input'!"&amp; Database!$O$10 &amp; ROW() - 4)="","",INDIRECT("'Risk Input'!"&amp; Database!$O$10 &amp; ROW() - 4))</f>
        <v/>
      </c>
      <c r="E20" s="219" t="str">
        <f ca="1">IF(INDIRECT("'Risk Input'!"&amp; Database!$O$9 &amp; ROW() - 4)="","",INDIRECT("'Risk Input'!"&amp; Database!$O$9 &amp; ROW() - 4))</f>
        <v/>
      </c>
      <c r="F20" s="39" t="str">
        <f ca="1">IF(INDIRECT("'Risk Input'!"&amp; Database!$O$27 &amp; ROW() - 4)="","",INDIRECT("'Risk Input'!"&amp; Database!$O$27 &amp; ROW() - 4))</f>
        <v/>
      </c>
      <c r="G20" s="39"/>
      <c r="H20" s="39"/>
      <c r="I20" s="39" t="str">
        <f ca="1">IF(INDIRECT("'Risk Input'!"&amp; Database!$O$22 &amp; ROW() - 4)="","",INDIRECT("'Risk Input'!"&amp; Database!$O$22 &amp; ROW() - 4))</f>
        <v/>
      </c>
      <c r="J20" s="39"/>
      <c r="K20" s="39"/>
    </row>
    <row r="21" spans="2:11" s="213" customFormat="1" ht="15" thickBot="1">
      <c r="B21" s="40">
        <f t="shared" si="0"/>
        <v>11</v>
      </c>
      <c r="C21" s="40" t="str">
        <f ca="1">IF(INDIRECT("'Risk Input'!"&amp; Database!$O$2 &amp; ROW() - 4)="","",INDIRECT("'Risk Input'!"&amp; Database!$O$2 &amp; ROW() - 4))</f>
        <v/>
      </c>
      <c r="D21" s="38" t="str">
        <f ca="1">IF(INDIRECT("'Risk Input'!"&amp; Database!$O$10 &amp; ROW() - 4)="","",INDIRECT("'Risk Input'!"&amp; Database!$O$10 &amp; ROW() - 4))</f>
        <v/>
      </c>
      <c r="E21" s="218" t="str">
        <f ca="1">IF(INDIRECT("'Risk Input'!"&amp; Database!$O$9 &amp; ROW() - 4)="","",INDIRECT("'Risk Input'!"&amp; Database!$O$9 &amp; ROW() - 4))</f>
        <v/>
      </c>
      <c r="F21" s="38" t="str">
        <f ca="1">IF(INDIRECT("'Risk Input'!"&amp; Database!$O$27 &amp; ROW() - 4)="","",INDIRECT("'Risk Input'!"&amp; Database!$O$27 &amp; ROW() - 4))</f>
        <v/>
      </c>
      <c r="G21" s="38"/>
      <c r="H21" s="38"/>
      <c r="I21" s="38" t="str">
        <f ca="1">IF(INDIRECT("'Risk Input'!"&amp; Database!$O$22 &amp; ROW() - 4)="","",INDIRECT("'Risk Input'!"&amp; Database!$O$22 &amp; ROW() - 4))</f>
        <v/>
      </c>
      <c r="J21" s="38"/>
      <c r="K21" s="38"/>
    </row>
    <row r="22" spans="2:11" s="213" customFormat="1" ht="15" thickBot="1">
      <c r="B22" s="42">
        <f>B21+1</f>
        <v>12</v>
      </c>
      <c r="C22" s="42" t="str">
        <f ca="1">IF(INDIRECT("'Risk Input'!"&amp; Database!$O$2 &amp; ROW() - 4)="","",INDIRECT("'Risk Input'!"&amp; Database!$O$2 &amp; ROW() - 4))</f>
        <v/>
      </c>
      <c r="D22" s="39" t="str">
        <f ca="1">IF(INDIRECT("'Risk Input'!"&amp; Database!$O$10 &amp; ROW() - 4)="","",INDIRECT("'Risk Input'!"&amp; Database!$O$10 &amp; ROW() - 4))</f>
        <v/>
      </c>
      <c r="E22" s="219" t="str">
        <f ca="1">IF(INDIRECT("'Risk Input'!"&amp; Database!$O$9 &amp; ROW() - 4)="","",INDIRECT("'Risk Input'!"&amp; Database!$O$9 &amp; ROW() - 4))</f>
        <v/>
      </c>
      <c r="F22" s="39" t="str">
        <f ca="1">IF(INDIRECT("'Risk Input'!"&amp; Database!$O$27 &amp; ROW() - 4)="","",INDIRECT("'Risk Input'!"&amp; Database!$O$27 &amp; ROW() - 4))</f>
        <v/>
      </c>
      <c r="G22" s="39"/>
      <c r="H22" s="39"/>
      <c r="I22" s="39" t="str">
        <f ca="1">IF(INDIRECT("'Risk Input'!"&amp; Database!$O$22 &amp; ROW() - 4)="","",INDIRECT("'Risk Input'!"&amp; Database!$O$22 &amp; ROW() - 4))</f>
        <v/>
      </c>
      <c r="J22" s="39"/>
      <c r="K22" s="39"/>
    </row>
    <row r="23" spans="2:11" s="213" customFormat="1" ht="15" thickBot="1">
      <c r="B23" s="40">
        <f t="shared" ref="B23:B31" si="1">B22+1</f>
        <v>13</v>
      </c>
      <c r="C23" s="40" t="str">
        <f ca="1">IF(INDIRECT("'Risk Input'!"&amp; Database!$O$2 &amp; ROW() - 4)="","",INDIRECT("'Risk Input'!"&amp; Database!$O$2 &amp; ROW() - 4))</f>
        <v/>
      </c>
      <c r="D23" s="38" t="str">
        <f ca="1">IF(INDIRECT("'Risk Input'!"&amp; Database!$O$10 &amp; ROW() - 4)="","",INDIRECT("'Risk Input'!"&amp; Database!$O$10 &amp; ROW() - 4))</f>
        <v/>
      </c>
      <c r="E23" s="218" t="str">
        <f ca="1">IF(INDIRECT("'Risk Input'!"&amp; Database!$O$9 &amp; ROW() - 4)="","",INDIRECT("'Risk Input'!"&amp; Database!$O$9 &amp; ROW() - 4))</f>
        <v/>
      </c>
      <c r="F23" s="38" t="str">
        <f ca="1">IF(INDIRECT("'Risk Input'!"&amp; Database!$O$27 &amp; ROW() - 4)="","",INDIRECT("'Risk Input'!"&amp; Database!$O$27 &amp; ROW() - 4))</f>
        <v/>
      </c>
      <c r="G23" s="38"/>
      <c r="H23" s="38"/>
      <c r="I23" s="38" t="str">
        <f ca="1">IF(INDIRECT("'Risk Input'!"&amp; Database!$O$22 &amp; ROW() - 4)="","",INDIRECT("'Risk Input'!"&amp; Database!$O$22 &amp; ROW() - 4))</f>
        <v/>
      </c>
      <c r="J23" s="38"/>
      <c r="K23" s="38"/>
    </row>
    <row r="24" spans="2:11" s="213" customFormat="1" ht="15" thickBot="1">
      <c r="B24" s="42">
        <f t="shared" si="1"/>
        <v>14</v>
      </c>
      <c r="C24" s="42" t="str">
        <f ca="1">IF(INDIRECT("'Risk Input'!"&amp; Database!$O$2 &amp; ROW() - 4)="","",INDIRECT("'Risk Input'!"&amp; Database!$O$2 &amp; ROW() - 4))</f>
        <v/>
      </c>
      <c r="D24" s="39" t="str">
        <f ca="1">IF(INDIRECT("'Risk Input'!"&amp; Database!$O$10 &amp; ROW() - 4)="","",INDIRECT("'Risk Input'!"&amp; Database!$O$10 &amp; ROW() - 4))</f>
        <v/>
      </c>
      <c r="E24" s="219" t="str">
        <f ca="1">IF(INDIRECT("'Risk Input'!"&amp; Database!$O$9 &amp; ROW() - 4)="","",INDIRECT("'Risk Input'!"&amp; Database!$O$9 &amp; ROW() - 4))</f>
        <v/>
      </c>
      <c r="F24" s="39" t="str">
        <f ca="1">IF(INDIRECT("'Risk Input'!"&amp; Database!$O$27 &amp; ROW() - 4)="","",INDIRECT("'Risk Input'!"&amp; Database!$O$27 &amp; ROW() - 4))</f>
        <v/>
      </c>
      <c r="G24" s="39"/>
      <c r="H24" s="39"/>
      <c r="I24" s="39" t="str">
        <f ca="1">IF(INDIRECT("'Risk Input'!"&amp; Database!$O$22 &amp; ROW() - 4)="","",INDIRECT("'Risk Input'!"&amp; Database!$O$22 &amp; ROW() - 4))</f>
        <v/>
      </c>
      <c r="J24" s="39"/>
      <c r="K24" s="39"/>
    </row>
    <row r="25" spans="2:11" s="213" customFormat="1" ht="15" thickBot="1">
      <c r="B25" s="40">
        <f t="shared" si="1"/>
        <v>15</v>
      </c>
      <c r="C25" s="40" t="str">
        <f ca="1">IF(INDIRECT("'Risk Input'!"&amp; Database!$O$2 &amp; ROW() - 4)="","",INDIRECT("'Risk Input'!"&amp; Database!$O$2 &amp; ROW() - 4))</f>
        <v/>
      </c>
      <c r="D25" s="38" t="str">
        <f ca="1">IF(INDIRECT("'Risk Input'!"&amp; Database!$O$10 &amp; ROW() - 4)="","",INDIRECT("'Risk Input'!"&amp; Database!$O$10 &amp; ROW() - 4))</f>
        <v/>
      </c>
      <c r="E25" s="218" t="str">
        <f ca="1">IF(INDIRECT("'Risk Input'!"&amp; Database!$O$9 &amp; ROW() - 4)="","",INDIRECT("'Risk Input'!"&amp; Database!$O$9 &amp; ROW() - 4))</f>
        <v/>
      </c>
      <c r="F25" s="38" t="str">
        <f ca="1">IF(INDIRECT("'Risk Input'!"&amp; Database!$O$27 &amp; ROW() - 4)="","",INDIRECT("'Risk Input'!"&amp; Database!$O$27 &amp; ROW() - 4))</f>
        <v/>
      </c>
      <c r="G25" s="38"/>
      <c r="H25" s="38"/>
      <c r="I25" s="38" t="str">
        <f ca="1">IF(INDIRECT("'Risk Input'!"&amp; Database!$O$22 &amp; ROW() - 4)="","",INDIRECT("'Risk Input'!"&amp; Database!$O$22 &amp; ROW() - 4))</f>
        <v/>
      </c>
      <c r="J25" s="38"/>
      <c r="K25" s="38"/>
    </row>
    <row r="26" spans="2:11" s="213" customFormat="1" ht="15" thickBot="1">
      <c r="B26" s="42">
        <f t="shared" si="1"/>
        <v>16</v>
      </c>
      <c r="C26" s="42" t="str">
        <f ca="1">IF(INDIRECT("'Risk Input'!"&amp; Database!$O$2 &amp; ROW() - 4)="","",INDIRECT("'Risk Input'!"&amp; Database!$O$2 &amp; ROW() - 4))</f>
        <v/>
      </c>
      <c r="D26" s="39" t="str">
        <f ca="1">IF(INDIRECT("'Risk Input'!"&amp; Database!$O$10 &amp; ROW() - 4)="","",INDIRECT("'Risk Input'!"&amp; Database!$O$10 &amp; ROW() - 4))</f>
        <v/>
      </c>
      <c r="E26" s="219" t="str">
        <f ca="1">IF(INDIRECT("'Risk Input'!"&amp; Database!$O$9 &amp; ROW() - 4)="","",INDIRECT("'Risk Input'!"&amp; Database!$O$9 &amp; ROW() - 4))</f>
        <v/>
      </c>
      <c r="F26" s="39" t="str">
        <f ca="1">IF(INDIRECT("'Risk Input'!"&amp; Database!$O$27 &amp; ROW() - 4)="","",INDIRECT("'Risk Input'!"&amp; Database!$O$27 &amp; ROW() - 4))</f>
        <v/>
      </c>
      <c r="G26" s="39"/>
      <c r="H26" s="39"/>
      <c r="I26" s="39" t="str">
        <f ca="1">IF(INDIRECT("'Risk Input'!"&amp; Database!$O$22 &amp; ROW() - 4)="","",INDIRECT("'Risk Input'!"&amp; Database!$O$22 &amp; ROW() - 4))</f>
        <v/>
      </c>
      <c r="J26" s="39"/>
      <c r="K26" s="39"/>
    </row>
    <row r="27" spans="2:11" s="213" customFormat="1" ht="15" thickBot="1">
      <c r="B27" s="40">
        <f t="shared" si="1"/>
        <v>17</v>
      </c>
      <c r="C27" s="40" t="str">
        <f ca="1">IF(INDIRECT("'Risk Input'!"&amp; Database!$O$2 &amp; ROW() - 4)="","",INDIRECT("'Risk Input'!"&amp; Database!$O$2 &amp; ROW() - 4))</f>
        <v/>
      </c>
      <c r="D27" s="38" t="str">
        <f ca="1">IF(INDIRECT("'Risk Input'!"&amp; Database!$O$10 &amp; ROW() - 4)="","",INDIRECT("'Risk Input'!"&amp; Database!$O$10 &amp; ROW() - 4))</f>
        <v/>
      </c>
      <c r="E27" s="218" t="str">
        <f ca="1">IF(INDIRECT("'Risk Input'!"&amp; Database!$O$9 &amp; ROW() - 4)="","",INDIRECT("'Risk Input'!"&amp; Database!$O$9 &amp; ROW() - 4))</f>
        <v/>
      </c>
      <c r="F27" s="38" t="str">
        <f ca="1">IF(INDIRECT("'Risk Input'!"&amp; Database!$O$27 &amp; ROW() - 4)="","",INDIRECT("'Risk Input'!"&amp; Database!$O$27 &amp; ROW() - 4))</f>
        <v/>
      </c>
      <c r="G27" s="38"/>
      <c r="H27" s="38"/>
      <c r="I27" s="38" t="str">
        <f ca="1">IF(INDIRECT("'Risk Input'!"&amp; Database!$O$22 &amp; ROW() - 4)="","",INDIRECT("'Risk Input'!"&amp; Database!$O$22 &amp; ROW() - 4))</f>
        <v/>
      </c>
      <c r="J27" s="38"/>
      <c r="K27" s="38"/>
    </row>
    <row r="28" spans="2:11" s="213" customFormat="1" ht="15" thickBot="1">
      <c r="B28" s="42">
        <f t="shared" si="1"/>
        <v>18</v>
      </c>
      <c r="C28" s="42" t="str">
        <f ca="1">IF(INDIRECT("'Risk Input'!"&amp; Database!$O$2 &amp; ROW() - 4)="","",INDIRECT("'Risk Input'!"&amp; Database!$O$2 &amp; ROW() - 4))</f>
        <v/>
      </c>
      <c r="D28" s="39" t="str">
        <f ca="1">IF(INDIRECT("'Risk Input'!"&amp; Database!$O$10 &amp; ROW() - 4)="","",INDIRECT("'Risk Input'!"&amp; Database!$O$10 &amp; ROW() - 4))</f>
        <v/>
      </c>
      <c r="E28" s="219" t="str">
        <f ca="1">IF(INDIRECT("'Risk Input'!"&amp; Database!$O$9 &amp; ROW() - 4)="","",INDIRECT("'Risk Input'!"&amp; Database!$O$9 &amp; ROW() - 4))</f>
        <v/>
      </c>
      <c r="F28" s="39" t="str">
        <f ca="1">IF(INDIRECT("'Risk Input'!"&amp; Database!$O$27 &amp; ROW() - 4)="","",INDIRECT("'Risk Input'!"&amp; Database!$O$27 &amp; ROW() - 4))</f>
        <v/>
      </c>
      <c r="G28" s="39"/>
      <c r="H28" s="39"/>
      <c r="I28" s="39" t="str">
        <f ca="1">IF(INDIRECT("'Risk Input'!"&amp; Database!$O$22 &amp; ROW() - 4)="","",INDIRECT("'Risk Input'!"&amp; Database!$O$22 &amp; ROW() - 4))</f>
        <v/>
      </c>
      <c r="J28" s="39"/>
      <c r="K28" s="39"/>
    </row>
    <row r="29" spans="2:11" s="213" customFormat="1" ht="15" thickBot="1">
      <c r="B29" s="40">
        <f t="shared" si="1"/>
        <v>19</v>
      </c>
      <c r="C29" s="40" t="str">
        <f ca="1">IF(INDIRECT("'Risk Input'!"&amp; Database!$O$2 &amp; ROW() - 4)="","",INDIRECT("'Risk Input'!"&amp; Database!$O$2 &amp; ROW() - 4))</f>
        <v/>
      </c>
      <c r="D29" s="38" t="str">
        <f ca="1">IF(INDIRECT("'Risk Input'!"&amp; Database!$O$10 &amp; ROW() - 4)="","",INDIRECT("'Risk Input'!"&amp; Database!$O$10 &amp; ROW() - 4))</f>
        <v/>
      </c>
      <c r="E29" s="218" t="str">
        <f ca="1">IF(INDIRECT("'Risk Input'!"&amp; Database!$O$9 &amp; ROW() - 4)="","",INDIRECT("'Risk Input'!"&amp; Database!$O$9 &amp; ROW() - 4))</f>
        <v/>
      </c>
      <c r="F29" s="38" t="str">
        <f ca="1">IF(INDIRECT("'Risk Input'!"&amp; Database!$O$27 &amp; ROW() - 4)="","",INDIRECT("'Risk Input'!"&amp; Database!$O$27 &amp; ROW() - 4))</f>
        <v/>
      </c>
      <c r="G29" s="38"/>
      <c r="H29" s="38"/>
      <c r="I29" s="38" t="str">
        <f ca="1">IF(INDIRECT("'Risk Input'!"&amp; Database!$O$22 &amp; ROW() - 4)="","",INDIRECT("'Risk Input'!"&amp; Database!$O$22 &amp; ROW() - 4))</f>
        <v/>
      </c>
      <c r="J29" s="38"/>
      <c r="K29" s="38"/>
    </row>
    <row r="30" spans="2:11" s="213" customFormat="1" ht="15" thickBot="1">
      <c r="B30" s="42">
        <f t="shared" si="1"/>
        <v>20</v>
      </c>
      <c r="C30" s="42" t="str">
        <f ca="1">IF(INDIRECT("'Risk Input'!"&amp; Database!$O$2 &amp; ROW() - 4)="","",INDIRECT("'Risk Input'!"&amp; Database!$O$2 &amp; ROW() - 4))</f>
        <v/>
      </c>
      <c r="D30" s="39" t="str">
        <f ca="1">IF(INDIRECT("'Risk Input'!"&amp; Database!$O$10 &amp; ROW() - 4)="","",INDIRECT("'Risk Input'!"&amp; Database!$O$10 &amp; ROW() - 4))</f>
        <v/>
      </c>
      <c r="E30" s="219" t="str">
        <f ca="1">IF(INDIRECT("'Risk Input'!"&amp; Database!$O$9 &amp; ROW() - 4)="","",INDIRECT("'Risk Input'!"&amp; Database!$O$9 &amp; ROW() - 4))</f>
        <v/>
      </c>
      <c r="F30" s="39" t="str">
        <f ca="1">IF(INDIRECT("'Risk Input'!"&amp; Database!$O$27 &amp; ROW() - 4)="","",INDIRECT("'Risk Input'!"&amp; Database!$O$27 &amp; ROW() - 4))</f>
        <v/>
      </c>
      <c r="G30" s="39"/>
      <c r="H30" s="39"/>
      <c r="I30" s="39" t="str">
        <f ca="1">IF(INDIRECT("'Risk Input'!"&amp; Database!$O$22 &amp; ROW() - 4)="","",INDIRECT("'Risk Input'!"&amp; Database!$O$22 &amp; ROW() - 4))</f>
        <v/>
      </c>
      <c r="J30" s="39"/>
      <c r="K30" s="39"/>
    </row>
    <row r="31" spans="2:11" s="213" customFormat="1" ht="15" thickBot="1">
      <c r="B31" s="40">
        <f t="shared" si="1"/>
        <v>21</v>
      </c>
      <c r="C31" s="40" t="str">
        <f ca="1">IF(INDIRECT("'Risk Input'!"&amp; Database!$O$2 &amp; ROW() - 4)="","",INDIRECT("'Risk Input'!"&amp; Database!$O$2 &amp; ROW() - 4))</f>
        <v/>
      </c>
      <c r="D31" s="38" t="str">
        <f ca="1">IF(INDIRECT("'Risk Input'!"&amp; Database!$O$10 &amp; ROW() - 4)="","",INDIRECT("'Risk Input'!"&amp; Database!$O$10 &amp; ROW() - 4))</f>
        <v/>
      </c>
      <c r="E31" s="218" t="str">
        <f ca="1">IF(INDIRECT("'Risk Input'!"&amp; Database!$O$9 &amp; ROW() - 4)="","",INDIRECT("'Risk Input'!"&amp; Database!$O$9 &amp; ROW() - 4))</f>
        <v/>
      </c>
      <c r="F31" s="38" t="str">
        <f ca="1">IF(INDIRECT("'Risk Input'!"&amp; Database!$O$27 &amp; ROW() - 4)="","",INDIRECT("'Risk Input'!"&amp; Database!$O$27 &amp; ROW() - 4))</f>
        <v/>
      </c>
      <c r="G31" s="38"/>
      <c r="H31" s="38"/>
      <c r="I31" s="38" t="str">
        <f ca="1">IF(INDIRECT("'Risk Input'!"&amp; Database!$O$22 &amp; ROW() - 4)="","",INDIRECT("'Risk Input'!"&amp; Database!$O$22 &amp; ROW() - 4))</f>
        <v/>
      </c>
      <c r="J31" s="38"/>
      <c r="K31" s="38"/>
    </row>
    <row r="32" spans="2:11" s="213" customFormat="1" ht="15" thickBot="1">
      <c r="B32" s="42">
        <f>B31+1</f>
        <v>22</v>
      </c>
      <c r="C32" s="42" t="str">
        <f ca="1">IF(INDIRECT("'Risk Input'!"&amp; Database!$O$2 &amp; ROW() - 4)="","",INDIRECT("'Risk Input'!"&amp; Database!$O$2 &amp; ROW() - 4))</f>
        <v/>
      </c>
      <c r="D32" s="39" t="str">
        <f ca="1">IF(INDIRECT("'Risk Input'!"&amp; Database!$O$10 &amp; ROW() - 4)="","",INDIRECT("'Risk Input'!"&amp; Database!$O$10 &amp; ROW() - 4))</f>
        <v/>
      </c>
      <c r="E32" s="219" t="str">
        <f ca="1">IF(INDIRECT("'Risk Input'!"&amp; Database!$O$9 &amp; ROW() - 4)="","",INDIRECT("'Risk Input'!"&amp; Database!$O$9 &amp; ROW() - 4))</f>
        <v/>
      </c>
      <c r="F32" s="39" t="str">
        <f ca="1">IF(INDIRECT("'Risk Input'!"&amp; Database!$O$27 &amp; ROW() - 4)="","",INDIRECT("'Risk Input'!"&amp; Database!$O$27 &amp; ROW() - 4))</f>
        <v/>
      </c>
      <c r="G32" s="39"/>
      <c r="H32" s="39"/>
      <c r="I32" s="39" t="str">
        <f ca="1">IF(INDIRECT("'Risk Input'!"&amp; Database!$O$22 &amp; ROW() - 4)="","",INDIRECT("'Risk Input'!"&amp; Database!$O$22 &amp; ROW() - 4))</f>
        <v/>
      </c>
      <c r="J32" s="39"/>
      <c r="K32" s="39"/>
    </row>
    <row r="33" spans="2:11" s="213" customFormat="1" ht="15" thickBot="1">
      <c r="B33" s="40">
        <f t="shared" ref="B33:B41" si="2">B32+1</f>
        <v>23</v>
      </c>
      <c r="C33" s="40" t="str">
        <f ca="1">IF(INDIRECT("'Risk Input'!"&amp; Database!$O$2 &amp; ROW() - 4)="","",INDIRECT("'Risk Input'!"&amp; Database!$O$2 &amp; ROW() - 4))</f>
        <v/>
      </c>
      <c r="D33" s="38" t="str">
        <f ca="1">IF(INDIRECT("'Risk Input'!"&amp; Database!$O$10 &amp; ROW() - 4)="","",INDIRECT("'Risk Input'!"&amp; Database!$O$10 &amp; ROW() - 4))</f>
        <v/>
      </c>
      <c r="E33" s="218" t="str">
        <f ca="1">IF(INDIRECT("'Risk Input'!"&amp; Database!$O$9 &amp; ROW() - 4)="","",INDIRECT("'Risk Input'!"&amp; Database!$O$9 &amp; ROW() - 4))</f>
        <v/>
      </c>
      <c r="F33" s="38" t="str">
        <f ca="1">IF(INDIRECT("'Risk Input'!"&amp; Database!$O$27 &amp; ROW() - 4)="","",INDIRECT("'Risk Input'!"&amp; Database!$O$27 &amp; ROW() - 4))</f>
        <v/>
      </c>
      <c r="G33" s="38"/>
      <c r="H33" s="38"/>
      <c r="I33" s="38" t="str">
        <f ca="1">IF(INDIRECT("'Risk Input'!"&amp; Database!$O$22 &amp; ROW() - 4)="","",INDIRECT("'Risk Input'!"&amp; Database!$O$22 &amp; ROW() - 4))</f>
        <v/>
      </c>
      <c r="J33" s="38"/>
      <c r="K33" s="38"/>
    </row>
    <row r="34" spans="2:11" s="213" customFormat="1" ht="15" thickBot="1">
      <c r="B34" s="42">
        <f t="shared" si="2"/>
        <v>24</v>
      </c>
      <c r="C34" s="42" t="str">
        <f ca="1">IF(INDIRECT("'Risk Input'!"&amp; Database!$O$2 &amp; ROW() - 4)="","",INDIRECT("'Risk Input'!"&amp; Database!$O$2 &amp; ROW() - 4))</f>
        <v/>
      </c>
      <c r="D34" s="39" t="str">
        <f ca="1">IF(INDIRECT("'Risk Input'!"&amp; Database!$O$10 &amp; ROW() - 4)="","",INDIRECT("'Risk Input'!"&amp; Database!$O$10 &amp; ROW() - 4))</f>
        <v/>
      </c>
      <c r="E34" s="219" t="str">
        <f ca="1">IF(INDIRECT("'Risk Input'!"&amp; Database!$O$9 &amp; ROW() - 4)="","",INDIRECT("'Risk Input'!"&amp; Database!$O$9 &amp; ROW() - 4))</f>
        <v/>
      </c>
      <c r="F34" s="39" t="str">
        <f ca="1">IF(INDIRECT("'Risk Input'!"&amp; Database!$O$27 &amp; ROW() - 4)="","",INDIRECT("'Risk Input'!"&amp; Database!$O$27 &amp; ROW() - 4))</f>
        <v/>
      </c>
      <c r="G34" s="39"/>
      <c r="H34" s="39"/>
      <c r="I34" s="39" t="str">
        <f ca="1">IF(INDIRECT("'Risk Input'!"&amp; Database!$O$22 &amp; ROW() - 4)="","",INDIRECT("'Risk Input'!"&amp; Database!$O$22 &amp; ROW() - 4))</f>
        <v/>
      </c>
      <c r="J34" s="39"/>
      <c r="K34" s="39"/>
    </row>
    <row r="35" spans="2:11" s="213" customFormat="1" ht="15" thickBot="1">
      <c r="B35" s="40">
        <f t="shared" si="2"/>
        <v>25</v>
      </c>
      <c r="C35" s="40" t="str">
        <f ca="1">IF(INDIRECT("'Risk Input'!"&amp; Database!$O$2 &amp; ROW() - 4)="","",INDIRECT("'Risk Input'!"&amp; Database!$O$2 &amp; ROW() - 4))</f>
        <v/>
      </c>
      <c r="D35" s="38" t="str">
        <f ca="1">IF(INDIRECT("'Risk Input'!"&amp; Database!$O$10 &amp; ROW() - 4)="","",INDIRECT("'Risk Input'!"&amp; Database!$O$10 &amp; ROW() - 4))</f>
        <v/>
      </c>
      <c r="E35" s="218" t="str">
        <f ca="1">IF(INDIRECT("'Risk Input'!"&amp; Database!$O$9 &amp; ROW() - 4)="","",INDIRECT("'Risk Input'!"&amp; Database!$O$9 &amp; ROW() - 4))</f>
        <v/>
      </c>
      <c r="F35" s="38" t="str">
        <f ca="1">IF(INDIRECT("'Risk Input'!"&amp; Database!$O$27 &amp; ROW() - 4)="","",INDIRECT("'Risk Input'!"&amp; Database!$O$27 &amp; ROW() - 4))</f>
        <v/>
      </c>
      <c r="G35" s="38"/>
      <c r="H35" s="38"/>
      <c r="I35" s="38" t="str">
        <f ca="1">IF(INDIRECT("'Risk Input'!"&amp; Database!$O$22 &amp; ROW() - 4)="","",INDIRECT("'Risk Input'!"&amp; Database!$O$22 &amp; ROW() - 4))</f>
        <v/>
      </c>
      <c r="J35" s="38"/>
      <c r="K35" s="38"/>
    </row>
    <row r="36" spans="2:11" s="213" customFormat="1" ht="15" thickBot="1">
      <c r="B36" s="42">
        <f t="shared" si="2"/>
        <v>26</v>
      </c>
      <c r="C36" s="42" t="str">
        <f ca="1">IF(INDIRECT("'Risk Input'!"&amp; Database!$O$2 &amp; ROW() - 4)="","",INDIRECT("'Risk Input'!"&amp; Database!$O$2 &amp; ROW() - 4))</f>
        <v/>
      </c>
      <c r="D36" s="39" t="str">
        <f ca="1">IF(INDIRECT("'Risk Input'!"&amp; Database!$O$10 &amp; ROW() - 4)="","",INDIRECT("'Risk Input'!"&amp; Database!$O$10 &amp; ROW() - 4))</f>
        <v/>
      </c>
      <c r="E36" s="219" t="str">
        <f ca="1">IF(INDIRECT("'Risk Input'!"&amp; Database!$O$9 &amp; ROW() - 4)="","",INDIRECT("'Risk Input'!"&amp; Database!$O$9 &amp; ROW() - 4))</f>
        <v/>
      </c>
      <c r="F36" s="39" t="str">
        <f ca="1">IF(INDIRECT("'Risk Input'!"&amp; Database!$O$27 &amp; ROW() - 4)="","",INDIRECT("'Risk Input'!"&amp; Database!$O$27 &amp; ROW() - 4))</f>
        <v/>
      </c>
      <c r="G36" s="39"/>
      <c r="H36" s="39"/>
      <c r="I36" s="39" t="str">
        <f ca="1">IF(INDIRECT("'Risk Input'!"&amp; Database!$O$22 &amp; ROW() - 4)="","",INDIRECT("'Risk Input'!"&amp; Database!$O$22 &amp; ROW() - 4))</f>
        <v/>
      </c>
      <c r="J36" s="39"/>
      <c r="K36" s="39"/>
    </row>
    <row r="37" spans="2:11" s="213" customFormat="1" ht="15" thickBot="1">
      <c r="B37" s="40">
        <f t="shared" si="2"/>
        <v>27</v>
      </c>
      <c r="C37" s="40" t="str">
        <f ca="1">IF(INDIRECT("'Risk Input'!"&amp; Database!$O$2 &amp; ROW() - 4)="","",INDIRECT("'Risk Input'!"&amp; Database!$O$2 &amp; ROW() - 4))</f>
        <v/>
      </c>
      <c r="D37" s="38" t="str">
        <f ca="1">IF(INDIRECT("'Risk Input'!"&amp; Database!$O$10 &amp; ROW() - 4)="","",INDIRECT("'Risk Input'!"&amp; Database!$O$10 &amp; ROW() - 4))</f>
        <v/>
      </c>
      <c r="E37" s="218" t="str">
        <f ca="1">IF(INDIRECT("'Risk Input'!"&amp; Database!$O$9 &amp; ROW() - 4)="","",INDIRECT("'Risk Input'!"&amp; Database!$O$9 &amp; ROW() - 4))</f>
        <v/>
      </c>
      <c r="F37" s="38" t="str">
        <f ca="1">IF(INDIRECT("'Risk Input'!"&amp; Database!$O$27 &amp; ROW() - 4)="","",INDIRECT("'Risk Input'!"&amp; Database!$O$27 &amp; ROW() - 4))</f>
        <v/>
      </c>
      <c r="G37" s="38"/>
      <c r="H37" s="38"/>
      <c r="I37" s="38" t="str">
        <f ca="1">IF(INDIRECT("'Risk Input'!"&amp; Database!$O$22 &amp; ROW() - 4)="","",INDIRECT("'Risk Input'!"&amp; Database!$O$22 &amp; ROW() - 4))</f>
        <v/>
      </c>
      <c r="J37" s="38"/>
      <c r="K37" s="38"/>
    </row>
    <row r="38" spans="2:11" s="213" customFormat="1" ht="15" thickBot="1">
      <c r="B38" s="42">
        <f t="shared" si="2"/>
        <v>28</v>
      </c>
      <c r="C38" s="42" t="str">
        <f ca="1">IF(INDIRECT("'Risk Input'!"&amp; Database!$O$2 &amp; ROW() - 4)="","",INDIRECT("'Risk Input'!"&amp; Database!$O$2 &amp; ROW() - 4))</f>
        <v/>
      </c>
      <c r="D38" s="39" t="str">
        <f ca="1">IF(INDIRECT("'Risk Input'!"&amp; Database!$O$10 &amp; ROW() - 4)="","",INDIRECT("'Risk Input'!"&amp; Database!$O$10 &amp; ROW() - 4))</f>
        <v/>
      </c>
      <c r="E38" s="219" t="str">
        <f ca="1">IF(INDIRECT("'Risk Input'!"&amp; Database!$O$9 &amp; ROW() - 4)="","",INDIRECT("'Risk Input'!"&amp; Database!$O$9 &amp; ROW() - 4))</f>
        <v/>
      </c>
      <c r="F38" s="39" t="str">
        <f ca="1">IF(INDIRECT("'Risk Input'!"&amp; Database!$O$27 &amp; ROW() - 4)="","",INDIRECT("'Risk Input'!"&amp; Database!$O$27 &amp; ROW() - 4))</f>
        <v/>
      </c>
      <c r="G38" s="39"/>
      <c r="H38" s="39"/>
      <c r="I38" s="39" t="str">
        <f ca="1">IF(INDIRECT("'Risk Input'!"&amp; Database!$O$22 &amp; ROW() - 4)="","",INDIRECT("'Risk Input'!"&amp; Database!$O$22 &amp; ROW() - 4))</f>
        <v/>
      </c>
      <c r="J38" s="39"/>
      <c r="K38" s="39"/>
    </row>
    <row r="39" spans="2:11" s="213" customFormat="1" ht="15" thickBot="1">
      <c r="B39" s="40">
        <f t="shared" si="2"/>
        <v>29</v>
      </c>
      <c r="C39" s="40" t="str">
        <f ca="1">IF(INDIRECT("'Risk Input'!"&amp; Database!$O$2 &amp; ROW() - 4)="","",INDIRECT("'Risk Input'!"&amp; Database!$O$2 &amp; ROW() - 4))</f>
        <v/>
      </c>
      <c r="D39" s="38" t="str">
        <f ca="1">IF(INDIRECT("'Risk Input'!"&amp; Database!$O$10 &amp; ROW() - 4)="","",INDIRECT("'Risk Input'!"&amp; Database!$O$10 &amp; ROW() - 4))</f>
        <v/>
      </c>
      <c r="E39" s="218" t="str">
        <f ca="1">IF(INDIRECT("'Risk Input'!"&amp; Database!$O$9 &amp; ROW() - 4)="","",INDIRECT("'Risk Input'!"&amp; Database!$O$9 &amp; ROW() - 4))</f>
        <v/>
      </c>
      <c r="F39" s="38" t="str">
        <f ca="1">IF(INDIRECT("'Risk Input'!"&amp; Database!$O$27 &amp; ROW() - 4)="","",INDIRECT("'Risk Input'!"&amp; Database!$O$27 &amp; ROW() - 4))</f>
        <v/>
      </c>
      <c r="G39" s="38"/>
      <c r="H39" s="38"/>
      <c r="I39" s="38" t="str">
        <f ca="1">IF(INDIRECT("'Risk Input'!"&amp; Database!$O$22 &amp; ROW() - 4)="","",INDIRECT("'Risk Input'!"&amp; Database!$O$22 &amp; ROW() - 4))</f>
        <v/>
      </c>
      <c r="J39" s="38"/>
      <c r="K39" s="38"/>
    </row>
    <row r="40" spans="2:11" s="213" customFormat="1" ht="15" thickBot="1">
      <c r="B40" s="42">
        <f t="shared" si="2"/>
        <v>30</v>
      </c>
      <c r="C40" s="42" t="str">
        <f ca="1">IF(INDIRECT("'Risk Input'!"&amp; Database!$O$2 &amp; ROW() - 4)="","",INDIRECT("'Risk Input'!"&amp; Database!$O$2 &amp; ROW() - 4))</f>
        <v/>
      </c>
      <c r="D40" s="39" t="str">
        <f ca="1">IF(INDIRECT("'Risk Input'!"&amp; Database!$O$10 &amp; ROW() - 4)="","",INDIRECT("'Risk Input'!"&amp; Database!$O$10 &amp; ROW() - 4))</f>
        <v/>
      </c>
      <c r="E40" s="219" t="str">
        <f ca="1">IF(INDIRECT("'Risk Input'!"&amp; Database!$O$9 &amp; ROW() - 4)="","",INDIRECT("'Risk Input'!"&amp; Database!$O$9 &amp; ROW() - 4))</f>
        <v/>
      </c>
      <c r="F40" s="39" t="str">
        <f ca="1">IF(INDIRECT("'Risk Input'!"&amp; Database!$O$27 &amp; ROW() - 4)="","",INDIRECT("'Risk Input'!"&amp; Database!$O$27 &amp; ROW() - 4))</f>
        <v/>
      </c>
      <c r="G40" s="39"/>
      <c r="H40" s="39"/>
      <c r="I40" s="39" t="str">
        <f ca="1">IF(INDIRECT("'Risk Input'!"&amp; Database!$O$22 &amp; ROW() - 4)="","",INDIRECT("'Risk Input'!"&amp; Database!$O$22 &amp; ROW() - 4))</f>
        <v/>
      </c>
      <c r="J40" s="39"/>
      <c r="K40" s="39"/>
    </row>
    <row r="41" spans="2:11" s="213" customFormat="1" ht="15" thickBot="1">
      <c r="B41" s="40">
        <f t="shared" si="2"/>
        <v>31</v>
      </c>
      <c r="C41" s="40" t="str">
        <f ca="1">IF(INDIRECT("'Risk Input'!"&amp; Database!$O$2 &amp; ROW() - 4)="","",INDIRECT("'Risk Input'!"&amp; Database!$O$2 &amp; ROW() - 4))</f>
        <v/>
      </c>
      <c r="D41" s="38" t="str">
        <f ca="1">IF(INDIRECT("'Risk Input'!"&amp; Database!$O$10 &amp; ROW() - 4)="","",INDIRECT("'Risk Input'!"&amp; Database!$O$10 &amp; ROW() - 4))</f>
        <v/>
      </c>
      <c r="E41" s="218" t="str">
        <f ca="1">IF(INDIRECT("'Risk Input'!"&amp; Database!$O$9 &amp; ROW() - 4)="","",INDIRECT("'Risk Input'!"&amp; Database!$O$9 &amp; ROW() - 4))</f>
        <v/>
      </c>
      <c r="F41" s="38" t="str">
        <f ca="1">IF(INDIRECT("'Risk Input'!"&amp; Database!$O$27 &amp; ROW() - 4)="","",INDIRECT("'Risk Input'!"&amp; Database!$O$27 &amp; ROW() - 4))</f>
        <v/>
      </c>
      <c r="G41" s="38"/>
      <c r="H41" s="38"/>
      <c r="I41" s="38" t="str">
        <f ca="1">IF(INDIRECT("'Risk Input'!"&amp; Database!$O$22 &amp; ROW() - 4)="","",INDIRECT("'Risk Input'!"&amp; Database!$O$22 &amp; ROW() - 4))</f>
        <v/>
      </c>
      <c r="J41" s="38"/>
      <c r="K41" s="38"/>
    </row>
    <row r="42" spans="2:11" s="213" customFormat="1" ht="15" thickBot="1">
      <c r="B42" s="42">
        <f>B41+1</f>
        <v>32</v>
      </c>
      <c r="C42" s="42" t="str">
        <f ca="1">IF(INDIRECT("'Risk Input'!"&amp; Database!$O$2 &amp; ROW() - 4)="","",INDIRECT("'Risk Input'!"&amp; Database!$O$2 &amp; ROW() - 4))</f>
        <v/>
      </c>
      <c r="D42" s="39" t="str">
        <f ca="1">IF(INDIRECT("'Risk Input'!"&amp; Database!$O$10 &amp; ROW() - 4)="","",INDIRECT("'Risk Input'!"&amp; Database!$O$10 &amp; ROW() - 4))</f>
        <v/>
      </c>
      <c r="E42" s="219" t="str">
        <f ca="1">IF(INDIRECT("'Risk Input'!"&amp; Database!$O$9 &amp; ROW() - 4)="","",INDIRECT("'Risk Input'!"&amp; Database!$O$9 &amp; ROW() - 4))</f>
        <v/>
      </c>
      <c r="F42" s="39" t="str">
        <f ca="1">IF(INDIRECT("'Risk Input'!"&amp; Database!$O$27 &amp; ROW() - 4)="","",INDIRECT("'Risk Input'!"&amp; Database!$O$27 &amp; ROW() - 4))</f>
        <v/>
      </c>
      <c r="G42" s="39"/>
      <c r="H42" s="39"/>
      <c r="I42" s="39" t="str">
        <f ca="1">IF(INDIRECT("'Risk Input'!"&amp; Database!$O$22 &amp; ROW() - 4)="","",INDIRECT("'Risk Input'!"&amp; Database!$O$22 &amp; ROW() - 4))</f>
        <v/>
      </c>
      <c r="J42" s="39"/>
      <c r="K42" s="39"/>
    </row>
    <row r="43" spans="2:11" s="213" customFormat="1" ht="15" thickBot="1">
      <c r="B43" s="40">
        <f t="shared" ref="B43:B51" si="3">B42+1</f>
        <v>33</v>
      </c>
      <c r="C43" s="40" t="str">
        <f ca="1">IF(INDIRECT("'Risk Input'!"&amp; Database!$O$2 &amp; ROW() - 4)="","",INDIRECT("'Risk Input'!"&amp; Database!$O$2 &amp; ROW() - 4))</f>
        <v/>
      </c>
      <c r="D43" s="38" t="str">
        <f ca="1">IF(INDIRECT("'Risk Input'!"&amp; Database!$O$10 &amp; ROW() - 4)="","",INDIRECT("'Risk Input'!"&amp; Database!$O$10 &amp; ROW() - 4))</f>
        <v/>
      </c>
      <c r="E43" s="218" t="str">
        <f ca="1">IF(INDIRECT("'Risk Input'!"&amp; Database!$O$9 &amp; ROW() - 4)="","",INDIRECT("'Risk Input'!"&amp; Database!$O$9 &amp; ROW() - 4))</f>
        <v/>
      </c>
      <c r="F43" s="38" t="str">
        <f ca="1">IF(INDIRECT("'Risk Input'!"&amp; Database!$O$27 &amp; ROW() - 4)="","",INDIRECT("'Risk Input'!"&amp; Database!$O$27 &amp; ROW() - 4))</f>
        <v/>
      </c>
      <c r="G43" s="38"/>
      <c r="H43" s="38"/>
      <c r="I43" s="38" t="str">
        <f ca="1">IF(INDIRECT("'Risk Input'!"&amp; Database!$O$22 &amp; ROW() - 4)="","",INDIRECT("'Risk Input'!"&amp; Database!$O$22 &amp; ROW() - 4))</f>
        <v/>
      </c>
      <c r="J43" s="38"/>
      <c r="K43" s="38"/>
    </row>
    <row r="44" spans="2:11" s="213" customFormat="1" ht="15" thickBot="1">
      <c r="B44" s="42">
        <f t="shared" si="3"/>
        <v>34</v>
      </c>
      <c r="C44" s="42" t="str">
        <f ca="1">IF(INDIRECT("'Risk Input'!"&amp; Database!$O$2 &amp; ROW() - 4)="","",INDIRECT("'Risk Input'!"&amp; Database!$O$2 &amp; ROW() - 4))</f>
        <v/>
      </c>
      <c r="D44" s="39" t="str">
        <f ca="1">IF(INDIRECT("'Risk Input'!"&amp; Database!$O$10 &amp; ROW() - 4)="","",INDIRECT("'Risk Input'!"&amp; Database!$O$10 &amp; ROW() - 4))</f>
        <v/>
      </c>
      <c r="E44" s="219" t="str">
        <f ca="1">IF(INDIRECT("'Risk Input'!"&amp; Database!$O$9 &amp; ROW() - 4)="","",INDIRECT("'Risk Input'!"&amp; Database!$O$9 &amp; ROW() - 4))</f>
        <v/>
      </c>
      <c r="F44" s="39" t="str">
        <f ca="1">IF(INDIRECT("'Risk Input'!"&amp; Database!$O$27 &amp; ROW() - 4)="","",INDIRECT("'Risk Input'!"&amp; Database!$O$27 &amp; ROW() - 4))</f>
        <v/>
      </c>
      <c r="G44" s="39"/>
      <c r="H44" s="39"/>
      <c r="I44" s="39" t="str">
        <f ca="1">IF(INDIRECT("'Risk Input'!"&amp; Database!$O$22 &amp; ROW() - 4)="","",INDIRECT("'Risk Input'!"&amp; Database!$O$22 &amp; ROW() - 4))</f>
        <v/>
      </c>
      <c r="J44" s="39"/>
      <c r="K44" s="39"/>
    </row>
    <row r="45" spans="2:11" s="213" customFormat="1" ht="15" thickBot="1">
      <c r="B45" s="40">
        <f t="shared" si="3"/>
        <v>35</v>
      </c>
      <c r="C45" s="40" t="str">
        <f ca="1">IF(INDIRECT("'Risk Input'!"&amp; Database!$O$2 &amp; ROW() - 4)="","",INDIRECT("'Risk Input'!"&amp; Database!$O$2 &amp; ROW() - 4))</f>
        <v/>
      </c>
      <c r="D45" s="38" t="str">
        <f ca="1">IF(INDIRECT("'Risk Input'!"&amp; Database!$O$10 &amp; ROW() - 4)="","",INDIRECT("'Risk Input'!"&amp; Database!$O$10 &amp; ROW() - 4))</f>
        <v/>
      </c>
      <c r="E45" s="218" t="str">
        <f ca="1">IF(INDIRECT("'Risk Input'!"&amp; Database!$O$9 &amp; ROW() - 4)="","",INDIRECT("'Risk Input'!"&amp; Database!$O$9 &amp; ROW() - 4))</f>
        <v/>
      </c>
      <c r="F45" s="38" t="str">
        <f ca="1">IF(INDIRECT("'Risk Input'!"&amp; Database!$O$27 &amp; ROW() - 4)="","",INDIRECT("'Risk Input'!"&amp; Database!$O$27 &amp; ROW() - 4))</f>
        <v/>
      </c>
      <c r="G45" s="38"/>
      <c r="H45" s="38"/>
      <c r="I45" s="38" t="str">
        <f ca="1">IF(INDIRECT("'Risk Input'!"&amp; Database!$O$22 &amp; ROW() - 4)="","",INDIRECT("'Risk Input'!"&amp; Database!$O$22 &amp; ROW() - 4))</f>
        <v/>
      </c>
      <c r="J45" s="38"/>
      <c r="K45" s="38"/>
    </row>
    <row r="46" spans="2:11" s="213" customFormat="1" ht="15" thickBot="1">
      <c r="B46" s="42">
        <f t="shared" si="3"/>
        <v>36</v>
      </c>
      <c r="C46" s="42" t="str">
        <f ca="1">IF(INDIRECT("'Risk Input'!"&amp; Database!$O$2 &amp; ROW() - 4)="","",INDIRECT("'Risk Input'!"&amp; Database!$O$2 &amp; ROW() - 4))</f>
        <v/>
      </c>
      <c r="D46" s="39" t="str">
        <f ca="1">IF(INDIRECT("'Risk Input'!"&amp; Database!$O$10 &amp; ROW() - 4)="","",INDIRECT("'Risk Input'!"&amp; Database!$O$10 &amp; ROW() - 4))</f>
        <v/>
      </c>
      <c r="E46" s="219" t="str">
        <f ca="1">IF(INDIRECT("'Risk Input'!"&amp; Database!$O$9 &amp; ROW() - 4)="","",INDIRECT("'Risk Input'!"&amp; Database!$O$9 &amp; ROW() - 4))</f>
        <v/>
      </c>
      <c r="F46" s="39" t="str">
        <f ca="1">IF(INDIRECT("'Risk Input'!"&amp; Database!$O$27 &amp; ROW() - 4)="","",INDIRECT("'Risk Input'!"&amp; Database!$O$27 &amp; ROW() - 4))</f>
        <v/>
      </c>
      <c r="G46" s="39"/>
      <c r="H46" s="39"/>
      <c r="I46" s="39" t="str">
        <f ca="1">IF(INDIRECT("'Risk Input'!"&amp; Database!$O$22 &amp; ROW() - 4)="","",INDIRECT("'Risk Input'!"&amp; Database!$O$22 &amp; ROW() - 4))</f>
        <v/>
      </c>
      <c r="J46" s="39"/>
      <c r="K46" s="39"/>
    </row>
    <row r="47" spans="2:11" s="213" customFormat="1" ht="15" thickBot="1">
      <c r="B47" s="40">
        <f t="shared" si="3"/>
        <v>37</v>
      </c>
      <c r="C47" s="40" t="str">
        <f ca="1">IF(INDIRECT("'Risk Input'!"&amp; Database!$O$2 &amp; ROW() - 4)="","",INDIRECT("'Risk Input'!"&amp; Database!$O$2 &amp; ROW() - 4))</f>
        <v/>
      </c>
      <c r="D47" s="38" t="str">
        <f ca="1">IF(INDIRECT("'Risk Input'!"&amp; Database!$O$10 &amp; ROW() - 4)="","",INDIRECT("'Risk Input'!"&amp; Database!$O$10 &amp; ROW() - 4))</f>
        <v/>
      </c>
      <c r="E47" s="218" t="str">
        <f ca="1">IF(INDIRECT("'Risk Input'!"&amp; Database!$O$9 &amp; ROW() - 4)="","",INDIRECT("'Risk Input'!"&amp; Database!$O$9 &amp; ROW() - 4))</f>
        <v/>
      </c>
      <c r="F47" s="38" t="str">
        <f ca="1">IF(INDIRECT("'Risk Input'!"&amp; Database!$O$27 &amp; ROW() - 4)="","",INDIRECT("'Risk Input'!"&amp; Database!$O$27 &amp; ROW() - 4))</f>
        <v/>
      </c>
      <c r="G47" s="38"/>
      <c r="H47" s="38"/>
      <c r="I47" s="38" t="str">
        <f ca="1">IF(INDIRECT("'Risk Input'!"&amp; Database!$O$22 &amp; ROW() - 4)="","",INDIRECT("'Risk Input'!"&amp; Database!$O$22 &amp; ROW() - 4))</f>
        <v/>
      </c>
      <c r="J47" s="38"/>
      <c r="K47" s="38"/>
    </row>
    <row r="48" spans="2:11" s="213" customFormat="1" ht="15" thickBot="1">
      <c r="B48" s="42">
        <f t="shared" si="3"/>
        <v>38</v>
      </c>
      <c r="C48" s="42" t="str">
        <f ca="1">IF(INDIRECT("'Risk Input'!"&amp; Database!$O$2 &amp; ROW() - 4)="","",INDIRECT("'Risk Input'!"&amp; Database!$O$2 &amp; ROW() - 4))</f>
        <v/>
      </c>
      <c r="D48" s="39" t="str">
        <f ca="1">IF(INDIRECT("'Risk Input'!"&amp; Database!$O$10 &amp; ROW() - 4)="","",INDIRECT("'Risk Input'!"&amp; Database!$O$10 &amp; ROW() - 4))</f>
        <v/>
      </c>
      <c r="E48" s="219" t="str">
        <f ca="1">IF(INDIRECT("'Risk Input'!"&amp; Database!$O$9 &amp; ROW() - 4)="","",INDIRECT("'Risk Input'!"&amp; Database!$O$9 &amp; ROW() - 4))</f>
        <v/>
      </c>
      <c r="F48" s="39" t="str">
        <f ca="1">IF(INDIRECT("'Risk Input'!"&amp; Database!$O$27 &amp; ROW() - 4)="","",INDIRECT("'Risk Input'!"&amp; Database!$O$27 &amp; ROW() - 4))</f>
        <v/>
      </c>
      <c r="G48" s="39"/>
      <c r="H48" s="39"/>
      <c r="I48" s="39" t="str">
        <f ca="1">IF(INDIRECT("'Risk Input'!"&amp; Database!$O$22 &amp; ROW() - 4)="","",INDIRECT("'Risk Input'!"&amp; Database!$O$22 &amp; ROW() - 4))</f>
        <v/>
      </c>
      <c r="J48" s="39"/>
      <c r="K48" s="39"/>
    </row>
    <row r="49" spans="2:11" s="213" customFormat="1" ht="15" thickBot="1">
      <c r="B49" s="40">
        <f t="shared" si="3"/>
        <v>39</v>
      </c>
      <c r="C49" s="40" t="str">
        <f ca="1">IF(INDIRECT("'Risk Input'!"&amp; Database!$O$2 &amp; ROW() - 4)="","",INDIRECT("'Risk Input'!"&amp; Database!$O$2 &amp; ROW() - 4))</f>
        <v/>
      </c>
      <c r="D49" s="38" t="str">
        <f ca="1">IF(INDIRECT("'Risk Input'!"&amp; Database!$O$10 &amp; ROW() - 4)="","",INDIRECT("'Risk Input'!"&amp; Database!$O$10 &amp; ROW() - 4))</f>
        <v/>
      </c>
      <c r="E49" s="218" t="str">
        <f ca="1">IF(INDIRECT("'Risk Input'!"&amp; Database!$O$9 &amp; ROW() - 4)="","",INDIRECT("'Risk Input'!"&amp; Database!$O$9 &amp; ROW() - 4))</f>
        <v/>
      </c>
      <c r="F49" s="38" t="str">
        <f ca="1">IF(INDIRECT("'Risk Input'!"&amp; Database!$O$27 &amp; ROW() - 4)="","",INDIRECT("'Risk Input'!"&amp; Database!$O$27 &amp; ROW() - 4))</f>
        <v/>
      </c>
      <c r="G49" s="38"/>
      <c r="H49" s="38"/>
      <c r="I49" s="38" t="str">
        <f ca="1">IF(INDIRECT("'Risk Input'!"&amp; Database!$O$22 &amp; ROW() - 4)="","",INDIRECT("'Risk Input'!"&amp; Database!$O$22 &amp; ROW() - 4))</f>
        <v/>
      </c>
      <c r="J49" s="38"/>
      <c r="K49" s="38"/>
    </row>
    <row r="50" spans="2:11" s="213" customFormat="1" ht="15" thickBot="1">
      <c r="B50" s="42">
        <f t="shared" si="3"/>
        <v>40</v>
      </c>
      <c r="C50" s="42" t="str">
        <f ca="1">IF(INDIRECT("'Risk Input'!"&amp; Database!$O$2 &amp; ROW() - 4)="","",INDIRECT("'Risk Input'!"&amp; Database!$O$2 &amp; ROW() - 4))</f>
        <v/>
      </c>
      <c r="D50" s="39" t="str">
        <f ca="1">IF(INDIRECT("'Risk Input'!"&amp; Database!$O$10 &amp; ROW() - 4)="","",INDIRECT("'Risk Input'!"&amp; Database!$O$10 &amp; ROW() - 4))</f>
        <v/>
      </c>
      <c r="E50" s="219" t="str">
        <f ca="1">IF(INDIRECT("'Risk Input'!"&amp; Database!$O$9 &amp; ROW() - 4)="","",INDIRECT("'Risk Input'!"&amp; Database!$O$9 &amp; ROW() - 4))</f>
        <v/>
      </c>
      <c r="F50" s="39" t="str">
        <f ca="1">IF(INDIRECT("'Risk Input'!"&amp; Database!$O$27 &amp; ROW() - 4)="","",INDIRECT("'Risk Input'!"&amp; Database!$O$27 &amp; ROW() - 4))</f>
        <v/>
      </c>
      <c r="G50" s="39"/>
      <c r="H50" s="39"/>
      <c r="I50" s="39" t="str">
        <f ca="1">IF(INDIRECT("'Risk Input'!"&amp; Database!$O$22 &amp; ROW() - 4)="","",INDIRECT("'Risk Input'!"&amp; Database!$O$22 &amp; ROW() - 4))</f>
        <v/>
      </c>
      <c r="J50" s="39"/>
      <c r="K50" s="39"/>
    </row>
    <row r="51" spans="2:11" s="213" customFormat="1" ht="15" thickBot="1">
      <c r="B51" s="40">
        <f t="shared" si="3"/>
        <v>41</v>
      </c>
      <c r="C51" s="40" t="str">
        <f ca="1">IF(INDIRECT("'Risk Input'!"&amp; Database!$O$2 &amp; ROW() - 4)="","",INDIRECT("'Risk Input'!"&amp; Database!$O$2 &amp; ROW() - 4))</f>
        <v/>
      </c>
      <c r="D51" s="38" t="str">
        <f ca="1">IF(INDIRECT("'Risk Input'!"&amp; Database!$O$10 &amp; ROW() - 4)="","",INDIRECT("'Risk Input'!"&amp; Database!$O$10 &amp; ROW() - 4))</f>
        <v/>
      </c>
      <c r="E51" s="218" t="str">
        <f ca="1">IF(INDIRECT("'Risk Input'!"&amp; Database!$O$9 &amp; ROW() - 4)="","",INDIRECT("'Risk Input'!"&amp; Database!$O$9 &amp; ROW() - 4))</f>
        <v/>
      </c>
      <c r="F51" s="38" t="str">
        <f ca="1">IF(INDIRECT("'Risk Input'!"&amp; Database!$O$27 &amp; ROW() - 4)="","",INDIRECT("'Risk Input'!"&amp; Database!$O$27 &amp; ROW() - 4))</f>
        <v/>
      </c>
      <c r="G51" s="38"/>
      <c r="H51" s="38"/>
      <c r="I51" s="38" t="str">
        <f ca="1">IF(INDIRECT("'Risk Input'!"&amp; Database!$O$22 &amp; ROW() - 4)="","",INDIRECT("'Risk Input'!"&amp; Database!$O$22 &amp; ROW() - 4))</f>
        <v/>
      </c>
      <c r="J51" s="38"/>
      <c r="K51" s="38"/>
    </row>
    <row r="52" spans="2:11" s="213" customFormat="1" ht="15" thickBot="1">
      <c r="B52" s="42">
        <f>B51+1</f>
        <v>42</v>
      </c>
      <c r="C52" s="42" t="str">
        <f ca="1">IF(INDIRECT("'Risk Input'!"&amp; Database!$O$2 &amp; ROW() - 4)="","",INDIRECT("'Risk Input'!"&amp; Database!$O$2 &amp; ROW() - 4))</f>
        <v/>
      </c>
      <c r="D52" s="39" t="str">
        <f ca="1">IF(INDIRECT("'Risk Input'!"&amp; Database!$O$10 &amp; ROW() - 4)="","",INDIRECT("'Risk Input'!"&amp; Database!$O$10 &amp; ROW() - 4))</f>
        <v/>
      </c>
      <c r="E52" s="219" t="str">
        <f ca="1">IF(INDIRECT("'Risk Input'!"&amp; Database!$O$9 &amp; ROW() - 4)="","",INDIRECT("'Risk Input'!"&amp; Database!$O$9 &amp; ROW() - 4))</f>
        <v/>
      </c>
      <c r="F52" s="39" t="str">
        <f ca="1">IF(INDIRECT("'Risk Input'!"&amp; Database!$O$27 &amp; ROW() - 4)="","",INDIRECT("'Risk Input'!"&amp; Database!$O$27 &amp; ROW() - 4))</f>
        <v/>
      </c>
      <c r="G52" s="39"/>
      <c r="H52" s="39"/>
      <c r="I52" s="39" t="str">
        <f ca="1">IF(INDIRECT("'Risk Input'!"&amp; Database!$O$22 &amp; ROW() - 4)="","",INDIRECT("'Risk Input'!"&amp; Database!$O$22 &amp; ROW() - 4))</f>
        <v/>
      </c>
      <c r="J52" s="39"/>
      <c r="K52" s="39"/>
    </row>
    <row r="53" spans="2:11" s="213" customFormat="1" ht="15" thickBot="1">
      <c r="B53" s="40">
        <f t="shared" ref="B53:B61" si="4">B52+1</f>
        <v>43</v>
      </c>
      <c r="C53" s="40" t="str">
        <f ca="1">IF(INDIRECT("'Risk Input'!"&amp; Database!$O$2 &amp; ROW() - 4)="","",INDIRECT("'Risk Input'!"&amp; Database!$O$2 &amp; ROW() - 4))</f>
        <v/>
      </c>
      <c r="D53" s="38" t="str">
        <f ca="1">IF(INDIRECT("'Risk Input'!"&amp; Database!$O$10 &amp; ROW() - 4)="","",INDIRECT("'Risk Input'!"&amp; Database!$O$10 &amp; ROW() - 4))</f>
        <v/>
      </c>
      <c r="E53" s="218" t="str">
        <f ca="1">IF(INDIRECT("'Risk Input'!"&amp; Database!$O$9 &amp; ROW() - 4)="","",INDIRECT("'Risk Input'!"&amp; Database!$O$9 &amp; ROW() - 4))</f>
        <v/>
      </c>
      <c r="F53" s="38" t="str">
        <f ca="1">IF(INDIRECT("'Risk Input'!"&amp; Database!$O$27 &amp; ROW() - 4)="","",INDIRECT("'Risk Input'!"&amp; Database!$O$27 &amp; ROW() - 4))</f>
        <v/>
      </c>
      <c r="G53" s="38"/>
      <c r="H53" s="38"/>
      <c r="I53" s="38" t="str">
        <f ca="1">IF(INDIRECT("'Risk Input'!"&amp; Database!$O$22 &amp; ROW() - 4)="","",INDIRECT("'Risk Input'!"&amp; Database!$O$22 &amp; ROW() - 4))</f>
        <v/>
      </c>
      <c r="J53" s="38"/>
      <c r="K53" s="38"/>
    </row>
    <row r="54" spans="2:11" s="213" customFormat="1" ht="15" thickBot="1">
      <c r="B54" s="42">
        <f t="shared" si="4"/>
        <v>44</v>
      </c>
      <c r="C54" s="42" t="str">
        <f ca="1">IF(INDIRECT("'Risk Input'!"&amp; Database!$O$2 &amp; ROW() - 4)="","",INDIRECT("'Risk Input'!"&amp; Database!$O$2 &amp; ROW() - 4))</f>
        <v/>
      </c>
      <c r="D54" s="39" t="str">
        <f ca="1">IF(INDIRECT("'Risk Input'!"&amp; Database!$O$10 &amp; ROW() - 4)="","",INDIRECT("'Risk Input'!"&amp; Database!$O$10 &amp; ROW() - 4))</f>
        <v/>
      </c>
      <c r="E54" s="219" t="str">
        <f ca="1">IF(INDIRECT("'Risk Input'!"&amp; Database!$O$9 &amp; ROW() - 4)="","",INDIRECT("'Risk Input'!"&amp; Database!$O$9 &amp; ROW() - 4))</f>
        <v/>
      </c>
      <c r="F54" s="39" t="str">
        <f ca="1">IF(INDIRECT("'Risk Input'!"&amp; Database!$O$27 &amp; ROW() - 4)="","",INDIRECT("'Risk Input'!"&amp; Database!$O$27 &amp; ROW() - 4))</f>
        <v/>
      </c>
      <c r="G54" s="39"/>
      <c r="H54" s="39"/>
      <c r="I54" s="39" t="str">
        <f ca="1">IF(INDIRECT("'Risk Input'!"&amp; Database!$O$22 &amp; ROW() - 4)="","",INDIRECT("'Risk Input'!"&amp; Database!$O$22 &amp; ROW() - 4))</f>
        <v/>
      </c>
      <c r="J54" s="39"/>
      <c r="K54" s="39"/>
    </row>
    <row r="55" spans="2:11" s="213" customFormat="1" ht="15" thickBot="1">
      <c r="B55" s="40">
        <f t="shared" si="4"/>
        <v>45</v>
      </c>
      <c r="C55" s="40" t="str">
        <f ca="1">IF(INDIRECT("'Risk Input'!"&amp; Database!$O$2 &amp; ROW() - 4)="","",INDIRECT("'Risk Input'!"&amp; Database!$O$2 &amp; ROW() - 4))</f>
        <v/>
      </c>
      <c r="D55" s="38" t="str">
        <f ca="1">IF(INDIRECT("'Risk Input'!"&amp; Database!$O$10 &amp; ROW() - 4)="","",INDIRECT("'Risk Input'!"&amp; Database!$O$10 &amp; ROW() - 4))</f>
        <v/>
      </c>
      <c r="E55" s="218" t="str">
        <f ca="1">IF(INDIRECT("'Risk Input'!"&amp; Database!$O$9 &amp; ROW() - 4)="","",INDIRECT("'Risk Input'!"&amp; Database!$O$9 &amp; ROW() - 4))</f>
        <v/>
      </c>
      <c r="F55" s="38" t="str">
        <f ca="1">IF(INDIRECT("'Risk Input'!"&amp; Database!$O$27 &amp; ROW() - 4)="","",INDIRECT("'Risk Input'!"&amp; Database!$O$27 &amp; ROW() - 4))</f>
        <v/>
      </c>
      <c r="G55" s="38"/>
      <c r="H55" s="38"/>
      <c r="I55" s="38" t="str">
        <f ca="1">IF(INDIRECT("'Risk Input'!"&amp; Database!$O$22 &amp; ROW() - 4)="","",INDIRECT("'Risk Input'!"&amp; Database!$O$22 &amp; ROW() - 4))</f>
        <v/>
      </c>
      <c r="J55" s="38"/>
      <c r="K55" s="38"/>
    </row>
    <row r="56" spans="2:11" s="213" customFormat="1" ht="15" thickBot="1">
      <c r="B56" s="42">
        <f t="shared" si="4"/>
        <v>46</v>
      </c>
      <c r="C56" s="42" t="str">
        <f ca="1">IF(INDIRECT("'Risk Input'!"&amp; Database!$O$2 &amp; ROW() - 4)="","",INDIRECT("'Risk Input'!"&amp; Database!$O$2 &amp; ROW() - 4))</f>
        <v/>
      </c>
      <c r="D56" s="39" t="str">
        <f ca="1">IF(INDIRECT("'Risk Input'!"&amp; Database!$O$10 &amp; ROW() - 4)="","",INDIRECT("'Risk Input'!"&amp; Database!$O$10 &amp; ROW() - 4))</f>
        <v/>
      </c>
      <c r="E56" s="219" t="str">
        <f ca="1">IF(INDIRECT("'Risk Input'!"&amp; Database!$O$9 &amp; ROW() - 4)="","",INDIRECT("'Risk Input'!"&amp; Database!$O$9 &amp; ROW() - 4))</f>
        <v/>
      </c>
      <c r="F56" s="39" t="str">
        <f ca="1">IF(INDIRECT("'Risk Input'!"&amp; Database!$O$27 &amp; ROW() - 4)="","",INDIRECT("'Risk Input'!"&amp; Database!$O$27 &amp; ROW() - 4))</f>
        <v/>
      </c>
      <c r="G56" s="39"/>
      <c r="H56" s="39"/>
      <c r="I56" s="39" t="str">
        <f ca="1">IF(INDIRECT("'Risk Input'!"&amp; Database!$O$22 &amp; ROW() - 4)="","",INDIRECT("'Risk Input'!"&amp; Database!$O$22 &amp; ROW() - 4))</f>
        <v/>
      </c>
      <c r="J56" s="39"/>
      <c r="K56" s="39"/>
    </row>
    <row r="57" spans="2:11" s="213" customFormat="1" ht="15" thickBot="1">
      <c r="B57" s="40">
        <f t="shared" si="4"/>
        <v>47</v>
      </c>
      <c r="C57" s="40" t="str">
        <f ca="1">IF(INDIRECT("'Risk Input'!"&amp; Database!$O$2 &amp; ROW() - 4)="","",INDIRECT("'Risk Input'!"&amp; Database!$O$2 &amp; ROW() - 4))</f>
        <v/>
      </c>
      <c r="D57" s="38" t="str">
        <f ca="1">IF(INDIRECT("'Risk Input'!"&amp; Database!$O$10 &amp; ROW() - 4)="","",INDIRECT("'Risk Input'!"&amp; Database!$O$10 &amp; ROW() - 4))</f>
        <v/>
      </c>
      <c r="E57" s="218" t="str">
        <f ca="1">IF(INDIRECT("'Risk Input'!"&amp; Database!$O$9 &amp; ROW() - 4)="","",INDIRECT("'Risk Input'!"&amp; Database!$O$9 &amp; ROW() - 4))</f>
        <v/>
      </c>
      <c r="F57" s="38" t="str">
        <f ca="1">IF(INDIRECT("'Risk Input'!"&amp; Database!$O$27 &amp; ROW() - 4)="","",INDIRECT("'Risk Input'!"&amp; Database!$O$27 &amp; ROW() - 4))</f>
        <v/>
      </c>
      <c r="G57" s="38"/>
      <c r="H57" s="38"/>
      <c r="I57" s="38" t="str">
        <f ca="1">IF(INDIRECT("'Risk Input'!"&amp; Database!$O$22 &amp; ROW() - 4)="","",INDIRECT("'Risk Input'!"&amp; Database!$O$22 &amp; ROW() - 4))</f>
        <v/>
      </c>
      <c r="J57" s="38"/>
      <c r="K57" s="38"/>
    </row>
    <row r="58" spans="2:11" s="213" customFormat="1" ht="15" thickBot="1">
      <c r="B58" s="42">
        <f t="shared" si="4"/>
        <v>48</v>
      </c>
      <c r="C58" s="42" t="str">
        <f ca="1">IF(INDIRECT("'Risk Input'!"&amp; Database!$O$2 &amp; ROW() - 4)="","",INDIRECT("'Risk Input'!"&amp; Database!$O$2 &amp; ROW() - 4))</f>
        <v/>
      </c>
      <c r="D58" s="39" t="str">
        <f ca="1">IF(INDIRECT("'Risk Input'!"&amp; Database!$O$10 &amp; ROW() - 4)="","",INDIRECT("'Risk Input'!"&amp; Database!$O$10 &amp; ROW() - 4))</f>
        <v/>
      </c>
      <c r="E58" s="219" t="str">
        <f ca="1">IF(INDIRECT("'Risk Input'!"&amp; Database!$O$9 &amp; ROW() - 4)="","",INDIRECT("'Risk Input'!"&amp; Database!$O$9 &amp; ROW() - 4))</f>
        <v/>
      </c>
      <c r="F58" s="39" t="str">
        <f ca="1">IF(INDIRECT("'Risk Input'!"&amp; Database!$O$27 &amp; ROW() - 4)="","",INDIRECT("'Risk Input'!"&amp; Database!$O$27 &amp; ROW() - 4))</f>
        <v/>
      </c>
      <c r="G58" s="39"/>
      <c r="H58" s="39"/>
      <c r="I58" s="39" t="str">
        <f ca="1">IF(INDIRECT("'Risk Input'!"&amp; Database!$O$22 &amp; ROW() - 4)="","",INDIRECT("'Risk Input'!"&amp; Database!$O$22 &amp; ROW() - 4))</f>
        <v/>
      </c>
      <c r="J58" s="39"/>
      <c r="K58" s="39"/>
    </row>
    <row r="59" spans="2:11" s="213" customFormat="1" ht="15" thickBot="1">
      <c r="B59" s="40">
        <f t="shared" si="4"/>
        <v>49</v>
      </c>
      <c r="C59" s="40" t="str">
        <f ca="1">IF(INDIRECT("'Risk Input'!"&amp; Database!$O$2 &amp; ROW() - 4)="","",INDIRECT("'Risk Input'!"&amp; Database!$O$2 &amp; ROW() - 4))</f>
        <v/>
      </c>
      <c r="D59" s="38" t="str">
        <f ca="1">IF(INDIRECT("'Risk Input'!"&amp; Database!$O$10 &amp; ROW() - 4)="","",INDIRECT("'Risk Input'!"&amp; Database!$O$10 &amp; ROW() - 4))</f>
        <v/>
      </c>
      <c r="E59" s="218" t="str">
        <f ca="1">IF(INDIRECT("'Risk Input'!"&amp; Database!$O$9 &amp; ROW() - 4)="","",INDIRECT("'Risk Input'!"&amp; Database!$O$9 &amp; ROW() - 4))</f>
        <v/>
      </c>
      <c r="F59" s="38" t="str">
        <f ca="1">IF(INDIRECT("'Risk Input'!"&amp; Database!$O$27 &amp; ROW() - 4)="","",INDIRECT("'Risk Input'!"&amp; Database!$O$27 &amp; ROW() - 4))</f>
        <v/>
      </c>
      <c r="G59" s="38"/>
      <c r="H59" s="38"/>
      <c r="I59" s="38" t="str">
        <f ca="1">IF(INDIRECT("'Risk Input'!"&amp; Database!$O$22 &amp; ROW() - 4)="","",INDIRECT("'Risk Input'!"&amp; Database!$O$22 &amp; ROW() - 4))</f>
        <v/>
      </c>
      <c r="J59" s="38"/>
      <c r="K59" s="38"/>
    </row>
    <row r="60" spans="2:11" s="213" customFormat="1" ht="15" thickBot="1">
      <c r="B60" s="42">
        <f t="shared" si="4"/>
        <v>50</v>
      </c>
      <c r="C60" s="42" t="str">
        <f ca="1">IF(INDIRECT("'Risk Input'!"&amp; Database!$O$2 &amp; ROW() - 4)="","",INDIRECT("'Risk Input'!"&amp; Database!$O$2 &amp; ROW() - 4))</f>
        <v/>
      </c>
      <c r="D60" s="39" t="str">
        <f ca="1">IF(INDIRECT("'Risk Input'!"&amp; Database!$O$10 &amp; ROW() - 4)="","",INDIRECT("'Risk Input'!"&amp; Database!$O$10 &amp; ROW() - 4))</f>
        <v/>
      </c>
      <c r="E60" s="219" t="str">
        <f ca="1">IF(INDIRECT("'Risk Input'!"&amp; Database!$O$9 &amp; ROW() - 4)="","",INDIRECT("'Risk Input'!"&amp; Database!$O$9 &amp; ROW() - 4))</f>
        <v/>
      </c>
      <c r="F60" s="39" t="str">
        <f ca="1">IF(INDIRECT("'Risk Input'!"&amp; Database!$O$27 &amp; ROW() - 4)="","",INDIRECT("'Risk Input'!"&amp; Database!$O$27 &amp; ROW() - 4))</f>
        <v/>
      </c>
      <c r="G60" s="39"/>
      <c r="H60" s="39"/>
      <c r="I60" s="39" t="str">
        <f ca="1">IF(INDIRECT("'Risk Input'!"&amp; Database!$O$22 &amp; ROW() - 4)="","",INDIRECT("'Risk Input'!"&amp; Database!$O$22 &amp; ROW() - 4))</f>
        <v/>
      </c>
      <c r="J60" s="39"/>
      <c r="K60" s="39"/>
    </row>
    <row r="61" spans="2:11" s="213" customFormat="1" ht="15" thickBot="1">
      <c r="B61" s="40">
        <f t="shared" si="4"/>
        <v>51</v>
      </c>
      <c r="C61" s="40" t="str">
        <f ca="1">IF(INDIRECT("'Risk Input'!"&amp; Database!$O$2 &amp; ROW() - 4)="","",INDIRECT("'Risk Input'!"&amp; Database!$O$2 &amp; ROW() - 4))</f>
        <v/>
      </c>
      <c r="D61" s="38" t="str">
        <f ca="1">IF(INDIRECT("'Risk Input'!"&amp; Database!$O$10 &amp; ROW() - 4)="","",INDIRECT("'Risk Input'!"&amp; Database!$O$10 &amp; ROW() - 4))</f>
        <v/>
      </c>
      <c r="E61" s="218" t="str">
        <f ca="1">IF(INDIRECT("'Risk Input'!"&amp; Database!$O$9 &amp; ROW() - 4)="","",INDIRECT("'Risk Input'!"&amp; Database!$O$9 &amp; ROW() - 4))</f>
        <v/>
      </c>
      <c r="F61" s="38" t="str">
        <f ca="1">IF(INDIRECT("'Risk Input'!"&amp; Database!$O$27 &amp; ROW() - 4)="","",INDIRECT("'Risk Input'!"&amp; Database!$O$27 &amp; ROW() - 4))</f>
        <v/>
      </c>
      <c r="G61" s="38"/>
      <c r="H61" s="38"/>
      <c r="I61" s="38" t="str">
        <f ca="1">IF(INDIRECT("'Risk Input'!"&amp; Database!$O$22 &amp; ROW() - 4)="","",INDIRECT("'Risk Input'!"&amp; Database!$O$22 &amp; ROW() - 4))</f>
        <v/>
      </c>
      <c r="J61" s="38"/>
      <c r="K61" s="38"/>
    </row>
    <row r="62" spans="2:11" s="213" customFormat="1" ht="15" thickBot="1">
      <c r="B62" s="42">
        <f>B61+1</f>
        <v>52</v>
      </c>
      <c r="C62" s="42" t="str">
        <f ca="1">IF(INDIRECT("'Risk Input'!"&amp; Database!$O$2 &amp; ROW() - 4)="","",INDIRECT("'Risk Input'!"&amp; Database!$O$2 &amp; ROW() - 4))</f>
        <v/>
      </c>
      <c r="D62" s="39" t="str">
        <f ca="1">IF(INDIRECT("'Risk Input'!"&amp; Database!$O$10 &amp; ROW() - 4)="","",INDIRECT("'Risk Input'!"&amp; Database!$O$10 &amp; ROW() - 4))</f>
        <v/>
      </c>
      <c r="E62" s="219" t="str">
        <f ca="1">IF(INDIRECT("'Risk Input'!"&amp; Database!$O$9 &amp; ROW() - 4)="","",INDIRECT("'Risk Input'!"&amp; Database!$O$9 &amp; ROW() - 4))</f>
        <v/>
      </c>
      <c r="F62" s="39" t="str">
        <f ca="1">IF(INDIRECT("'Risk Input'!"&amp; Database!$O$27 &amp; ROW() - 4)="","",INDIRECT("'Risk Input'!"&amp; Database!$O$27 &amp; ROW() - 4))</f>
        <v/>
      </c>
      <c r="G62" s="39"/>
      <c r="H62" s="39"/>
      <c r="I62" s="39" t="str">
        <f ca="1">IF(INDIRECT("'Risk Input'!"&amp; Database!$O$22 &amp; ROW() - 4)="","",INDIRECT("'Risk Input'!"&amp; Database!$O$22 &amp; ROW() - 4))</f>
        <v/>
      </c>
      <c r="J62" s="39"/>
      <c r="K62" s="39"/>
    </row>
    <row r="63" spans="2:11" s="213" customFormat="1" ht="15" thickBot="1">
      <c r="B63" s="40">
        <f t="shared" ref="B63:B71" si="5">B62+1</f>
        <v>53</v>
      </c>
      <c r="C63" s="40" t="str">
        <f ca="1">IF(INDIRECT("'Risk Input'!"&amp; Database!$O$2 &amp; ROW() - 4)="","",INDIRECT("'Risk Input'!"&amp; Database!$O$2 &amp; ROW() - 4))</f>
        <v/>
      </c>
      <c r="D63" s="38" t="str">
        <f ca="1">IF(INDIRECT("'Risk Input'!"&amp; Database!$O$10 &amp; ROW() - 4)="","",INDIRECT("'Risk Input'!"&amp; Database!$O$10 &amp; ROW() - 4))</f>
        <v/>
      </c>
      <c r="E63" s="218" t="str">
        <f ca="1">IF(INDIRECT("'Risk Input'!"&amp; Database!$O$9 &amp; ROW() - 4)="","",INDIRECT("'Risk Input'!"&amp; Database!$O$9 &amp; ROW() - 4))</f>
        <v/>
      </c>
      <c r="F63" s="38" t="str">
        <f ca="1">IF(INDIRECT("'Risk Input'!"&amp; Database!$O$27 &amp; ROW() - 4)="","",INDIRECT("'Risk Input'!"&amp; Database!$O$27 &amp; ROW() - 4))</f>
        <v/>
      </c>
      <c r="G63" s="38"/>
      <c r="H63" s="38"/>
      <c r="I63" s="38" t="str">
        <f ca="1">IF(INDIRECT("'Risk Input'!"&amp; Database!$O$22 &amp; ROW() - 4)="","",INDIRECT("'Risk Input'!"&amp; Database!$O$22 &amp; ROW() - 4))</f>
        <v/>
      </c>
      <c r="J63" s="38"/>
      <c r="K63" s="38"/>
    </row>
    <row r="64" spans="2:11" s="213" customFormat="1" ht="15" thickBot="1">
      <c r="B64" s="42">
        <f t="shared" si="5"/>
        <v>54</v>
      </c>
      <c r="C64" s="42" t="str">
        <f ca="1">IF(INDIRECT("'Risk Input'!"&amp; Database!$O$2 &amp; ROW() - 4)="","",INDIRECT("'Risk Input'!"&amp; Database!$O$2 &amp; ROW() - 4))</f>
        <v/>
      </c>
      <c r="D64" s="39" t="str">
        <f ca="1">IF(INDIRECT("'Risk Input'!"&amp; Database!$O$10 &amp; ROW() - 4)="","",INDIRECT("'Risk Input'!"&amp; Database!$O$10 &amp; ROW() - 4))</f>
        <v/>
      </c>
      <c r="E64" s="219" t="str">
        <f ca="1">IF(INDIRECT("'Risk Input'!"&amp; Database!$O$9 &amp; ROW() - 4)="","",INDIRECT("'Risk Input'!"&amp; Database!$O$9 &amp; ROW() - 4))</f>
        <v/>
      </c>
      <c r="F64" s="39" t="str">
        <f ca="1">IF(INDIRECT("'Risk Input'!"&amp; Database!$O$27 &amp; ROW() - 4)="","",INDIRECT("'Risk Input'!"&amp; Database!$O$27 &amp; ROW() - 4))</f>
        <v/>
      </c>
      <c r="G64" s="39"/>
      <c r="H64" s="39"/>
      <c r="I64" s="39" t="str">
        <f ca="1">IF(INDIRECT("'Risk Input'!"&amp; Database!$O$22 &amp; ROW() - 4)="","",INDIRECT("'Risk Input'!"&amp; Database!$O$22 &amp; ROW() - 4))</f>
        <v/>
      </c>
      <c r="J64" s="39"/>
      <c r="K64" s="39"/>
    </row>
    <row r="65" spans="2:11" s="213" customFormat="1" ht="15" thickBot="1">
      <c r="B65" s="40">
        <f t="shared" si="5"/>
        <v>55</v>
      </c>
      <c r="C65" s="40" t="str">
        <f ca="1">IF(INDIRECT("'Risk Input'!"&amp; Database!$O$2 &amp; ROW() - 4)="","",INDIRECT("'Risk Input'!"&amp; Database!$O$2 &amp; ROW() - 4))</f>
        <v/>
      </c>
      <c r="D65" s="38" t="str">
        <f ca="1">IF(INDIRECT("'Risk Input'!"&amp; Database!$O$10 &amp; ROW() - 4)="","",INDIRECT("'Risk Input'!"&amp; Database!$O$10 &amp; ROW() - 4))</f>
        <v/>
      </c>
      <c r="E65" s="218" t="str">
        <f ca="1">IF(INDIRECT("'Risk Input'!"&amp; Database!$O$9 &amp; ROW() - 4)="","",INDIRECT("'Risk Input'!"&amp; Database!$O$9 &amp; ROW() - 4))</f>
        <v/>
      </c>
      <c r="F65" s="38" t="str">
        <f ca="1">IF(INDIRECT("'Risk Input'!"&amp; Database!$O$27 &amp; ROW() - 4)="","",INDIRECT("'Risk Input'!"&amp; Database!$O$27 &amp; ROW() - 4))</f>
        <v/>
      </c>
      <c r="G65" s="38"/>
      <c r="H65" s="38"/>
      <c r="I65" s="38" t="str">
        <f ca="1">IF(INDIRECT("'Risk Input'!"&amp; Database!$O$22 &amp; ROW() - 4)="","",INDIRECT("'Risk Input'!"&amp; Database!$O$22 &amp; ROW() - 4))</f>
        <v/>
      </c>
      <c r="J65" s="38"/>
      <c r="K65" s="38"/>
    </row>
    <row r="66" spans="2:11" s="213" customFormat="1" ht="15" thickBot="1">
      <c r="B66" s="42">
        <f t="shared" si="5"/>
        <v>56</v>
      </c>
      <c r="C66" s="42" t="str">
        <f ca="1">IF(INDIRECT("'Risk Input'!"&amp; Database!$O$2 &amp; ROW() - 4)="","",INDIRECT("'Risk Input'!"&amp; Database!$O$2 &amp; ROW() - 4))</f>
        <v/>
      </c>
      <c r="D66" s="39" t="str">
        <f ca="1">IF(INDIRECT("'Risk Input'!"&amp; Database!$O$10 &amp; ROW() - 4)="","",INDIRECT("'Risk Input'!"&amp; Database!$O$10 &amp; ROW() - 4))</f>
        <v/>
      </c>
      <c r="E66" s="219" t="str">
        <f ca="1">IF(INDIRECT("'Risk Input'!"&amp; Database!$O$9 &amp; ROW() - 4)="","",INDIRECT("'Risk Input'!"&amp; Database!$O$9 &amp; ROW() - 4))</f>
        <v/>
      </c>
      <c r="F66" s="39" t="str">
        <f ca="1">IF(INDIRECT("'Risk Input'!"&amp; Database!$O$27 &amp; ROW() - 4)="","",INDIRECT("'Risk Input'!"&amp; Database!$O$27 &amp; ROW() - 4))</f>
        <v/>
      </c>
      <c r="G66" s="39"/>
      <c r="H66" s="39"/>
      <c r="I66" s="39" t="str">
        <f ca="1">IF(INDIRECT("'Risk Input'!"&amp; Database!$O$22 &amp; ROW() - 4)="","",INDIRECT("'Risk Input'!"&amp; Database!$O$22 &amp; ROW() - 4))</f>
        <v/>
      </c>
      <c r="J66" s="39"/>
      <c r="K66" s="39"/>
    </row>
    <row r="67" spans="2:11" s="213" customFormat="1" ht="15" thickBot="1">
      <c r="B67" s="40">
        <f t="shared" si="5"/>
        <v>57</v>
      </c>
      <c r="C67" s="40" t="str">
        <f ca="1">IF(INDIRECT("'Risk Input'!"&amp; Database!$O$2 &amp; ROW() - 4)="","",INDIRECT("'Risk Input'!"&amp; Database!$O$2 &amp; ROW() - 4))</f>
        <v/>
      </c>
      <c r="D67" s="38" t="str">
        <f ca="1">IF(INDIRECT("'Risk Input'!"&amp; Database!$O$10 &amp; ROW() - 4)="","",INDIRECT("'Risk Input'!"&amp; Database!$O$10 &amp; ROW() - 4))</f>
        <v/>
      </c>
      <c r="E67" s="218" t="str">
        <f ca="1">IF(INDIRECT("'Risk Input'!"&amp; Database!$O$9 &amp; ROW() - 4)="","",INDIRECT("'Risk Input'!"&amp; Database!$O$9 &amp; ROW() - 4))</f>
        <v/>
      </c>
      <c r="F67" s="38" t="str">
        <f ca="1">IF(INDIRECT("'Risk Input'!"&amp; Database!$O$27 &amp; ROW() - 4)="","",INDIRECT("'Risk Input'!"&amp; Database!$O$27 &amp; ROW() - 4))</f>
        <v/>
      </c>
      <c r="G67" s="38"/>
      <c r="H67" s="38"/>
      <c r="I67" s="38" t="str">
        <f ca="1">IF(INDIRECT("'Risk Input'!"&amp; Database!$O$22 &amp; ROW() - 4)="","",INDIRECT("'Risk Input'!"&amp; Database!$O$22 &amp; ROW() - 4))</f>
        <v/>
      </c>
      <c r="J67" s="38"/>
      <c r="K67" s="38"/>
    </row>
    <row r="68" spans="2:11" s="213" customFormat="1" ht="15" thickBot="1">
      <c r="B68" s="42">
        <f t="shared" si="5"/>
        <v>58</v>
      </c>
      <c r="C68" s="42" t="str">
        <f ca="1">IF(INDIRECT("'Risk Input'!"&amp; Database!$O$2 &amp; ROW() - 4)="","",INDIRECT("'Risk Input'!"&amp; Database!$O$2 &amp; ROW() - 4))</f>
        <v/>
      </c>
      <c r="D68" s="39" t="str">
        <f ca="1">IF(INDIRECT("'Risk Input'!"&amp; Database!$O$10 &amp; ROW() - 4)="","",INDIRECT("'Risk Input'!"&amp; Database!$O$10 &amp; ROW() - 4))</f>
        <v/>
      </c>
      <c r="E68" s="219" t="str">
        <f ca="1">IF(INDIRECT("'Risk Input'!"&amp; Database!$O$9 &amp; ROW() - 4)="","",INDIRECT("'Risk Input'!"&amp; Database!$O$9 &amp; ROW() - 4))</f>
        <v/>
      </c>
      <c r="F68" s="39" t="str">
        <f ca="1">IF(INDIRECT("'Risk Input'!"&amp; Database!$O$27 &amp; ROW() - 4)="","",INDIRECT("'Risk Input'!"&amp; Database!$O$27 &amp; ROW() - 4))</f>
        <v/>
      </c>
      <c r="G68" s="39"/>
      <c r="H68" s="39"/>
      <c r="I68" s="39" t="str">
        <f ca="1">IF(INDIRECT("'Risk Input'!"&amp; Database!$O$22 &amp; ROW() - 4)="","",INDIRECT("'Risk Input'!"&amp; Database!$O$22 &amp; ROW() - 4))</f>
        <v/>
      </c>
      <c r="J68" s="39"/>
      <c r="K68" s="39"/>
    </row>
    <row r="69" spans="2:11" s="213" customFormat="1" ht="15" thickBot="1">
      <c r="B69" s="40">
        <f t="shared" si="5"/>
        <v>59</v>
      </c>
      <c r="C69" s="40" t="str">
        <f ca="1">IF(INDIRECT("'Risk Input'!"&amp; Database!$O$2 &amp; ROW() - 4)="","",INDIRECT("'Risk Input'!"&amp; Database!$O$2 &amp; ROW() - 4))</f>
        <v/>
      </c>
      <c r="D69" s="38" t="str">
        <f ca="1">IF(INDIRECT("'Risk Input'!"&amp; Database!$O$10 &amp; ROW() - 4)="","",INDIRECT("'Risk Input'!"&amp; Database!$O$10 &amp; ROW() - 4))</f>
        <v/>
      </c>
      <c r="E69" s="218" t="str">
        <f ca="1">IF(INDIRECT("'Risk Input'!"&amp; Database!$O$9 &amp; ROW() - 4)="","",INDIRECT("'Risk Input'!"&amp; Database!$O$9 &amp; ROW() - 4))</f>
        <v/>
      </c>
      <c r="F69" s="38" t="str">
        <f ca="1">IF(INDIRECT("'Risk Input'!"&amp; Database!$O$27 &amp; ROW() - 4)="","",INDIRECT("'Risk Input'!"&amp; Database!$O$27 &amp; ROW() - 4))</f>
        <v/>
      </c>
      <c r="G69" s="38"/>
      <c r="H69" s="38"/>
      <c r="I69" s="38" t="str">
        <f ca="1">IF(INDIRECT("'Risk Input'!"&amp; Database!$O$22 &amp; ROW() - 4)="","",INDIRECT("'Risk Input'!"&amp; Database!$O$22 &amp; ROW() - 4))</f>
        <v/>
      </c>
      <c r="J69" s="38"/>
      <c r="K69" s="38"/>
    </row>
    <row r="70" spans="2:11" s="213" customFormat="1" ht="15" thickBot="1">
      <c r="B70" s="42">
        <f t="shared" si="5"/>
        <v>60</v>
      </c>
      <c r="C70" s="42" t="str">
        <f ca="1">IF(INDIRECT("'Risk Input'!"&amp; Database!$O$2 &amp; ROW() - 4)="","",INDIRECT("'Risk Input'!"&amp; Database!$O$2 &amp; ROW() - 4))</f>
        <v/>
      </c>
      <c r="D70" s="39" t="str">
        <f ca="1">IF(INDIRECT("'Risk Input'!"&amp; Database!$O$10 &amp; ROW() - 4)="","",INDIRECT("'Risk Input'!"&amp; Database!$O$10 &amp; ROW() - 4))</f>
        <v/>
      </c>
      <c r="E70" s="219" t="str">
        <f ca="1">IF(INDIRECT("'Risk Input'!"&amp; Database!$O$9 &amp; ROW() - 4)="","",INDIRECT("'Risk Input'!"&amp; Database!$O$9 &amp; ROW() - 4))</f>
        <v/>
      </c>
      <c r="F70" s="39" t="str">
        <f ca="1">IF(INDIRECT("'Risk Input'!"&amp; Database!$O$27 &amp; ROW() - 4)="","",INDIRECT("'Risk Input'!"&amp; Database!$O$27 &amp; ROW() - 4))</f>
        <v/>
      </c>
      <c r="G70" s="39"/>
      <c r="H70" s="39"/>
      <c r="I70" s="39" t="str">
        <f ca="1">IF(INDIRECT("'Risk Input'!"&amp; Database!$O$22 &amp; ROW() - 4)="","",INDIRECT("'Risk Input'!"&amp; Database!$O$22 &amp; ROW() - 4))</f>
        <v/>
      </c>
      <c r="J70" s="39"/>
      <c r="K70" s="39"/>
    </row>
    <row r="71" spans="2:11" s="213" customFormat="1" ht="15" thickBot="1">
      <c r="B71" s="40">
        <f t="shared" si="5"/>
        <v>61</v>
      </c>
      <c r="C71" s="40" t="str">
        <f ca="1">IF(INDIRECT("'Risk Input'!"&amp; Database!$O$2 &amp; ROW() - 4)="","",INDIRECT("'Risk Input'!"&amp; Database!$O$2 &amp; ROW() - 4))</f>
        <v/>
      </c>
      <c r="D71" s="38" t="str">
        <f ca="1">IF(INDIRECT("'Risk Input'!"&amp; Database!$O$10 &amp; ROW() - 4)="","",INDIRECT("'Risk Input'!"&amp; Database!$O$10 &amp; ROW() - 4))</f>
        <v/>
      </c>
      <c r="E71" s="218" t="str">
        <f ca="1">IF(INDIRECT("'Risk Input'!"&amp; Database!$O$9 &amp; ROW() - 4)="","",INDIRECT("'Risk Input'!"&amp; Database!$O$9 &amp; ROW() - 4))</f>
        <v/>
      </c>
      <c r="F71" s="38" t="str">
        <f ca="1">IF(INDIRECT("'Risk Input'!"&amp; Database!$O$27 &amp; ROW() - 4)="","",INDIRECT("'Risk Input'!"&amp; Database!$O$27 &amp; ROW() - 4))</f>
        <v/>
      </c>
      <c r="G71" s="38"/>
      <c r="H71" s="38"/>
      <c r="I71" s="38" t="str">
        <f ca="1">IF(INDIRECT("'Risk Input'!"&amp; Database!$O$22 &amp; ROW() - 4)="","",INDIRECT("'Risk Input'!"&amp; Database!$O$22 &amp; ROW() - 4))</f>
        <v/>
      </c>
      <c r="J71" s="38"/>
      <c r="K71" s="38"/>
    </row>
    <row r="72" spans="2:11" s="213" customFormat="1" ht="15" thickBot="1">
      <c r="B72" s="42">
        <f>B71+1</f>
        <v>62</v>
      </c>
      <c r="C72" s="42" t="str">
        <f ca="1">IF(INDIRECT("'Risk Input'!"&amp; Database!$O$2 &amp; ROW() - 4)="","",INDIRECT("'Risk Input'!"&amp; Database!$O$2 &amp; ROW() - 4))</f>
        <v/>
      </c>
      <c r="D72" s="39" t="str">
        <f ca="1">IF(INDIRECT("'Risk Input'!"&amp; Database!$O$10 &amp; ROW() - 4)="","",INDIRECT("'Risk Input'!"&amp; Database!$O$10 &amp; ROW() - 4))</f>
        <v/>
      </c>
      <c r="E72" s="219" t="str">
        <f ca="1">IF(INDIRECT("'Risk Input'!"&amp; Database!$O$9 &amp; ROW() - 4)="","",INDIRECT("'Risk Input'!"&amp; Database!$O$9 &amp; ROW() - 4))</f>
        <v/>
      </c>
      <c r="F72" s="39" t="str">
        <f ca="1">IF(INDIRECT("'Risk Input'!"&amp; Database!$O$27 &amp; ROW() - 4)="","",INDIRECT("'Risk Input'!"&amp; Database!$O$27 &amp; ROW() - 4))</f>
        <v/>
      </c>
      <c r="G72" s="39"/>
      <c r="H72" s="39"/>
      <c r="I72" s="39" t="str">
        <f ca="1">IF(INDIRECT("'Risk Input'!"&amp; Database!$O$22 &amp; ROW() - 4)="","",INDIRECT("'Risk Input'!"&amp; Database!$O$22 &amp; ROW() - 4))</f>
        <v/>
      </c>
      <c r="J72" s="39"/>
      <c r="K72" s="39"/>
    </row>
    <row r="73" spans="2:11" s="213" customFormat="1" ht="15" thickBot="1">
      <c r="B73" s="40">
        <f t="shared" ref="B73:B81" si="6">B72+1</f>
        <v>63</v>
      </c>
      <c r="C73" s="40" t="str">
        <f ca="1">IF(INDIRECT("'Risk Input'!"&amp; Database!$O$2 &amp; ROW() - 4)="","",INDIRECT("'Risk Input'!"&amp; Database!$O$2 &amp; ROW() - 4))</f>
        <v/>
      </c>
      <c r="D73" s="38" t="str">
        <f ca="1">IF(INDIRECT("'Risk Input'!"&amp; Database!$O$10 &amp; ROW() - 4)="","",INDIRECT("'Risk Input'!"&amp; Database!$O$10 &amp; ROW() - 4))</f>
        <v/>
      </c>
      <c r="E73" s="218" t="str">
        <f ca="1">IF(INDIRECT("'Risk Input'!"&amp; Database!$O$9 &amp; ROW() - 4)="","",INDIRECT("'Risk Input'!"&amp; Database!$O$9 &amp; ROW() - 4))</f>
        <v/>
      </c>
      <c r="F73" s="38" t="str">
        <f ca="1">IF(INDIRECT("'Risk Input'!"&amp; Database!$O$27 &amp; ROW() - 4)="","",INDIRECT("'Risk Input'!"&amp; Database!$O$27 &amp; ROW() - 4))</f>
        <v/>
      </c>
      <c r="G73" s="38"/>
      <c r="H73" s="38"/>
      <c r="I73" s="38" t="str">
        <f ca="1">IF(INDIRECT("'Risk Input'!"&amp; Database!$O$22 &amp; ROW() - 4)="","",INDIRECT("'Risk Input'!"&amp; Database!$O$22 &amp; ROW() - 4))</f>
        <v/>
      </c>
      <c r="J73" s="38"/>
      <c r="K73" s="38"/>
    </row>
    <row r="74" spans="2:11" s="213" customFormat="1" ht="15" thickBot="1">
      <c r="B74" s="42">
        <f t="shared" si="6"/>
        <v>64</v>
      </c>
      <c r="C74" s="42" t="str">
        <f ca="1">IF(INDIRECT("'Risk Input'!"&amp; Database!$O$2 &amp; ROW() - 4)="","",INDIRECT("'Risk Input'!"&amp; Database!$O$2 &amp; ROW() - 4))</f>
        <v/>
      </c>
      <c r="D74" s="39" t="str">
        <f ca="1">IF(INDIRECT("'Risk Input'!"&amp; Database!$O$10 &amp; ROW() - 4)="","",INDIRECT("'Risk Input'!"&amp; Database!$O$10 &amp; ROW() - 4))</f>
        <v/>
      </c>
      <c r="E74" s="219" t="str">
        <f ca="1">IF(INDIRECT("'Risk Input'!"&amp; Database!$O$9 &amp; ROW() - 4)="","",INDIRECT("'Risk Input'!"&amp; Database!$O$9 &amp; ROW() - 4))</f>
        <v/>
      </c>
      <c r="F74" s="39" t="str">
        <f ca="1">IF(INDIRECT("'Risk Input'!"&amp; Database!$O$27 &amp; ROW() - 4)="","",INDIRECT("'Risk Input'!"&amp; Database!$O$27 &amp; ROW() - 4))</f>
        <v/>
      </c>
      <c r="G74" s="39"/>
      <c r="H74" s="39"/>
      <c r="I74" s="39" t="str">
        <f ca="1">IF(INDIRECT("'Risk Input'!"&amp; Database!$O$22 &amp; ROW() - 4)="","",INDIRECT("'Risk Input'!"&amp; Database!$O$22 &amp; ROW() - 4))</f>
        <v/>
      </c>
      <c r="J74" s="39"/>
      <c r="K74" s="39"/>
    </row>
    <row r="75" spans="2:11" s="213" customFormat="1" ht="15" thickBot="1">
      <c r="B75" s="40">
        <f t="shared" si="6"/>
        <v>65</v>
      </c>
      <c r="C75" s="40" t="str">
        <f ca="1">IF(INDIRECT("'Risk Input'!"&amp; Database!$O$2 &amp; ROW() - 4)="","",INDIRECT("'Risk Input'!"&amp; Database!$O$2 &amp; ROW() - 4))</f>
        <v/>
      </c>
      <c r="D75" s="38" t="str">
        <f ca="1">IF(INDIRECT("'Risk Input'!"&amp; Database!$O$10 &amp; ROW() - 4)="","",INDIRECT("'Risk Input'!"&amp; Database!$O$10 &amp; ROW() - 4))</f>
        <v/>
      </c>
      <c r="E75" s="218" t="str">
        <f ca="1">IF(INDIRECT("'Risk Input'!"&amp; Database!$O$9 &amp; ROW() - 4)="","",INDIRECT("'Risk Input'!"&amp; Database!$O$9 &amp; ROW() - 4))</f>
        <v/>
      </c>
      <c r="F75" s="38" t="str">
        <f ca="1">IF(INDIRECT("'Risk Input'!"&amp; Database!$O$27 &amp; ROW() - 4)="","",INDIRECT("'Risk Input'!"&amp; Database!$O$27 &amp; ROW() - 4))</f>
        <v/>
      </c>
      <c r="G75" s="38"/>
      <c r="H75" s="38"/>
      <c r="I75" s="38" t="str">
        <f ca="1">IF(INDIRECT("'Risk Input'!"&amp; Database!$O$22 &amp; ROW() - 4)="","",INDIRECT("'Risk Input'!"&amp; Database!$O$22 &amp; ROW() - 4))</f>
        <v/>
      </c>
      <c r="J75" s="38"/>
      <c r="K75" s="38"/>
    </row>
    <row r="76" spans="2:11" s="213" customFormat="1" ht="15" thickBot="1">
      <c r="B76" s="42">
        <f t="shared" si="6"/>
        <v>66</v>
      </c>
      <c r="C76" s="42" t="str">
        <f ca="1">IF(INDIRECT("'Risk Input'!"&amp; Database!$O$2 &amp; ROW() - 4)="","",INDIRECT("'Risk Input'!"&amp; Database!$O$2 &amp; ROW() - 4))</f>
        <v/>
      </c>
      <c r="D76" s="39" t="str">
        <f ca="1">IF(INDIRECT("'Risk Input'!"&amp; Database!$O$10 &amp; ROW() - 4)="","",INDIRECT("'Risk Input'!"&amp; Database!$O$10 &amp; ROW() - 4))</f>
        <v/>
      </c>
      <c r="E76" s="219" t="str">
        <f ca="1">IF(INDIRECT("'Risk Input'!"&amp; Database!$O$9 &amp; ROW() - 4)="","",INDIRECT("'Risk Input'!"&amp; Database!$O$9 &amp; ROW() - 4))</f>
        <v/>
      </c>
      <c r="F76" s="39" t="str">
        <f ca="1">IF(INDIRECT("'Risk Input'!"&amp; Database!$O$27 &amp; ROW() - 4)="","",INDIRECT("'Risk Input'!"&amp; Database!$O$27 &amp; ROW() - 4))</f>
        <v/>
      </c>
      <c r="G76" s="39"/>
      <c r="H76" s="39"/>
      <c r="I76" s="39" t="str">
        <f ca="1">IF(INDIRECT("'Risk Input'!"&amp; Database!$O$22 &amp; ROW() - 4)="","",INDIRECT("'Risk Input'!"&amp; Database!$O$22 &amp; ROW() - 4))</f>
        <v/>
      </c>
      <c r="J76" s="39"/>
      <c r="K76" s="39"/>
    </row>
    <row r="77" spans="2:11" s="213" customFormat="1" ht="15" thickBot="1">
      <c r="B77" s="40">
        <f t="shared" si="6"/>
        <v>67</v>
      </c>
      <c r="C77" s="40" t="str">
        <f ca="1">IF(INDIRECT("'Risk Input'!"&amp; Database!$O$2 &amp; ROW() - 4)="","",INDIRECT("'Risk Input'!"&amp; Database!$O$2 &amp; ROW() - 4))</f>
        <v/>
      </c>
      <c r="D77" s="38" t="str">
        <f ca="1">IF(INDIRECT("'Risk Input'!"&amp; Database!$O$10 &amp; ROW() - 4)="","",INDIRECT("'Risk Input'!"&amp; Database!$O$10 &amp; ROW() - 4))</f>
        <v/>
      </c>
      <c r="E77" s="218" t="str">
        <f ca="1">IF(INDIRECT("'Risk Input'!"&amp; Database!$O$9 &amp; ROW() - 4)="","",INDIRECT("'Risk Input'!"&amp; Database!$O$9 &amp; ROW() - 4))</f>
        <v/>
      </c>
      <c r="F77" s="38" t="str">
        <f ca="1">IF(INDIRECT("'Risk Input'!"&amp; Database!$O$27 &amp; ROW() - 4)="","",INDIRECT("'Risk Input'!"&amp; Database!$O$27 &amp; ROW() - 4))</f>
        <v/>
      </c>
      <c r="G77" s="38"/>
      <c r="H77" s="38"/>
      <c r="I77" s="38" t="str">
        <f ca="1">IF(INDIRECT("'Risk Input'!"&amp; Database!$O$22 &amp; ROW() - 4)="","",INDIRECT("'Risk Input'!"&amp; Database!$O$22 &amp; ROW() - 4))</f>
        <v/>
      </c>
      <c r="J77" s="38"/>
      <c r="K77" s="38"/>
    </row>
    <row r="78" spans="2:11" s="213" customFormat="1" ht="15" thickBot="1">
      <c r="B78" s="42">
        <f t="shared" si="6"/>
        <v>68</v>
      </c>
      <c r="C78" s="42" t="str">
        <f ca="1">IF(INDIRECT("'Risk Input'!"&amp; Database!$O$2 &amp; ROW() - 4)="","",INDIRECT("'Risk Input'!"&amp; Database!$O$2 &amp; ROW() - 4))</f>
        <v/>
      </c>
      <c r="D78" s="39" t="str">
        <f ca="1">IF(INDIRECT("'Risk Input'!"&amp; Database!$O$10 &amp; ROW() - 4)="","",INDIRECT("'Risk Input'!"&amp; Database!$O$10 &amp; ROW() - 4))</f>
        <v/>
      </c>
      <c r="E78" s="219" t="str">
        <f ca="1">IF(INDIRECT("'Risk Input'!"&amp; Database!$O$9 &amp; ROW() - 4)="","",INDIRECT("'Risk Input'!"&amp; Database!$O$9 &amp; ROW() - 4))</f>
        <v/>
      </c>
      <c r="F78" s="39" t="str">
        <f ca="1">IF(INDIRECT("'Risk Input'!"&amp; Database!$O$27 &amp; ROW() - 4)="","",INDIRECT("'Risk Input'!"&amp; Database!$O$27 &amp; ROW() - 4))</f>
        <v/>
      </c>
      <c r="G78" s="39"/>
      <c r="H78" s="39"/>
      <c r="I78" s="39" t="str">
        <f ca="1">IF(INDIRECT("'Risk Input'!"&amp; Database!$O$22 &amp; ROW() - 4)="","",INDIRECT("'Risk Input'!"&amp; Database!$O$22 &amp; ROW() - 4))</f>
        <v/>
      </c>
      <c r="J78" s="39"/>
      <c r="K78" s="39"/>
    </row>
    <row r="79" spans="2:11" s="213" customFormat="1" ht="15" thickBot="1">
      <c r="B79" s="40">
        <f t="shared" si="6"/>
        <v>69</v>
      </c>
      <c r="C79" s="40" t="str">
        <f ca="1">IF(INDIRECT("'Risk Input'!"&amp; Database!$O$2 &amp; ROW() - 4)="","",INDIRECT("'Risk Input'!"&amp; Database!$O$2 &amp; ROW() - 4))</f>
        <v/>
      </c>
      <c r="D79" s="38" t="str">
        <f ca="1">IF(INDIRECT("'Risk Input'!"&amp; Database!$O$10 &amp; ROW() - 4)="","",INDIRECT("'Risk Input'!"&amp; Database!$O$10 &amp; ROW() - 4))</f>
        <v/>
      </c>
      <c r="E79" s="218" t="str">
        <f ca="1">IF(INDIRECT("'Risk Input'!"&amp; Database!$O$9 &amp; ROW() - 4)="","",INDIRECT("'Risk Input'!"&amp; Database!$O$9 &amp; ROW() - 4))</f>
        <v/>
      </c>
      <c r="F79" s="38" t="str">
        <f ca="1">IF(INDIRECT("'Risk Input'!"&amp; Database!$O$27 &amp; ROW() - 4)="","",INDIRECT("'Risk Input'!"&amp; Database!$O$27 &amp; ROW() - 4))</f>
        <v/>
      </c>
      <c r="G79" s="38"/>
      <c r="H79" s="38"/>
      <c r="I79" s="38" t="str">
        <f ca="1">IF(INDIRECT("'Risk Input'!"&amp; Database!$O$22 &amp; ROW() - 4)="","",INDIRECT("'Risk Input'!"&amp; Database!$O$22 &amp; ROW() - 4))</f>
        <v/>
      </c>
      <c r="J79" s="38"/>
      <c r="K79" s="38"/>
    </row>
    <row r="80" spans="2:11" s="213" customFormat="1" ht="15" thickBot="1">
      <c r="B80" s="42">
        <f t="shared" si="6"/>
        <v>70</v>
      </c>
      <c r="C80" s="42" t="str">
        <f ca="1">IF(INDIRECT("'Risk Input'!"&amp; Database!$O$2 &amp; ROW() - 4)="","",INDIRECT("'Risk Input'!"&amp; Database!$O$2 &amp; ROW() - 4))</f>
        <v/>
      </c>
      <c r="D80" s="39" t="str">
        <f ca="1">IF(INDIRECT("'Risk Input'!"&amp; Database!$O$10 &amp; ROW() - 4)="","",INDIRECT("'Risk Input'!"&amp; Database!$O$10 &amp; ROW() - 4))</f>
        <v/>
      </c>
      <c r="E80" s="219" t="str">
        <f ca="1">IF(INDIRECT("'Risk Input'!"&amp; Database!$O$9 &amp; ROW() - 4)="","",INDIRECT("'Risk Input'!"&amp; Database!$O$9 &amp; ROW() - 4))</f>
        <v/>
      </c>
      <c r="F80" s="39" t="str">
        <f ca="1">IF(INDIRECT("'Risk Input'!"&amp; Database!$O$27 &amp; ROW() - 4)="","",INDIRECT("'Risk Input'!"&amp; Database!$O$27 &amp; ROW() - 4))</f>
        <v/>
      </c>
      <c r="G80" s="39"/>
      <c r="H80" s="39"/>
      <c r="I80" s="39" t="str">
        <f ca="1">IF(INDIRECT("'Risk Input'!"&amp; Database!$O$22 &amp; ROW() - 4)="","",INDIRECT("'Risk Input'!"&amp; Database!$O$22 &amp; ROW() - 4))</f>
        <v/>
      </c>
      <c r="J80" s="39"/>
      <c r="K80" s="39"/>
    </row>
    <row r="81" spans="2:11" s="213" customFormat="1" ht="15" thickBot="1">
      <c r="B81" s="40">
        <f t="shared" si="6"/>
        <v>71</v>
      </c>
      <c r="C81" s="40" t="str">
        <f ca="1">IF(INDIRECT("'Risk Input'!"&amp; Database!$O$2 &amp; ROW() - 4)="","",INDIRECT("'Risk Input'!"&amp; Database!$O$2 &amp; ROW() - 4))</f>
        <v/>
      </c>
      <c r="D81" s="38" t="str">
        <f ca="1">IF(INDIRECT("'Risk Input'!"&amp; Database!$O$10 &amp; ROW() - 4)="","",INDIRECT("'Risk Input'!"&amp; Database!$O$10 &amp; ROW() - 4))</f>
        <v/>
      </c>
      <c r="E81" s="218" t="str">
        <f ca="1">IF(INDIRECT("'Risk Input'!"&amp; Database!$O$9 &amp; ROW() - 4)="","",INDIRECT("'Risk Input'!"&amp; Database!$O$9 &amp; ROW() - 4))</f>
        <v/>
      </c>
      <c r="F81" s="38" t="str">
        <f ca="1">IF(INDIRECT("'Risk Input'!"&amp; Database!$O$27 &amp; ROW() - 4)="","",INDIRECT("'Risk Input'!"&amp; Database!$O$27 &amp; ROW() - 4))</f>
        <v/>
      </c>
      <c r="G81" s="38"/>
      <c r="H81" s="38"/>
      <c r="I81" s="38" t="str">
        <f ca="1">IF(INDIRECT("'Risk Input'!"&amp; Database!$O$22 &amp; ROW() - 4)="","",INDIRECT("'Risk Input'!"&amp; Database!$O$22 &amp; ROW() - 4))</f>
        <v/>
      </c>
      <c r="J81" s="38"/>
      <c r="K81" s="38"/>
    </row>
    <row r="82" spans="2:11" s="213" customFormat="1" ht="15" thickBot="1">
      <c r="B82" s="42">
        <f>B81+1</f>
        <v>72</v>
      </c>
      <c r="C82" s="42" t="str">
        <f ca="1">IF(INDIRECT("'Risk Input'!"&amp; Database!$O$2 &amp; ROW() - 4)="","",INDIRECT("'Risk Input'!"&amp; Database!$O$2 &amp; ROW() - 4))</f>
        <v/>
      </c>
      <c r="D82" s="39" t="str">
        <f ca="1">IF(INDIRECT("'Risk Input'!"&amp; Database!$O$10 &amp; ROW() - 4)="","",INDIRECT("'Risk Input'!"&amp; Database!$O$10 &amp; ROW() - 4))</f>
        <v/>
      </c>
      <c r="E82" s="219" t="str">
        <f ca="1">IF(INDIRECT("'Risk Input'!"&amp; Database!$O$9 &amp; ROW() - 4)="","",INDIRECT("'Risk Input'!"&amp; Database!$O$9 &amp; ROW() - 4))</f>
        <v/>
      </c>
      <c r="F82" s="39" t="str">
        <f ca="1">IF(INDIRECT("'Risk Input'!"&amp; Database!$O$27 &amp; ROW() - 4)="","",INDIRECT("'Risk Input'!"&amp; Database!$O$27 &amp; ROW() - 4))</f>
        <v/>
      </c>
      <c r="G82" s="39"/>
      <c r="H82" s="39"/>
      <c r="I82" s="39" t="str">
        <f ca="1">IF(INDIRECT("'Risk Input'!"&amp; Database!$O$22 &amp; ROW() - 4)="","",INDIRECT("'Risk Input'!"&amp; Database!$O$22 &amp; ROW() - 4))</f>
        <v/>
      </c>
      <c r="J82" s="39"/>
      <c r="K82" s="39"/>
    </row>
    <row r="83" spans="2:11" s="213" customFormat="1" ht="15" thickBot="1">
      <c r="B83" s="40">
        <f t="shared" ref="B83:B91" si="7">B82+1</f>
        <v>73</v>
      </c>
      <c r="C83" s="40" t="str">
        <f ca="1">IF(INDIRECT("'Risk Input'!"&amp; Database!$O$2 &amp; ROW() - 4)="","",INDIRECT("'Risk Input'!"&amp; Database!$O$2 &amp; ROW() - 4))</f>
        <v/>
      </c>
      <c r="D83" s="38" t="str">
        <f ca="1">IF(INDIRECT("'Risk Input'!"&amp; Database!$O$10 &amp; ROW() - 4)="","",INDIRECT("'Risk Input'!"&amp; Database!$O$10 &amp; ROW() - 4))</f>
        <v/>
      </c>
      <c r="E83" s="218" t="str">
        <f ca="1">IF(INDIRECT("'Risk Input'!"&amp; Database!$O$9 &amp; ROW() - 4)="","",INDIRECT("'Risk Input'!"&amp; Database!$O$9 &amp; ROW() - 4))</f>
        <v/>
      </c>
      <c r="F83" s="38" t="str">
        <f ca="1">IF(INDIRECT("'Risk Input'!"&amp; Database!$O$27 &amp; ROW() - 4)="","",INDIRECT("'Risk Input'!"&amp; Database!$O$27 &amp; ROW() - 4))</f>
        <v/>
      </c>
      <c r="G83" s="38"/>
      <c r="H83" s="38"/>
      <c r="I83" s="38" t="str">
        <f ca="1">IF(INDIRECT("'Risk Input'!"&amp; Database!$O$22 &amp; ROW() - 4)="","",INDIRECT("'Risk Input'!"&amp; Database!$O$22 &amp; ROW() - 4))</f>
        <v/>
      </c>
      <c r="J83" s="38"/>
      <c r="K83" s="38"/>
    </row>
    <row r="84" spans="2:11" s="213" customFormat="1" ht="15" thickBot="1">
      <c r="B84" s="42">
        <f t="shared" si="7"/>
        <v>74</v>
      </c>
      <c r="C84" s="42" t="str">
        <f ca="1">IF(INDIRECT("'Risk Input'!"&amp; Database!$O$2 &amp; ROW() - 4)="","",INDIRECT("'Risk Input'!"&amp; Database!$O$2 &amp; ROW() - 4))</f>
        <v/>
      </c>
      <c r="D84" s="39" t="str">
        <f ca="1">IF(INDIRECT("'Risk Input'!"&amp; Database!$O$10 &amp; ROW() - 4)="","",INDIRECT("'Risk Input'!"&amp; Database!$O$10 &amp; ROW() - 4))</f>
        <v/>
      </c>
      <c r="E84" s="219" t="str">
        <f ca="1">IF(INDIRECT("'Risk Input'!"&amp; Database!$O$9 &amp; ROW() - 4)="","",INDIRECT("'Risk Input'!"&amp; Database!$O$9 &amp; ROW() - 4))</f>
        <v/>
      </c>
      <c r="F84" s="39" t="str">
        <f ca="1">IF(INDIRECT("'Risk Input'!"&amp; Database!$O$27 &amp; ROW() - 4)="","",INDIRECT("'Risk Input'!"&amp; Database!$O$27 &amp; ROW() - 4))</f>
        <v/>
      </c>
      <c r="G84" s="39"/>
      <c r="H84" s="39"/>
      <c r="I84" s="39" t="str">
        <f ca="1">IF(INDIRECT("'Risk Input'!"&amp; Database!$O$22 &amp; ROW() - 4)="","",INDIRECT("'Risk Input'!"&amp; Database!$O$22 &amp; ROW() - 4))</f>
        <v/>
      </c>
      <c r="J84" s="39"/>
      <c r="K84" s="39"/>
    </row>
    <row r="85" spans="2:11" s="213" customFormat="1" ht="15" thickBot="1">
      <c r="B85" s="40">
        <f t="shared" si="7"/>
        <v>75</v>
      </c>
      <c r="C85" s="40" t="str">
        <f ca="1">IF(INDIRECT("'Risk Input'!"&amp; Database!$O$2 &amp; ROW() - 4)="","",INDIRECT("'Risk Input'!"&amp; Database!$O$2 &amp; ROW() - 4))</f>
        <v/>
      </c>
      <c r="D85" s="38" t="str">
        <f ca="1">IF(INDIRECT("'Risk Input'!"&amp; Database!$O$10 &amp; ROW() - 4)="","",INDIRECT("'Risk Input'!"&amp; Database!$O$10 &amp; ROW() - 4))</f>
        <v/>
      </c>
      <c r="E85" s="218" t="str">
        <f ca="1">IF(INDIRECT("'Risk Input'!"&amp; Database!$O$9 &amp; ROW() - 4)="","",INDIRECT("'Risk Input'!"&amp; Database!$O$9 &amp; ROW() - 4))</f>
        <v/>
      </c>
      <c r="F85" s="38" t="str">
        <f ca="1">IF(INDIRECT("'Risk Input'!"&amp; Database!$O$27 &amp; ROW() - 4)="","",INDIRECT("'Risk Input'!"&amp; Database!$O$27 &amp; ROW() - 4))</f>
        <v/>
      </c>
      <c r="G85" s="38"/>
      <c r="H85" s="38"/>
      <c r="I85" s="38" t="str">
        <f ca="1">IF(INDIRECT("'Risk Input'!"&amp; Database!$O$22 &amp; ROW() - 4)="","",INDIRECT("'Risk Input'!"&amp; Database!$O$22 &amp; ROW() - 4))</f>
        <v/>
      </c>
      <c r="J85" s="38"/>
      <c r="K85" s="38"/>
    </row>
    <row r="86" spans="2:11" s="213" customFormat="1" ht="15" thickBot="1">
      <c r="B86" s="42">
        <f t="shared" si="7"/>
        <v>76</v>
      </c>
      <c r="C86" s="42" t="str">
        <f ca="1">IF(INDIRECT("'Risk Input'!"&amp; Database!$O$2 &amp; ROW() - 4)="","",INDIRECT("'Risk Input'!"&amp; Database!$O$2 &amp; ROW() - 4))</f>
        <v/>
      </c>
      <c r="D86" s="39" t="str">
        <f ca="1">IF(INDIRECT("'Risk Input'!"&amp; Database!$O$10 &amp; ROW() - 4)="","",INDIRECT("'Risk Input'!"&amp; Database!$O$10 &amp; ROW() - 4))</f>
        <v/>
      </c>
      <c r="E86" s="219" t="str">
        <f ca="1">IF(INDIRECT("'Risk Input'!"&amp; Database!$O$9 &amp; ROW() - 4)="","",INDIRECT("'Risk Input'!"&amp; Database!$O$9 &amp; ROW() - 4))</f>
        <v/>
      </c>
      <c r="F86" s="39" t="str">
        <f ca="1">IF(INDIRECT("'Risk Input'!"&amp; Database!$O$27 &amp; ROW() - 4)="","",INDIRECT("'Risk Input'!"&amp; Database!$O$27 &amp; ROW() - 4))</f>
        <v/>
      </c>
      <c r="G86" s="39"/>
      <c r="H86" s="39"/>
      <c r="I86" s="39" t="str">
        <f ca="1">IF(INDIRECT("'Risk Input'!"&amp; Database!$O$22 &amp; ROW() - 4)="","",INDIRECT("'Risk Input'!"&amp; Database!$O$22 &amp; ROW() - 4))</f>
        <v/>
      </c>
      <c r="J86" s="39"/>
      <c r="K86" s="39"/>
    </row>
    <row r="87" spans="2:11" s="213" customFormat="1" ht="15" thickBot="1">
      <c r="B87" s="40">
        <f t="shared" si="7"/>
        <v>77</v>
      </c>
      <c r="C87" s="40" t="str">
        <f ca="1">IF(INDIRECT("'Risk Input'!"&amp; Database!$O$2 &amp; ROW() - 4)="","",INDIRECT("'Risk Input'!"&amp; Database!$O$2 &amp; ROW() - 4))</f>
        <v/>
      </c>
      <c r="D87" s="38" t="str">
        <f ca="1">IF(INDIRECT("'Risk Input'!"&amp; Database!$O$10 &amp; ROW() - 4)="","",INDIRECT("'Risk Input'!"&amp; Database!$O$10 &amp; ROW() - 4))</f>
        <v/>
      </c>
      <c r="E87" s="218" t="str">
        <f ca="1">IF(INDIRECT("'Risk Input'!"&amp; Database!$O$9 &amp; ROW() - 4)="","",INDIRECT("'Risk Input'!"&amp; Database!$O$9 &amp; ROW() - 4))</f>
        <v/>
      </c>
      <c r="F87" s="38" t="str">
        <f ca="1">IF(INDIRECT("'Risk Input'!"&amp; Database!$O$27 &amp; ROW() - 4)="","",INDIRECT("'Risk Input'!"&amp; Database!$O$27 &amp; ROW() - 4))</f>
        <v/>
      </c>
      <c r="G87" s="38"/>
      <c r="H87" s="38"/>
      <c r="I87" s="38" t="str">
        <f ca="1">IF(INDIRECT("'Risk Input'!"&amp; Database!$O$22 &amp; ROW() - 4)="","",INDIRECT("'Risk Input'!"&amp; Database!$O$22 &amp; ROW() - 4))</f>
        <v/>
      </c>
      <c r="J87" s="38"/>
      <c r="K87" s="38"/>
    </row>
    <row r="88" spans="2:11" s="213" customFormat="1" ht="15" thickBot="1">
      <c r="B88" s="42">
        <f t="shared" si="7"/>
        <v>78</v>
      </c>
      <c r="C88" s="42" t="str">
        <f ca="1">IF(INDIRECT("'Risk Input'!"&amp; Database!$O$2 &amp; ROW() - 4)="","",INDIRECT("'Risk Input'!"&amp; Database!$O$2 &amp; ROW() - 4))</f>
        <v/>
      </c>
      <c r="D88" s="39" t="str">
        <f ca="1">IF(INDIRECT("'Risk Input'!"&amp; Database!$O$10 &amp; ROW() - 4)="","",INDIRECT("'Risk Input'!"&amp; Database!$O$10 &amp; ROW() - 4))</f>
        <v/>
      </c>
      <c r="E88" s="219" t="str">
        <f ca="1">IF(INDIRECT("'Risk Input'!"&amp; Database!$O$9 &amp; ROW() - 4)="","",INDIRECT("'Risk Input'!"&amp; Database!$O$9 &amp; ROW() - 4))</f>
        <v/>
      </c>
      <c r="F88" s="39" t="str">
        <f ca="1">IF(INDIRECT("'Risk Input'!"&amp; Database!$O$27 &amp; ROW() - 4)="","",INDIRECT("'Risk Input'!"&amp; Database!$O$27 &amp; ROW() - 4))</f>
        <v/>
      </c>
      <c r="G88" s="39"/>
      <c r="H88" s="39"/>
      <c r="I88" s="39" t="str">
        <f ca="1">IF(INDIRECT("'Risk Input'!"&amp; Database!$O$22 &amp; ROW() - 4)="","",INDIRECT("'Risk Input'!"&amp; Database!$O$22 &amp; ROW() - 4))</f>
        <v/>
      </c>
      <c r="J88" s="39"/>
      <c r="K88" s="39"/>
    </row>
    <row r="89" spans="2:11" s="213" customFormat="1" ht="15" thickBot="1">
      <c r="B89" s="40">
        <f t="shared" si="7"/>
        <v>79</v>
      </c>
      <c r="C89" s="40" t="str">
        <f ca="1">IF(INDIRECT("'Risk Input'!"&amp; Database!$O$2 &amp; ROW() - 4)="","",INDIRECT("'Risk Input'!"&amp; Database!$O$2 &amp; ROW() - 4))</f>
        <v/>
      </c>
      <c r="D89" s="38" t="str">
        <f ca="1">IF(INDIRECT("'Risk Input'!"&amp; Database!$O$10 &amp; ROW() - 4)="","",INDIRECT("'Risk Input'!"&amp; Database!$O$10 &amp; ROW() - 4))</f>
        <v/>
      </c>
      <c r="E89" s="218" t="str">
        <f ca="1">IF(INDIRECT("'Risk Input'!"&amp; Database!$O$9 &amp; ROW() - 4)="","",INDIRECT("'Risk Input'!"&amp; Database!$O$9 &amp; ROW() - 4))</f>
        <v/>
      </c>
      <c r="F89" s="38" t="str">
        <f ca="1">IF(INDIRECT("'Risk Input'!"&amp; Database!$O$27 &amp; ROW() - 4)="","",INDIRECT("'Risk Input'!"&amp; Database!$O$27 &amp; ROW() - 4))</f>
        <v/>
      </c>
      <c r="G89" s="38"/>
      <c r="H89" s="38"/>
      <c r="I89" s="38" t="str">
        <f ca="1">IF(INDIRECT("'Risk Input'!"&amp; Database!$O$22 &amp; ROW() - 4)="","",INDIRECT("'Risk Input'!"&amp; Database!$O$22 &amp; ROW() - 4))</f>
        <v/>
      </c>
      <c r="J89" s="38"/>
      <c r="K89" s="38"/>
    </row>
    <row r="90" spans="2:11" s="213" customFormat="1" ht="15" thickBot="1">
      <c r="B90" s="42">
        <f t="shared" si="7"/>
        <v>80</v>
      </c>
      <c r="C90" s="42" t="str">
        <f ca="1">IF(INDIRECT("'Risk Input'!"&amp; Database!$O$2 &amp; ROW() - 4)="","",INDIRECT("'Risk Input'!"&amp; Database!$O$2 &amp; ROW() - 4))</f>
        <v/>
      </c>
      <c r="D90" s="39" t="str">
        <f ca="1">IF(INDIRECT("'Risk Input'!"&amp; Database!$O$10 &amp; ROW() - 4)="","",INDIRECT("'Risk Input'!"&amp; Database!$O$10 &amp; ROW() - 4))</f>
        <v/>
      </c>
      <c r="E90" s="219" t="str">
        <f ca="1">IF(INDIRECT("'Risk Input'!"&amp; Database!$O$9 &amp; ROW() - 4)="","",INDIRECT("'Risk Input'!"&amp; Database!$O$9 &amp; ROW() - 4))</f>
        <v/>
      </c>
      <c r="F90" s="39" t="str">
        <f ca="1">IF(INDIRECT("'Risk Input'!"&amp; Database!$O$27 &amp; ROW() - 4)="","",INDIRECT("'Risk Input'!"&amp; Database!$O$27 &amp; ROW() - 4))</f>
        <v/>
      </c>
      <c r="G90" s="39"/>
      <c r="H90" s="39"/>
      <c r="I90" s="39" t="str">
        <f ca="1">IF(INDIRECT("'Risk Input'!"&amp; Database!$O$22 &amp; ROW() - 4)="","",INDIRECT("'Risk Input'!"&amp; Database!$O$22 &amp; ROW() - 4))</f>
        <v/>
      </c>
      <c r="J90" s="39"/>
      <c r="K90" s="39"/>
    </row>
    <row r="91" spans="2:11" s="213" customFormat="1" ht="15" thickBot="1">
      <c r="B91" s="40">
        <f t="shared" si="7"/>
        <v>81</v>
      </c>
      <c r="C91" s="40" t="str">
        <f ca="1">IF(INDIRECT("'Risk Input'!"&amp; Database!$O$2 &amp; ROW() - 4)="","",INDIRECT("'Risk Input'!"&amp; Database!$O$2 &amp; ROW() - 4))</f>
        <v/>
      </c>
      <c r="D91" s="38" t="str">
        <f ca="1">IF(INDIRECT("'Risk Input'!"&amp; Database!$O$10 &amp; ROW() - 4)="","",INDIRECT("'Risk Input'!"&amp; Database!$O$10 &amp; ROW() - 4))</f>
        <v/>
      </c>
      <c r="E91" s="218" t="str">
        <f ca="1">IF(INDIRECT("'Risk Input'!"&amp; Database!$O$9 &amp; ROW() - 4)="","",INDIRECT("'Risk Input'!"&amp; Database!$O$9 &amp; ROW() - 4))</f>
        <v/>
      </c>
      <c r="F91" s="38" t="str">
        <f ca="1">IF(INDIRECT("'Risk Input'!"&amp; Database!$O$27 &amp; ROW() - 4)="","",INDIRECT("'Risk Input'!"&amp; Database!$O$27 &amp; ROW() - 4))</f>
        <v/>
      </c>
      <c r="G91" s="38"/>
      <c r="H91" s="38"/>
      <c r="I91" s="38" t="str">
        <f ca="1">IF(INDIRECT("'Risk Input'!"&amp; Database!$O$22 &amp; ROW() - 4)="","",INDIRECT("'Risk Input'!"&amp; Database!$O$22 &amp; ROW() - 4))</f>
        <v/>
      </c>
      <c r="J91" s="38"/>
      <c r="K91" s="38"/>
    </row>
    <row r="92" spans="2:11" s="213" customFormat="1" ht="15" thickBot="1">
      <c r="B92" s="42">
        <f>B91+1</f>
        <v>82</v>
      </c>
      <c r="C92" s="42" t="str">
        <f ca="1">IF(INDIRECT("'Risk Input'!"&amp; Database!$O$2 &amp; ROW() - 4)="","",INDIRECT("'Risk Input'!"&amp; Database!$O$2 &amp; ROW() - 4))</f>
        <v/>
      </c>
      <c r="D92" s="39" t="str">
        <f ca="1">IF(INDIRECT("'Risk Input'!"&amp; Database!$O$10 &amp; ROW() - 4)="","",INDIRECT("'Risk Input'!"&amp; Database!$O$10 &amp; ROW() - 4))</f>
        <v/>
      </c>
      <c r="E92" s="219" t="str">
        <f ca="1">IF(INDIRECT("'Risk Input'!"&amp; Database!$O$9 &amp; ROW() - 4)="","",INDIRECT("'Risk Input'!"&amp; Database!$O$9 &amp; ROW() - 4))</f>
        <v/>
      </c>
      <c r="F92" s="39" t="str">
        <f ca="1">IF(INDIRECT("'Risk Input'!"&amp; Database!$O$27 &amp; ROW() - 4)="","",INDIRECT("'Risk Input'!"&amp; Database!$O$27 &amp; ROW() - 4))</f>
        <v/>
      </c>
      <c r="G92" s="39"/>
      <c r="H92" s="39"/>
      <c r="I92" s="39" t="str">
        <f ca="1">IF(INDIRECT("'Risk Input'!"&amp; Database!$O$22 &amp; ROW() - 4)="","",INDIRECT("'Risk Input'!"&amp; Database!$O$22 &amp; ROW() - 4))</f>
        <v/>
      </c>
      <c r="J92" s="39"/>
      <c r="K92" s="39"/>
    </row>
    <row r="93" spans="2:11" s="213" customFormat="1" ht="15" thickBot="1">
      <c r="B93" s="40">
        <f t="shared" ref="B93:B101" si="8">B92+1</f>
        <v>83</v>
      </c>
      <c r="C93" s="40" t="str">
        <f ca="1">IF(INDIRECT("'Risk Input'!"&amp; Database!$O$2 &amp; ROW() - 4)="","",INDIRECT("'Risk Input'!"&amp; Database!$O$2 &amp; ROW() - 4))</f>
        <v/>
      </c>
      <c r="D93" s="38" t="str">
        <f ca="1">IF(INDIRECT("'Risk Input'!"&amp; Database!$O$10 &amp; ROW() - 4)="","",INDIRECT("'Risk Input'!"&amp; Database!$O$10 &amp; ROW() - 4))</f>
        <v/>
      </c>
      <c r="E93" s="218" t="str">
        <f ca="1">IF(INDIRECT("'Risk Input'!"&amp; Database!$O$9 &amp; ROW() - 4)="","",INDIRECT("'Risk Input'!"&amp; Database!$O$9 &amp; ROW() - 4))</f>
        <v/>
      </c>
      <c r="F93" s="38" t="str">
        <f ca="1">IF(INDIRECT("'Risk Input'!"&amp; Database!$O$27 &amp; ROW() - 4)="","",INDIRECT("'Risk Input'!"&amp; Database!$O$27 &amp; ROW() - 4))</f>
        <v/>
      </c>
      <c r="G93" s="38"/>
      <c r="H93" s="38"/>
      <c r="I93" s="38" t="str">
        <f ca="1">IF(INDIRECT("'Risk Input'!"&amp; Database!$O$22 &amp; ROW() - 4)="","",INDIRECT("'Risk Input'!"&amp; Database!$O$22 &amp; ROW() - 4))</f>
        <v/>
      </c>
      <c r="J93" s="38"/>
      <c r="K93" s="38"/>
    </row>
    <row r="94" spans="2:11" s="213" customFormat="1" ht="15" thickBot="1">
      <c r="B94" s="42">
        <f t="shared" si="8"/>
        <v>84</v>
      </c>
      <c r="C94" s="42" t="str">
        <f ca="1">IF(INDIRECT("'Risk Input'!"&amp; Database!$O$2 &amp; ROW() - 4)="","",INDIRECT("'Risk Input'!"&amp; Database!$O$2 &amp; ROW() - 4))</f>
        <v/>
      </c>
      <c r="D94" s="39" t="str">
        <f ca="1">IF(INDIRECT("'Risk Input'!"&amp; Database!$O$10 &amp; ROW() - 4)="","",INDIRECT("'Risk Input'!"&amp; Database!$O$10 &amp; ROW() - 4))</f>
        <v/>
      </c>
      <c r="E94" s="219" t="str">
        <f ca="1">IF(INDIRECT("'Risk Input'!"&amp; Database!$O$9 &amp; ROW() - 4)="","",INDIRECT("'Risk Input'!"&amp; Database!$O$9 &amp; ROW() - 4))</f>
        <v/>
      </c>
      <c r="F94" s="39" t="str">
        <f ca="1">IF(INDIRECT("'Risk Input'!"&amp; Database!$O$27 &amp; ROW() - 4)="","",INDIRECT("'Risk Input'!"&amp; Database!$O$27 &amp; ROW() - 4))</f>
        <v/>
      </c>
      <c r="G94" s="39"/>
      <c r="H94" s="39"/>
      <c r="I94" s="39" t="str">
        <f ca="1">IF(INDIRECT("'Risk Input'!"&amp; Database!$O$22 &amp; ROW() - 4)="","",INDIRECT("'Risk Input'!"&amp; Database!$O$22 &amp; ROW() - 4))</f>
        <v/>
      </c>
      <c r="J94" s="39"/>
      <c r="K94" s="39"/>
    </row>
    <row r="95" spans="2:11" s="213" customFormat="1" ht="15" thickBot="1">
      <c r="B95" s="40">
        <f t="shared" si="8"/>
        <v>85</v>
      </c>
      <c r="C95" s="40" t="str">
        <f ca="1">IF(INDIRECT("'Risk Input'!"&amp; Database!$O$2 &amp; ROW() - 4)="","",INDIRECT("'Risk Input'!"&amp; Database!$O$2 &amp; ROW() - 4))</f>
        <v/>
      </c>
      <c r="D95" s="38" t="str">
        <f ca="1">IF(INDIRECT("'Risk Input'!"&amp; Database!$O$10 &amp; ROW() - 4)="","",INDIRECT("'Risk Input'!"&amp; Database!$O$10 &amp; ROW() - 4))</f>
        <v/>
      </c>
      <c r="E95" s="218" t="str">
        <f ca="1">IF(INDIRECT("'Risk Input'!"&amp; Database!$O$9 &amp; ROW() - 4)="","",INDIRECT("'Risk Input'!"&amp; Database!$O$9 &amp; ROW() - 4))</f>
        <v/>
      </c>
      <c r="F95" s="38" t="str">
        <f ca="1">IF(INDIRECT("'Risk Input'!"&amp; Database!$O$27 &amp; ROW() - 4)="","",INDIRECT("'Risk Input'!"&amp; Database!$O$27 &amp; ROW() - 4))</f>
        <v/>
      </c>
      <c r="G95" s="38"/>
      <c r="H95" s="38"/>
      <c r="I95" s="38" t="str">
        <f ca="1">IF(INDIRECT("'Risk Input'!"&amp; Database!$O$22 &amp; ROW() - 4)="","",INDIRECT("'Risk Input'!"&amp; Database!$O$22 &amp; ROW() - 4))</f>
        <v/>
      </c>
      <c r="J95" s="38"/>
      <c r="K95" s="38"/>
    </row>
    <row r="96" spans="2:11" s="213" customFormat="1" ht="15" thickBot="1">
      <c r="B96" s="42">
        <f t="shared" si="8"/>
        <v>86</v>
      </c>
      <c r="C96" s="42" t="str">
        <f ca="1">IF(INDIRECT("'Risk Input'!"&amp; Database!$O$2 &amp; ROW() - 4)="","",INDIRECT("'Risk Input'!"&amp; Database!$O$2 &amp; ROW() - 4))</f>
        <v/>
      </c>
      <c r="D96" s="39" t="str">
        <f ca="1">IF(INDIRECT("'Risk Input'!"&amp; Database!$O$10 &amp; ROW() - 4)="","",INDIRECT("'Risk Input'!"&amp; Database!$O$10 &amp; ROW() - 4))</f>
        <v/>
      </c>
      <c r="E96" s="219" t="str">
        <f ca="1">IF(INDIRECT("'Risk Input'!"&amp; Database!$O$9 &amp; ROW() - 4)="","",INDIRECT("'Risk Input'!"&amp; Database!$O$9 &amp; ROW() - 4))</f>
        <v/>
      </c>
      <c r="F96" s="39" t="str">
        <f ca="1">IF(INDIRECT("'Risk Input'!"&amp; Database!$O$27 &amp; ROW() - 4)="","",INDIRECT("'Risk Input'!"&amp; Database!$O$27 &amp; ROW() - 4))</f>
        <v/>
      </c>
      <c r="G96" s="39"/>
      <c r="H96" s="39"/>
      <c r="I96" s="39" t="str">
        <f ca="1">IF(INDIRECT("'Risk Input'!"&amp; Database!$O$22 &amp; ROW() - 4)="","",INDIRECT("'Risk Input'!"&amp; Database!$O$22 &amp; ROW() - 4))</f>
        <v/>
      </c>
      <c r="J96" s="39"/>
      <c r="K96" s="39"/>
    </row>
    <row r="97" spans="2:11" s="213" customFormat="1" ht="15" thickBot="1">
      <c r="B97" s="40">
        <f t="shared" si="8"/>
        <v>87</v>
      </c>
      <c r="C97" s="40" t="str">
        <f ca="1">IF(INDIRECT("'Risk Input'!"&amp; Database!$O$2 &amp; ROW() - 4)="","",INDIRECT("'Risk Input'!"&amp; Database!$O$2 &amp; ROW() - 4))</f>
        <v/>
      </c>
      <c r="D97" s="38" t="str">
        <f ca="1">IF(INDIRECT("'Risk Input'!"&amp; Database!$O$10 &amp; ROW() - 4)="","",INDIRECT("'Risk Input'!"&amp; Database!$O$10 &amp; ROW() - 4))</f>
        <v/>
      </c>
      <c r="E97" s="218" t="str">
        <f ca="1">IF(INDIRECT("'Risk Input'!"&amp; Database!$O$9 &amp; ROW() - 4)="","",INDIRECT("'Risk Input'!"&amp; Database!$O$9 &amp; ROW() - 4))</f>
        <v/>
      </c>
      <c r="F97" s="38" t="str">
        <f ca="1">IF(INDIRECT("'Risk Input'!"&amp; Database!$O$27 &amp; ROW() - 4)="","",INDIRECT("'Risk Input'!"&amp; Database!$O$27 &amp; ROW() - 4))</f>
        <v/>
      </c>
      <c r="G97" s="38"/>
      <c r="H97" s="38"/>
      <c r="I97" s="38" t="str">
        <f ca="1">IF(INDIRECT("'Risk Input'!"&amp; Database!$O$22 &amp; ROW() - 4)="","",INDIRECT("'Risk Input'!"&amp; Database!$O$22 &amp; ROW() - 4))</f>
        <v/>
      </c>
      <c r="J97" s="38"/>
      <c r="K97" s="38"/>
    </row>
    <row r="98" spans="2:11" s="213" customFormat="1" ht="15" thickBot="1">
      <c r="B98" s="42">
        <f t="shared" si="8"/>
        <v>88</v>
      </c>
      <c r="C98" s="42" t="str">
        <f ca="1">IF(INDIRECT("'Risk Input'!"&amp; Database!$O$2 &amp; ROW() - 4)="","",INDIRECT("'Risk Input'!"&amp; Database!$O$2 &amp; ROW() - 4))</f>
        <v/>
      </c>
      <c r="D98" s="39" t="str">
        <f ca="1">IF(INDIRECT("'Risk Input'!"&amp; Database!$O$10 &amp; ROW() - 4)="","",INDIRECT("'Risk Input'!"&amp; Database!$O$10 &amp; ROW() - 4))</f>
        <v/>
      </c>
      <c r="E98" s="219" t="str">
        <f ca="1">IF(INDIRECT("'Risk Input'!"&amp; Database!$O$9 &amp; ROW() - 4)="","",INDIRECT("'Risk Input'!"&amp; Database!$O$9 &amp; ROW() - 4))</f>
        <v/>
      </c>
      <c r="F98" s="39" t="str">
        <f ca="1">IF(INDIRECT("'Risk Input'!"&amp; Database!$O$27 &amp; ROW() - 4)="","",INDIRECT("'Risk Input'!"&amp; Database!$O$27 &amp; ROW() - 4))</f>
        <v/>
      </c>
      <c r="G98" s="39"/>
      <c r="H98" s="39"/>
      <c r="I98" s="39" t="str">
        <f ca="1">IF(INDIRECT("'Risk Input'!"&amp; Database!$O$22 &amp; ROW() - 4)="","",INDIRECT("'Risk Input'!"&amp; Database!$O$22 &amp; ROW() - 4))</f>
        <v/>
      </c>
      <c r="J98" s="39"/>
      <c r="K98" s="39"/>
    </row>
    <row r="99" spans="2:11" s="213" customFormat="1" ht="15" thickBot="1">
      <c r="B99" s="40">
        <f t="shared" si="8"/>
        <v>89</v>
      </c>
      <c r="C99" s="40" t="str">
        <f ca="1">IF(INDIRECT("'Risk Input'!"&amp; Database!$O$2 &amp; ROW() - 4)="","",INDIRECT("'Risk Input'!"&amp; Database!$O$2 &amp; ROW() - 4))</f>
        <v/>
      </c>
      <c r="D99" s="38" t="str">
        <f ca="1">IF(INDIRECT("'Risk Input'!"&amp; Database!$O$10 &amp; ROW() - 4)="","",INDIRECT("'Risk Input'!"&amp; Database!$O$10 &amp; ROW() - 4))</f>
        <v/>
      </c>
      <c r="E99" s="218" t="str">
        <f ca="1">IF(INDIRECT("'Risk Input'!"&amp; Database!$O$9 &amp; ROW() - 4)="","",INDIRECT("'Risk Input'!"&amp; Database!$O$9 &amp; ROW() - 4))</f>
        <v/>
      </c>
      <c r="F99" s="38" t="str">
        <f ca="1">IF(INDIRECT("'Risk Input'!"&amp; Database!$O$27 &amp; ROW() - 4)="","",INDIRECT("'Risk Input'!"&amp; Database!$O$27 &amp; ROW() - 4))</f>
        <v/>
      </c>
      <c r="G99" s="38"/>
      <c r="H99" s="38"/>
      <c r="I99" s="38" t="str">
        <f ca="1">IF(INDIRECT("'Risk Input'!"&amp; Database!$O$22 &amp; ROW() - 4)="","",INDIRECT("'Risk Input'!"&amp; Database!$O$22 &amp; ROW() - 4))</f>
        <v/>
      </c>
      <c r="J99" s="38"/>
      <c r="K99" s="38"/>
    </row>
    <row r="100" spans="2:11" s="213" customFormat="1" ht="15" thickBot="1">
      <c r="B100" s="42">
        <f t="shared" si="8"/>
        <v>90</v>
      </c>
      <c r="C100" s="42" t="str">
        <f ca="1">IF(INDIRECT("'Risk Input'!"&amp; Database!$O$2 &amp; ROW() - 4)="","",INDIRECT("'Risk Input'!"&amp; Database!$O$2 &amp; ROW() - 4))</f>
        <v/>
      </c>
      <c r="D100" s="39" t="str">
        <f ca="1">IF(INDIRECT("'Risk Input'!"&amp; Database!$O$10 &amp; ROW() - 4)="","",INDIRECT("'Risk Input'!"&amp; Database!$O$10 &amp; ROW() - 4))</f>
        <v/>
      </c>
      <c r="E100" s="219" t="str">
        <f ca="1">IF(INDIRECT("'Risk Input'!"&amp; Database!$O$9 &amp; ROW() - 4)="","",INDIRECT("'Risk Input'!"&amp; Database!$O$9 &amp; ROW() - 4))</f>
        <v/>
      </c>
      <c r="F100" s="39" t="str">
        <f ca="1">IF(INDIRECT("'Risk Input'!"&amp; Database!$O$27 &amp; ROW() - 4)="","",INDIRECT("'Risk Input'!"&amp; Database!$O$27 &amp; ROW() - 4))</f>
        <v/>
      </c>
      <c r="G100" s="39"/>
      <c r="H100" s="39"/>
      <c r="I100" s="39" t="str">
        <f ca="1">IF(INDIRECT("'Risk Input'!"&amp; Database!$O$22 &amp; ROW() - 4)="","",INDIRECT("'Risk Input'!"&amp; Database!$O$22 &amp; ROW() - 4))</f>
        <v/>
      </c>
      <c r="J100" s="39"/>
      <c r="K100" s="39"/>
    </row>
    <row r="101" spans="2:11" s="213" customFormat="1" ht="15" thickBot="1">
      <c r="B101" s="40">
        <f t="shared" si="8"/>
        <v>91</v>
      </c>
      <c r="C101" s="40" t="str">
        <f ca="1">IF(INDIRECT("'Risk Input'!"&amp; Database!$O$2 &amp; ROW() - 4)="","",INDIRECT("'Risk Input'!"&amp; Database!$O$2 &amp; ROW() - 4))</f>
        <v/>
      </c>
      <c r="D101" s="38" t="str">
        <f ca="1">IF(INDIRECT("'Risk Input'!"&amp; Database!$O$10 &amp; ROW() - 4)="","",INDIRECT("'Risk Input'!"&amp; Database!$O$10 &amp; ROW() - 4))</f>
        <v/>
      </c>
      <c r="E101" s="218" t="str">
        <f ca="1">IF(INDIRECT("'Risk Input'!"&amp; Database!$O$9 &amp; ROW() - 4)="","",INDIRECT("'Risk Input'!"&amp; Database!$O$9 &amp; ROW() - 4))</f>
        <v/>
      </c>
      <c r="F101" s="38" t="str">
        <f ca="1">IF(INDIRECT("'Risk Input'!"&amp; Database!$O$27 &amp; ROW() - 4)="","",INDIRECT("'Risk Input'!"&amp; Database!$O$27 &amp; ROW() - 4))</f>
        <v/>
      </c>
      <c r="G101" s="38"/>
      <c r="H101" s="38"/>
      <c r="I101" s="38" t="str">
        <f ca="1">IF(INDIRECT("'Risk Input'!"&amp; Database!$O$22 &amp; ROW() - 4)="","",INDIRECT("'Risk Input'!"&amp; Database!$O$22 &amp; ROW() - 4))</f>
        <v/>
      </c>
      <c r="J101" s="38"/>
      <c r="K101" s="38"/>
    </row>
    <row r="102" spans="2:11" s="213" customFormat="1" ht="15" thickBot="1">
      <c r="B102" s="42">
        <f>B101+1</f>
        <v>92</v>
      </c>
      <c r="C102" s="42" t="str">
        <f ca="1">IF(INDIRECT("'Risk Input'!"&amp; Database!$O$2 &amp; ROW() - 4)="","",INDIRECT("'Risk Input'!"&amp; Database!$O$2 &amp; ROW() - 4))</f>
        <v/>
      </c>
      <c r="D102" s="39" t="str">
        <f ca="1">IF(INDIRECT("'Risk Input'!"&amp; Database!$O$10 &amp; ROW() - 4)="","",INDIRECT("'Risk Input'!"&amp; Database!$O$10 &amp; ROW() - 4))</f>
        <v/>
      </c>
      <c r="E102" s="219" t="str">
        <f ca="1">IF(INDIRECT("'Risk Input'!"&amp; Database!$O$9 &amp; ROW() - 4)="","",INDIRECT("'Risk Input'!"&amp; Database!$O$9 &amp; ROW() - 4))</f>
        <v/>
      </c>
      <c r="F102" s="39" t="str">
        <f ca="1">IF(INDIRECT("'Risk Input'!"&amp; Database!$O$27 &amp; ROW() - 4)="","",INDIRECT("'Risk Input'!"&amp; Database!$O$27 &amp; ROW() - 4))</f>
        <v/>
      </c>
      <c r="G102" s="39"/>
      <c r="H102" s="39"/>
      <c r="I102" s="39" t="str">
        <f ca="1">IF(INDIRECT("'Risk Input'!"&amp; Database!$O$22 &amp; ROW() - 4)="","",INDIRECT("'Risk Input'!"&amp; Database!$O$22 &amp; ROW() - 4))</f>
        <v/>
      </c>
      <c r="J102" s="39"/>
      <c r="K102" s="39"/>
    </row>
    <row r="103" spans="2:11" s="213" customFormat="1" ht="15" thickBot="1">
      <c r="B103" s="40">
        <f t="shared" ref="B103:B110" si="9">B102+1</f>
        <v>93</v>
      </c>
      <c r="C103" s="40" t="str">
        <f ca="1">IF(INDIRECT("'Risk Input'!"&amp; Database!$O$2 &amp; ROW() - 4)="","",INDIRECT("'Risk Input'!"&amp; Database!$O$2 &amp; ROW() - 4))</f>
        <v/>
      </c>
      <c r="D103" s="38" t="str">
        <f ca="1">IF(INDIRECT("'Risk Input'!"&amp; Database!$O$10 &amp; ROW() - 4)="","",INDIRECT("'Risk Input'!"&amp; Database!$O$10 &amp; ROW() - 4))</f>
        <v/>
      </c>
      <c r="E103" s="218" t="str">
        <f ca="1">IF(INDIRECT("'Risk Input'!"&amp; Database!$O$9 &amp; ROW() - 4)="","",INDIRECT("'Risk Input'!"&amp; Database!$O$9 &amp; ROW() - 4))</f>
        <v/>
      </c>
      <c r="F103" s="38" t="str">
        <f ca="1">IF(INDIRECT("'Risk Input'!"&amp; Database!$O$27 &amp; ROW() - 4)="","",INDIRECT("'Risk Input'!"&amp; Database!$O$27 &amp; ROW() - 4))</f>
        <v/>
      </c>
      <c r="G103" s="38"/>
      <c r="H103" s="38"/>
      <c r="I103" s="38" t="str">
        <f ca="1">IF(INDIRECT("'Risk Input'!"&amp; Database!$O$22 &amp; ROW() - 4)="","",INDIRECT("'Risk Input'!"&amp; Database!$O$22 &amp; ROW() - 4))</f>
        <v/>
      </c>
      <c r="J103" s="38"/>
      <c r="K103" s="38"/>
    </row>
    <row r="104" spans="2:11" s="213" customFormat="1" ht="15" thickBot="1">
      <c r="B104" s="42">
        <f t="shared" si="9"/>
        <v>94</v>
      </c>
      <c r="C104" s="42" t="str">
        <f ca="1">IF(INDIRECT("'Risk Input'!"&amp; Database!$O$2 &amp; ROW() - 4)="","",INDIRECT("'Risk Input'!"&amp; Database!$O$2 &amp; ROW() - 4))</f>
        <v/>
      </c>
      <c r="D104" s="39" t="str">
        <f ca="1">IF(INDIRECT("'Risk Input'!"&amp; Database!$O$10 &amp; ROW() - 4)="","",INDIRECT("'Risk Input'!"&amp; Database!$O$10 &amp; ROW() - 4))</f>
        <v/>
      </c>
      <c r="E104" s="219" t="str">
        <f ca="1">IF(INDIRECT("'Risk Input'!"&amp; Database!$O$9 &amp; ROW() - 4)="","",INDIRECT("'Risk Input'!"&amp; Database!$O$9 &amp; ROW() - 4))</f>
        <v/>
      </c>
      <c r="F104" s="39" t="str">
        <f ca="1">IF(INDIRECT("'Risk Input'!"&amp; Database!$O$27 &amp; ROW() - 4)="","",INDIRECT("'Risk Input'!"&amp; Database!$O$27 &amp; ROW() - 4))</f>
        <v/>
      </c>
      <c r="G104" s="39"/>
      <c r="H104" s="39"/>
      <c r="I104" s="39" t="str">
        <f ca="1">IF(INDIRECT("'Risk Input'!"&amp; Database!$O$22 &amp; ROW() - 4)="","",INDIRECT("'Risk Input'!"&amp; Database!$O$22 &amp; ROW() - 4))</f>
        <v/>
      </c>
      <c r="J104" s="39"/>
      <c r="K104" s="39"/>
    </row>
    <row r="105" spans="2:11" s="213" customFormat="1" ht="15" thickBot="1">
      <c r="B105" s="40">
        <f t="shared" si="9"/>
        <v>95</v>
      </c>
      <c r="C105" s="40" t="str">
        <f ca="1">IF(INDIRECT("'Risk Input'!"&amp; Database!$O$2 &amp; ROW() - 4)="","",INDIRECT("'Risk Input'!"&amp; Database!$O$2 &amp; ROW() - 4))</f>
        <v/>
      </c>
      <c r="D105" s="38" t="str">
        <f ca="1">IF(INDIRECT("'Risk Input'!"&amp; Database!$O$10 &amp; ROW() - 4)="","",INDIRECT("'Risk Input'!"&amp; Database!$O$10 &amp; ROW() - 4))</f>
        <v/>
      </c>
      <c r="E105" s="218" t="str">
        <f ca="1">IF(INDIRECT("'Risk Input'!"&amp; Database!$O$9 &amp; ROW() - 4)="","",INDIRECT("'Risk Input'!"&amp; Database!$O$9 &amp; ROW() - 4))</f>
        <v/>
      </c>
      <c r="F105" s="38" t="str">
        <f ca="1">IF(INDIRECT("'Risk Input'!"&amp; Database!$O$27 &amp; ROW() - 4)="","",INDIRECT("'Risk Input'!"&amp; Database!$O$27 &amp; ROW() - 4))</f>
        <v/>
      </c>
      <c r="G105" s="38"/>
      <c r="H105" s="38"/>
      <c r="I105" s="38" t="str">
        <f ca="1">IF(INDIRECT("'Risk Input'!"&amp; Database!$O$22 &amp; ROW() - 4)="","",INDIRECT("'Risk Input'!"&amp; Database!$O$22 &amp; ROW() - 4))</f>
        <v/>
      </c>
      <c r="J105" s="38"/>
      <c r="K105" s="38"/>
    </row>
    <row r="106" spans="2:11" s="213" customFormat="1" ht="15" thickBot="1">
      <c r="B106" s="42">
        <f t="shared" si="9"/>
        <v>96</v>
      </c>
      <c r="C106" s="42" t="str">
        <f ca="1">IF(INDIRECT("'Risk Input'!"&amp; Database!$O$2 &amp; ROW() - 4)="","",INDIRECT("'Risk Input'!"&amp; Database!$O$2 &amp; ROW() - 4))</f>
        <v/>
      </c>
      <c r="D106" s="39" t="str">
        <f ca="1">IF(INDIRECT("'Risk Input'!"&amp; Database!$O$10 &amp; ROW() - 4)="","",INDIRECT("'Risk Input'!"&amp; Database!$O$10 &amp; ROW() - 4))</f>
        <v/>
      </c>
      <c r="E106" s="219" t="str">
        <f ca="1">IF(INDIRECT("'Risk Input'!"&amp; Database!$O$9 &amp; ROW() - 4)="","",INDIRECT("'Risk Input'!"&amp; Database!$O$9 &amp; ROW() - 4))</f>
        <v/>
      </c>
      <c r="F106" s="39" t="str">
        <f ca="1">IF(INDIRECT("'Risk Input'!"&amp; Database!$O$27 &amp; ROW() - 4)="","",INDIRECT("'Risk Input'!"&amp; Database!$O$27 &amp; ROW() - 4))</f>
        <v/>
      </c>
      <c r="G106" s="39"/>
      <c r="H106" s="39"/>
      <c r="I106" s="39" t="str">
        <f ca="1">IF(INDIRECT("'Risk Input'!"&amp; Database!$O$22 &amp; ROW() - 4)="","",INDIRECT("'Risk Input'!"&amp; Database!$O$22 &amp; ROW() - 4))</f>
        <v/>
      </c>
      <c r="J106" s="39"/>
      <c r="K106" s="39"/>
    </row>
    <row r="107" spans="2:11" s="213" customFormat="1" ht="15" thickBot="1">
      <c r="B107" s="40">
        <f t="shared" si="9"/>
        <v>97</v>
      </c>
      <c r="C107" s="40" t="str">
        <f ca="1">IF(INDIRECT("'Risk Input'!"&amp; Database!$O$2 &amp; ROW() - 4)="","",INDIRECT("'Risk Input'!"&amp; Database!$O$2 &amp; ROW() - 4))</f>
        <v/>
      </c>
      <c r="D107" s="38" t="str">
        <f ca="1">IF(INDIRECT("'Risk Input'!"&amp; Database!$O$10 &amp; ROW() - 4)="","",INDIRECT("'Risk Input'!"&amp; Database!$O$10 &amp; ROW() - 4))</f>
        <v/>
      </c>
      <c r="E107" s="218" t="str">
        <f ca="1">IF(INDIRECT("'Risk Input'!"&amp; Database!$O$9 &amp; ROW() - 4)="","",INDIRECT("'Risk Input'!"&amp; Database!$O$9 &amp; ROW() - 4))</f>
        <v/>
      </c>
      <c r="F107" s="38" t="str">
        <f ca="1">IF(INDIRECT("'Risk Input'!"&amp; Database!$O$27 &amp; ROW() - 4)="","",INDIRECT("'Risk Input'!"&amp; Database!$O$27 &amp; ROW() - 4))</f>
        <v/>
      </c>
      <c r="G107" s="38"/>
      <c r="H107" s="38"/>
      <c r="I107" s="38" t="str">
        <f ca="1">IF(INDIRECT("'Risk Input'!"&amp; Database!$O$22 &amp; ROW() - 4)="","",INDIRECT("'Risk Input'!"&amp; Database!$O$22 &amp; ROW() - 4))</f>
        <v/>
      </c>
      <c r="J107" s="38"/>
      <c r="K107" s="38"/>
    </row>
    <row r="108" spans="2:11" s="213" customFormat="1" ht="15" thickBot="1">
      <c r="B108" s="42">
        <f t="shared" si="9"/>
        <v>98</v>
      </c>
      <c r="C108" s="42" t="str">
        <f ca="1">IF(INDIRECT("'Risk Input'!"&amp; Database!$O$2 &amp; ROW() - 4)="","",INDIRECT("'Risk Input'!"&amp; Database!$O$2 &amp; ROW() - 4))</f>
        <v/>
      </c>
      <c r="D108" s="39" t="str">
        <f ca="1">IF(INDIRECT("'Risk Input'!"&amp; Database!$O$10 &amp; ROW() - 4)="","",INDIRECT("'Risk Input'!"&amp; Database!$O$10 &amp; ROW() - 4))</f>
        <v/>
      </c>
      <c r="E108" s="219" t="str">
        <f ca="1">IF(INDIRECT("'Risk Input'!"&amp; Database!$O$9 &amp; ROW() - 4)="","",INDIRECT("'Risk Input'!"&amp; Database!$O$9 &amp; ROW() - 4))</f>
        <v/>
      </c>
      <c r="F108" s="39" t="str">
        <f ca="1">IF(INDIRECT("'Risk Input'!"&amp; Database!$O$27 &amp; ROW() - 4)="","",INDIRECT("'Risk Input'!"&amp; Database!$O$27 &amp; ROW() - 4))</f>
        <v/>
      </c>
      <c r="G108" s="39"/>
      <c r="H108" s="39"/>
      <c r="I108" s="39" t="str">
        <f ca="1">IF(INDIRECT("'Risk Input'!"&amp; Database!$O$22 &amp; ROW() - 4)="","",INDIRECT("'Risk Input'!"&amp; Database!$O$22 &amp; ROW() - 4))</f>
        <v/>
      </c>
      <c r="J108" s="39"/>
      <c r="K108" s="39"/>
    </row>
    <row r="109" spans="2:11" s="213" customFormat="1" ht="15" thickBot="1">
      <c r="B109" s="40">
        <f t="shared" si="9"/>
        <v>99</v>
      </c>
      <c r="C109" s="40" t="str">
        <f ca="1">IF(INDIRECT("'Risk Input'!"&amp; Database!$O$2 &amp; ROW() - 4)="","",INDIRECT("'Risk Input'!"&amp; Database!$O$2 &amp; ROW() - 4))</f>
        <v/>
      </c>
      <c r="D109" s="38" t="str">
        <f ca="1">IF(INDIRECT("'Risk Input'!"&amp; Database!$O$10 &amp; ROW() - 4)="","",INDIRECT("'Risk Input'!"&amp; Database!$O$10 &amp; ROW() - 4))</f>
        <v/>
      </c>
      <c r="E109" s="218" t="str">
        <f ca="1">IF(INDIRECT("'Risk Input'!"&amp; Database!$O$9 &amp; ROW() - 4)="","",INDIRECT("'Risk Input'!"&amp; Database!$O$9 &amp; ROW() - 4))</f>
        <v/>
      </c>
      <c r="F109" s="38" t="str">
        <f ca="1">IF(INDIRECT("'Risk Input'!"&amp; Database!$O$27 &amp; ROW() - 4)="","",INDIRECT("'Risk Input'!"&amp; Database!$O$27 &amp; ROW() - 4))</f>
        <v/>
      </c>
      <c r="G109" s="38"/>
      <c r="H109" s="38"/>
      <c r="I109" s="38" t="str">
        <f ca="1">IF(INDIRECT("'Risk Input'!"&amp; Database!$O$22 &amp; ROW() - 4)="","",INDIRECT("'Risk Input'!"&amp; Database!$O$22 &amp; ROW() - 4))</f>
        <v/>
      </c>
      <c r="J109" s="38"/>
      <c r="K109" s="38"/>
    </row>
    <row r="110" spans="2:11" s="213" customFormat="1" ht="15" thickBot="1">
      <c r="B110" s="42">
        <f t="shared" si="9"/>
        <v>100</v>
      </c>
      <c r="C110" s="42" t="str">
        <f ca="1">IF(INDIRECT("'Risk Input'!"&amp; Database!$O$2 &amp; ROW() - 4)="","",INDIRECT("'Risk Input'!"&amp; Database!$O$2 &amp; ROW() - 4))</f>
        <v/>
      </c>
      <c r="D110" s="39" t="str">
        <f ca="1">IF(INDIRECT("'Risk Input'!"&amp; Database!$O$10 &amp; ROW() - 4)="","",INDIRECT("'Risk Input'!"&amp; Database!$O$10 &amp; ROW() - 4))</f>
        <v/>
      </c>
      <c r="E110" s="219" t="str">
        <f ca="1">IF(INDIRECT("'Risk Input'!"&amp; Database!$O$9 &amp; ROW() - 4)="","",INDIRECT("'Risk Input'!"&amp; Database!$O$9 &amp; ROW() - 4))</f>
        <v/>
      </c>
      <c r="F110" s="39" t="str">
        <f ca="1">IF(INDIRECT("'Risk Input'!"&amp; Database!$O$27 &amp; ROW() - 4)="","",INDIRECT("'Risk Input'!"&amp; Database!$O$27 &amp; ROW() - 4))</f>
        <v/>
      </c>
      <c r="G110" s="39"/>
      <c r="H110" s="39"/>
      <c r="I110" s="39" t="str">
        <f ca="1">IF(INDIRECT("'Risk Input'!"&amp; Database!$O$22 &amp; ROW() - 4)="","",INDIRECT("'Risk Input'!"&amp; Database!$O$22 &amp; ROW() - 4))</f>
        <v/>
      </c>
      <c r="J110" s="39"/>
      <c r="K110" s="39"/>
    </row>
    <row r="111" spans="2:11" s="213" customFormat="1" ht="15" thickBot="1">
      <c r="B111" s="40">
        <f>B110+1</f>
        <v>101</v>
      </c>
      <c r="C111" s="40" t="str">
        <f ca="1">IF(INDIRECT("'Risk Input'!"&amp; Database!$O$2 &amp; ROW() - 4)="","",INDIRECT("'Risk Input'!"&amp; Database!$O$2 &amp; ROW() - 4))</f>
        <v/>
      </c>
      <c r="D111" s="38" t="str">
        <f ca="1">IF(INDIRECT("'Risk Input'!"&amp; Database!$O$10 &amp; ROW() - 4)="","",INDIRECT("'Risk Input'!"&amp; Database!$O$10 &amp; ROW() - 4))</f>
        <v/>
      </c>
      <c r="E111" s="218" t="str">
        <f ca="1">IF(INDIRECT("'Risk Input'!"&amp; Database!$O$9 &amp; ROW() - 4)="","",INDIRECT("'Risk Input'!"&amp; Database!$O$9 &amp; ROW() - 4))</f>
        <v/>
      </c>
      <c r="F111" s="38" t="str">
        <f ca="1">IF(INDIRECT("'Risk Input'!"&amp; Database!$O$27 &amp; ROW() - 4)="","",INDIRECT("'Risk Input'!"&amp; Database!$O$27 &amp; ROW() - 4))</f>
        <v/>
      </c>
      <c r="G111" s="38"/>
      <c r="H111" s="38"/>
      <c r="I111" s="38" t="str">
        <f ca="1">IF(INDIRECT("'Risk Input'!"&amp; Database!$O$22 &amp; ROW() - 4)="","",INDIRECT("'Risk Input'!"&amp; Database!$O$22 &amp; ROW() - 4))</f>
        <v/>
      </c>
      <c r="J111" s="38"/>
      <c r="K111" s="38"/>
    </row>
    <row r="112" spans="2:11" s="213" customFormat="1" ht="15" thickBot="1">
      <c r="B112" s="42">
        <f>B111+1</f>
        <v>102</v>
      </c>
      <c r="C112" s="42" t="str">
        <f ca="1">IF(INDIRECT("'Risk Input'!"&amp; Database!$O$2 &amp; ROW() - 4)="","",INDIRECT("'Risk Input'!"&amp; Database!$O$2 &amp; ROW() - 4))</f>
        <v/>
      </c>
      <c r="D112" s="39" t="str">
        <f ca="1">IF(INDIRECT("'Risk Input'!"&amp; Database!$O$10 &amp; ROW() - 4)="","",INDIRECT("'Risk Input'!"&amp; Database!$O$10 &amp; ROW() - 4))</f>
        <v/>
      </c>
      <c r="E112" s="219" t="str">
        <f ca="1">IF(INDIRECT("'Risk Input'!"&amp; Database!$O$9 &amp; ROW() - 4)="","",INDIRECT("'Risk Input'!"&amp; Database!$O$9 &amp; ROW() - 4))</f>
        <v/>
      </c>
      <c r="F112" s="39" t="str">
        <f ca="1">IF(INDIRECT("'Risk Input'!"&amp; Database!$O$27 &amp; ROW() - 4)="","",INDIRECT("'Risk Input'!"&amp; Database!$O$27 &amp; ROW() - 4))</f>
        <v/>
      </c>
      <c r="G112" s="39"/>
      <c r="H112" s="39"/>
      <c r="I112" s="39" t="str">
        <f ca="1">IF(INDIRECT("'Risk Input'!"&amp; Database!$O$22 &amp; ROW() - 4)="","",INDIRECT("'Risk Input'!"&amp; Database!$O$22 &amp; ROW() - 4))</f>
        <v/>
      </c>
      <c r="J112" s="39"/>
      <c r="K112" s="39"/>
    </row>
    <row r="113" spans="2:11" s="213" customFormat="1" ht="15" thickBot="1">
      <c r="B113" s="40">
        <f t="shared" ref="B113:B121" si="10">B112+1</f>
        <v>103</v>
      </c>
      <c r="C113" s="40" t="str">
        <f ca="1">IF(INDIRECT("'Risk Input'!"&amp; Database!$O$2 &amp; ROW() - 4)="","",INDIRECT("'Risk Input'!"&amp; Database!$O$2 &amp; ROW() - 4))</f>
        <v/>
      </c>
      <c r="D113" s="38" t="str">
        <f ca="1">IF(INDIRECT("'Risk Input'!"&amp; Database!$O$10 &amp; ROW() - 4)="","",INDIRECT("'Risk Input'!"&amp; Database!$O$10 &amp; ROW() - 4))</f>
        <v/>
      </c>
      <c r="E113" s="218" t="str">
        <f ca="1">IF(INDIRECT("'Risk Input'!"&amp; Database!$O$9 &amp; ROW() - 4)="","",INDIRECT("'Risk Input'!"&amp; Database!$O$9 &amp; ROW() - 4))</f>
        <v/>
      </c>
      <c r="F113" s="38" t="str">
        <f ca="1">IF(INDIRECT("'Risk Input'!"&amp; Database!$O$27 &amp; ROW() - 4)="","",INDIRECT("'Risk Input'!"&amp; Database!$O$27 &amp; ROW() - 4))</f>
        <v/>
      </c>
      <c r="G113" s="38"/>
      <c r="H113" s="38"/>
      <c r="I113" s="38" t="str">
        <f ca="1">IF(INDIRECT("'Risk Input'!"&amp; Database!$O$22 &amp; ROW() - 4)="","",INDIRECT("'Risk Input'!"&amp; Database!$O$22 &amp; ROW() - 4))</f>
        <v/>
      </c>
      <c r="J113" s="38"/>
      <c r="K113" s="38"/>
    </row>
    <row r="114" spans="2:11" s="213" customFormat="1" ht="15" thickBot="1">
      <c r="B114" s="42">
        <f t="shared" si="10"/>
        <v>104</v>
      </c>
      <c r="C114" s="42" t="str">
        <f ca="1">IF(INDIRECT("'Risk Input'!"&amp; Database!$O$2 &amp; ROW() - 4)="","",INDIRECT("'Risk Input'!"&amp; Database!$O$2 &amp; ROW() - 4))</f>
        <v/>
      </c>
      <c r="D114" s="39" t="str">
        <f ca="1">IF(INDIRECT("'Risk Input'!"&amp; Database!$O$10 &amp; ROW() - 4)="","",INDIRECT("'Risk Input'!"&amp; Database!$O$10 &amp; ROW() - 4))</f>
        <v/>
      </c>
      <c r="E114" s="219" t="str">
        <f ca="1">IF(INDIRECT("'Risk Input'!"&amp; Database!$O$9 &amp; ROW() - 4)="","",INDIRECT("'Risk Input'!"&amp; Database!$O$9 &amp; ROW() - 4))</f>
        <v/>
      </c>
      <c r="F114" s="39" t="str">
        <f ca="1">IF(INDIRECT("'Risk Input'!"&amp; Database!$O$27 &amp; ROW() - 4)="","",INDIRECT("'Risk Input'!"&amp; Database!$O$27 &amp; ROW() - 4))</f>
        <v/>
      </c>
      <c r="G114" s="39"/>
      <c r="H114" s="39"/>
      <c r="I114" s="39" t="str">
        <f ca="1">IF(INDIRECT("'Risk Input'!"&amp; Database!$O$22 &amp; ROW() - 4)="","",INDIRECT("'Risk Input'!"&amp; Database!$O$22 &amp; ROW() - 4))</f>
        <v/>
      </c>
      <c r="J114" s="39"/>
      <c r="K114" s="39"/>
    </row>
    <row r="115" spans="2:11" s="213" customFormat="1" ht="15" thickBot="1">
      <c r="B115" s="40">
        <f t="shared" si="10"/>
        <v>105</v>
      </c>
      <c r="C115" s="40" t="str">
        <f ca="1">IF(INDIRECT("'Risk Input'!"&amp; Database!$O$2 &amp; ROW() - 4)="","",INDIRECT("'Risk Input'!"&amp; Database!$O$2 &amp; ROW() - 4))</f>
        <v/>
      </c>
      <c r="D115" s="38" t="str">
        <f ca="1">IF(INDIRECT("'Risk Input'!"&amp; Database!$O$10 &amp; ROW() - 4)="","",INDIRECT("'Risk Input'!"&amp; Database!$O$10 &amp; ROW() - 4))</f>
        <v/>
      </c>
      <c r="E115" s="218" t="str">
        <f ca="1">IF(INDIRECT("'Risk Input'!"&amp; Database!$O$9 &amp; ROW() - 4)="","",INDIRECT("'Risk Input'!"&amp; Database!$O$9 &amp; ROW() - 4))</f>
        <v/>
      </c>
      <c r="F115" s="38" t="str">
        <f ca="1">IF(INDIRECT("'Risk Input'!"&amp; Database!$O$27 &amp; ROW() - 4)="","",INDIRECT("'Risk Input'!"&amp; Database!$O$27 &amp; ROW() - 4))</f>
        <v/>
      </c>
      <c r="G115" s="38"/>
      <c r="H115" s="38"/>
      <c r="I115" s="38" t="str">
        <f ca="1">IF(INDIRECT("'Risk Input'!"&amp; Database!$O$22 &amp; ROW() - 4)="","",INDIRECT("'Risk Input'!"&amp; Database!$O$22 &amp; ROW() - 4))</f>
        <v/>
      </c>
      <c r="J115" s="38"/>
      <c r="K115" s="38"/>
    </row>
    <row r="116" spans="2:11" s="213" customFormat="1" ht="15" thickBot="1">
      <c r="B116" s="42">
        <f t="shared" si="10"/>
        <v>106</v>
      </c>
      <c r="C116" s="42" t="str">
        <f ca="1">IF(INDIRECT("'Risk Input'!"&amp; Database!$O$2 &amp; ROW() - 4)="","",INDIRECT("'Risk Input'!"&amp; Database!$O$2 &amp; ROW() - 4))</f>
        <v/>
      </c>
      <c r="D116" s="39" t="str">
        <f ca="1">IF(INDIRECT("'Risk Input'!"&amp; Database!$O$10 &amp; ROW() - 4)="","",INDIRECT("'Risk Input'!"&amp; Database!$O$10 &amp; ROW() - 4))</f>
        <v/>
      </c>
      <c r="E116" s="219" t="str">
        <f ca="1">IF(INDIRECT("'Risk Input'!"&amp; Database!$O$9 &amp; ROW() - 4)="","",INDIRECT("'Risk Input'!"&amp; Database!$O$9 &amp; ROW() - 4))</f>
        <v/>
      </c>
      <c r="F116" s="39" t="str">
        <f ca="1">IF(INDIRECT("'Risk Input'!"&amp; Database!$O$27 &amp; ROW() - 4)="","",INDIRECT("'Risk Input'!"&amp; Database!$O$27 &amp; ROW() - 4))</f>
        <v/>
      </c>
      <c r="G116" s="39"/>
      <c r="H116" s="39"/>
      <c r="I116" s="39" t="str">
        <f ca="1">IF(INDIRECT("'Risk Input'!"&amp; Database!$O$22 &amp; ROW() - 4)="","",INDIRECT("'Risk Input'!"&amp; Database!$O$22 &amp; ROW() - 4))</f>
        <v/>
      </c>
      <c r="J116" s="39"/>
      <c r="K116" s="39"/>
    </row>
    <row r="117" spans="2:11" s="213" customFormat="1" ht="15" thickBot="1">
      <c r="B117" s="40">
        <f t="shared" si="10"/>
        <v>107</v>
      </c>
      <c r="C117" s="40" t="str">
        <f ca="1">IF(INDIRECT("'Risk Input'!"&amp; Database!$O$2 &amp; ROW() - 4)="","",INDIRECT("'Risk Input'!"&amp; Database!$O$2 &amp; ROW() - 4))</f>
        <v/>
      </c>
      <c r="D117" s="38" t="str">
        <f ca="1">IF(INDIRECT("'Risk Input'!"&amp; Database!$O$10 &amp; ROW() - 4)="","",INDIRECT("'Risk Input'!"&amp; Database!$O$10 &amp; ROW() - 4))</f>
        <v/>
      </c>
      <c r="E117" s="218" t="str">
        <f ca="1">IF(INDIRECT("'Risk Input'!"&amp; Database!$O$9 &amp; ROW() - 4)="","",INDIRECT("'Risk Input'!"&amp; Database!$O$9 &amp; ROW() - 4))</f>
        <v/>
      </c>
      <c r="F117" s="38" t="str">
        <f ca="1">IF(INDIRECT("'Risk Input'!"&amp; Database!$O$27 &amp; ROW() - 4)="","",INDIRECT("'Risk Input'!"&amp; Database!$O$27 &amp; ROW() - 4))</f>
        <v/>
      </c>
      <c r="G117" s="38"/>
      <c r="H117" s="38"/>
      <c r="I117" s="38" t="str">
        <f ca="1">IF(INDIRECT("'Risk Input'!"&amp; Database!$O$22 &amp; ROW() - 4)="","",INDIRECT("'Risk Input'!"&amp; Database!$O$22 &amp; ROW() - 4))</f>
        <v/>
      </c>
      <c r="J117" s="38"/>
      <c r="K117" s="38"/>
    </row>
    <row r="118" spans="2:11" s="213" customFormat="1" ht="15" thickBot="1">
      <c r="B118" s="42">
        <f t="shared" si="10"/>
        <v>108</v>
      </c>
      <c r="C118" s="42" t="str">
        <f ca="1">IF(INDIRECT("'Risk Input'!"&amp; Database!$O$2 &amp; ROW() - 4)="","",INDIRECT("'Risk Input'!"&amp; Database!$O$2 &amp; ROW() - 4))</f>
        <v/>
      </c>
      <c r="D118" s="39" t="str">
        <f ca="1">IF(INDIRECT("'Risk Input'!"&amp; Database!$O$10 &amp; ROW() - 4)="","",INDIRECT("'Risk Input'!"&amp; Database!$O$10 &amp; ROW() - 4))</f>
        <v/>
      </c>
      <c r="E118" s="219" t="str">
        <f ca="1">IF(INDIRECT("'Risk Input'!"&amp; Database!$O$9 &amp; ROW() - 4)="","",INDIRECT("'Risk Input'!"&amp; Database!$O$9 &amp; ROW() - 4))</f>
        <v/>
      </c>
      <c r="F118" s="39" t="str">
        <f ca="1">IF(INDIRECT("'Risk Input'!"&amp; Database!$O$27 &amp; ROW() - 4)="","",INDIRECT("'Risk Input'!"&amp; Database!$O$27 &amp; ROW() - 4))</f>
        <v/>
      </c>
      <c r="G118" s="39"/>
      <c r="H118" s="39"/>
      <c r="I118" s="39" t="str">
        <f ca="1">IF(INDIRECT("'Risk Input'!"&amp; Database!$O$22 &amp; ROW() - 4)="","",INDIRECT("'Risk Input'!"&amp; Database!$O$22 &amp; ROW() - 4))</f>
        <v/>
      </c>
      <c r="J118" s="39"/>
      <c r="K118" s="39"/>
    </row>
    <row r="119" spans="2:11" s="213" customFormat="1" ht="15" thickBot="1">
      <c r="B119" s="40">
        <f t="shared" si="10"/>
        <v>109</v>
      </c>
      <c r="C119" s="40" t="str">
        <f ca="1">IF(INDIRECT("'Risk Input'!"&amp; Database!$O$2 &amp; ROW() - 4)="","",INDIRECT("'Risk Input'!"&amp; Database!$O$2 &amp; ROW() - 4))</f>
        <v/>
      </c>
      <c r="D119" s="38" t="str">
        <f ca="1">IF(INDIRECT("'Risk Input'!"&amp; Database!$O$10 &amp; ROW() - 4)="","",INDIRECT("'Risk Input'!"&amp; Database!$O$10 &amp; ROW() - 4))</f>
        <v/>
      </c>
      <c r="E119" s="218" t="str">
        <f ca="1">IF(INDIRECT("'Risk Input'!"&amp; Database!$O$9 &amp; ROW() - 4)="","",INDIRECT("'Risk Input'!"&amp; Database!$O$9 &amp; ROW() - 4))</f>
        <v/>
      </c>
      <c r="F119" s="38" t="str">
        <f ca="1">IF(INDIRECT("'Risk Input'!"&amp; Database!$O$27 &amp; ROW() - 4)="","",INDIRECT("'Risk Input'!"&amp; Database!$O$27 &amp; ROW() - 4))</f>
        <v/>
      </c>
      <c r="G119" s="38"/>
      <c r="H119" s="38"/>
      <c r="I119" s="38" t="str">
        <f ca="1">IF(INDIRECT("'Risk Input'!"&amp; Database!$O$22 &amp; ROW() - 4)="","",INDIRECT("'Risk Input'!"&amp; Database!$O$22 &amp; ROW() - 4))</f>
        <v/>
      </c>
      <c r="J119" s="38"/>
      <c r="K119" s="38"/>
    </row>
    <row r="120" spans="2:11" s="213" customFormat="1" ht="15" thickBot="1">
      <c r="B120" s="42">
        <f t="shared" si="10"/>
        <v>110</v>
      </c>
      <c r="C120" s="42" t="str">
        <f ca="1">IF(INDIRECT("'Risk Input'!"&amp; Database!$O$2 &amp; ROW() - 4)="","",INDIRECT("'Risk Input'!"&amp; Database!$O$2 &amp; ROW() - 4))</f>
        <v/>
      </c>
      <c r="D120" s="39" t="str">
        <f ca="1">IF(INDIRECT("'Risk Input'!"&amp; Database!$O$10 &amp; ROW() - 4)="","",INDIRECT("'Risk Input'!"&amp; Database!$O$10 &amp; ROW() - 4))</f>
        <v/>
      </c>
      <c r="E120" s="219" t="str">
        <f ca="1">IF(INDIRECT("'Risk Input'!"&amp; Database!$O$9 &amp; ROW() - 4)="","",INDIRECT("'Risk Input'!"&amp; Database!$O$9 &amp; ROW() - 4))</f>
        <v/>
      </c>
      <c r="F120" s="39" t="str">
        <f ca="1">IF(INDIRECT("'Risk Input'!"&amp; Database!$O$27 &amp; ROW() - 4)="","",INDIRECT("'Risk Input'!"&amp; Database!$O$27 &amp; ROW() - 4))</f>
        <v/>
      </c>
      <c r="G120" s="39"/>
      <c r="H120" s="39"/>
      <c r="I120" s="39" t="str">
        <f ca="1">IF(INDIRECT("'Risk Input'!"&amp; Database!$O$22 &amp; ROW() - 4)="","",INDIRECT("'Risk Input'!"&amp; Database!$O$22 &amp; ROW() - 4))</f>
        <v/>
      </c>
      <c r="J120" s="39"/>
      <c r="K120" s="39"/>
    </row>
    <row r="121" spans="2:11" s="213" customFormat="1" ht="15" thickBot="1">
      <c r="B121" s="40">
        <f t="shared" si="10"/>
        <v>111</v>
      </c>
      <c r="C121" s="40" t="str">
        <f ca="1">IF(INDIRECT("'Risk Input'!"&amp; Database!$O$2 &amp; ROW() - 4)="","",INDIRECT("'Risk Input'!"&amp; Database!$O$2 &amp; ROW() - 4))</f>
        <v/>
      </c>
      <c r="D121" s="38" t="str">
        <f ca="1">IF(INDIRECT("'Risk Input'!"&amp; Database!$O$10 &amp; ROW() - 4)="","",INDIRECT("'Risk Input'!"&amp; Database!$O$10 &amp; ROW() - 4))</f>
        <v/>
      </c>
      <c r="E121" s="218" t="str">
        <f ca="1">IF(INDIRECT("'Risk Input'!"&amp; Database!$O$9 &amp; ROW() - 4)="","",INDIRECT("'Risk Input'!"&amp; Database!$O$9 &amp; ROW() - 4))</f>
        <v/>
      </c>
      <c r="F121" s="38" t="str">
        <f ca="1">IF(INDIRECT("'Risk Input'!"&amp; Database!$O$27 &amp; ROW() - 4)="","",INDIRECT("'Risk Input'!"&amp; Database!$O$27 &amp; ROW() - 4))</f>
        <v/>
      </c>
      <c r="G121" s="38"/>
      <c r="H121" s="38"/>
      <c r="I121" s="38" t="str">
        <f ca="1">IF(INDIRECT("'Risk Input'!"&amp; Database!$O$22 &amp; ROW() - 4)="","",INDIRECT("'Risk Input'!"&amp; Database!$O$22 &amp; ROW() - 4))</f>
        <v/>
      </c>
      <c r="J121" s="38"/>
      <c r="K121" s="38"/>
    </row>
    <row r="122" spans="2:11" s="213" customFormat="1" ht="15" thickBot="1">
      <c r="B122" s="42">
        <f>B121+1</f>
        <v>112</v>
      </c>
      <c r="C122" s="42" t="str">
        <f ca="1">IF(INDIRECT("'Risk Input'!"&amp; Database!$O$2 &amp; ROW() - 4)="","",INDIRECT("'Risk Input'!"&amp; Database!$O$2 &amp; ROW() - 4))</f>
        <v/>
      </c>
      <c r="D122" s="39" t="str">
        <f ca="1">IF(INDIRECT("'Risk Input'!"&amp; Database!$O$10 &amp; ROW() - 4)="","",INDIRECT("'Risk Input'!"&amp; Database!$O$10 &amp; ROW() - 4))</f>
        <v/>
      </c>
      <c r="E122" s="219" t="str">
        <f ca="1">IF(INDIRECT("'Risk Input'!"&amp; Database!$O$9 &amp; ROW() - 4)="","",INDIRECT("'Risk Input'!"&amp; Database!$O$9 &amp; ROW() - 4))</f>
        <v/>
      </c>
      <c r="F122" s="39" t="str">
        <f ca="1">IF(INDIRECT("'Risk Input'!"&amp; Database!$O$27 &amp; ROW() - 4)="","",INDIRECT("'Risk Input'!"&amp; Database!$O$27 &amp; ROW() - 4))</f>
        <v/>
      </c>
      <c r="G122" s="39"/>
      <c r="H122" s="39"/>
      <c r="I122" s="39" t="str">
        <f ca="1">IF(INDIRECT("'Risk Input'!"&amp; Database!$O$22 &amp; ROW() - 4)="","",INDIRECT("'Risk Input'!"&amp; Database!$O$22 &amp; ROW() - 4))</f>
        <v/>
      </c>
      <c r="J122" s="39"/>
      <c r="K122" s="39"/>
    </row>
    <row r="123" spans="2:11" s="213" customFormat="1" ht="15" thickBot="1">
      <c r="B123" s="40">
        <f t="shared" ref="B123:B131" si="11">B122+1</f>
        <v>113</v>
      </c>
      <c r="C123" s="40" t="str">
        <f ca="1">IF(INDIRECT("'Risk Input'!"&amp; Database!$O$2 &amp; ROW() - 4)="","",INDIRECT("'Risk Input'!"&amp; Database!$O$2 &amp; ROW() - 4))</f>
        <v/>
      </c>
      <c r="D123" s="38" t="str">
        <f ca="1">IF(INDIRECT("'Risk Input'!"&amp; Database!$O$10 &amp; ROW() - 4)="","",INDIRECT("'Risk Input'!"&amp; Database!$O$10 &amp; ROW() - 4))</f>
        <v/>
      </c>
      <c r="E123" s="218" t="str">
        <f ca="1">IF(INDIRECT("'Risk Input'!"&amp; Database!$O$9 &amp; ROW() - 4)="","",INDIRECT("'Risk Input'!"&amp; Database!$O$9 &amp; ROW() - 4))</f>
        <v/>
      </c>
      <c r="F123" s="38" t="str">
        <f ca="1">IF(INDIRECT("'Risk Input'!"&amp; Database!$O$27 &amp; ROW() - 4)="","",INDIRECT("'Risk Input'!"&amp; Database!$O$27 &amp; ROW() - 4))</f>
        <v/>
      </c>
      <c r="G123" s="38"/>
      <c r="H123" s="38"/>
      <c r="I123" s="38" t="str">
        <f ca="1">IF(INDIRECT("'Risk Input'!"&amp; Database!$O$22 &amp; ROW() - 4)="","",INDIRECT("'Risk Input'!"&amp; Database!$O$22 &amp; ROW() - 4))</f>
        <v/>
      </c>
      <c r="J123" s="38"/>
      <c r="K123" s="38"/>
    </row>
    <row r="124" spans="2:11" s="213" customFormat="1" ht="15" thickBot="1">
      <c r="B124" s="42">
        <f t="shared" si="11"/>
        <v>114</v>
      </c>
      <c r="C124" s="42" t="str">
        <f ca="1">IF(INDIRECT("'Risk Input'!"&amp; Database!$O$2 &amp; ROW() - 4)="","",INDIRECT("'Risk Input'!"&amp; Database!$O$2 &amp; ROW() - 4))</f>
        <v/>
      </c>
      <c r="D124" s="39" t="str">
        <f ca="1">IF(INDIRECT("'Risk Input'!"&amp; Database!$O$10 &amp; ROW() - 4)="","",INDIRECT("'Risk Input'!"&amp; Database!$O$10 &amp; ROW() - 4))</f>
        <v/>
      </c>
      <c r="E124" s="219" t="str">
        <f ca="1">IF(INDIRECT("'Risk Input'!"&amp; Database!$O$9 &amp; ROW() - 4)="","",INDIRECT("'Risk Input'!"&amp; Database!$O$9 &amp; ROW() - 4))</f>
        <v/>
      </c>
      <c r="F124" s="39" t="str">
        <f ca="1">IF(INDIRECT("'Risk Input'!"&amp; Database!$O$27 &amp; ROW() - 4)="","",INDIRECT("'Risk Input'!"&amp; Database!$O$27 &amp; ROW() - 4))</f>
        <v/>
      </c>
      <c r="G124" s="39"/>
      <c r="H124" s="39"/>
      <c r="I124" s="39" t="str">
        <f ca="1">IF(INDIRECT("'Risk Input'!"&amp; Database!$O$22 &amp; ROW() - 4)="","",INDIRECT("'Risk Input'!"&amp; Database!$O$22 &amp; ROW() - 4))</f>
        <v/>
      </c>
      <c r="J124" s="39"/>
      <c r="K124" s="39"/>
    </row>
    <row r="125" spans="2:11" s="213" customFormat="1" ht="15" thickBot="1">
      <c r="B125" s="40">
        <f t="shared" si="11"/>
        <v>115</v>
      </c>
      <c r="C125" s="40" t="str">
        <f ca="1">IF(INDIRECT("'Risk Input'!"&amp; Database!$O$2 &amp; ROW() - 4)="","",INDIRECT("'Risk Input'!"&amp; Database!$O$2 &amp; ROW() - 4))</f>
        <v/>
      </c>
      <c r="D125" s="38" t="str">
        <f ca="1">IF(INDIRECT("'Risk Input'!"&amp; Database!$O$10 &amp; ROW() - 4)="","",INDIRECT("'Risk Input'!"&amp; Database!$O$10 &amp; ROW() - 4))</f>
        <v/>
      </c>
      <c r="E125" s="218" t="str">
        <f ca="1">IF(INDIRECT("'Risk Input'!"&amp; Database!$O$9 &amp; ROW() - 4)="","",INDIRECT("'Risk Input'!"&amp; Database!$O$9 &amp; ROW() - 4))</f>
        <v/>
      </c>
      <c r="F125" s="38" t="str">
        <f ca="1">IF(INDIRECT("'Risk Input'!"&amp; Database!$O$27 &amp; ROW() - 4)="","",INDIRECT("'Risk Input'!"&amp; Database!$O$27 &amp; ROW() - 4))</f>
        <v/>
      </c>
      <c r="G125" s="38"/>
      <c r="H125" s="38"/>
      <c r="I125" s="38" t="str">
        <f ca="1">IF(INDIRECT("'Risk Input'!"&amp; Database!$O$22 &amp; ROW() - 4)="","",INDIRECT("'Risk Input'!"&amp; Database!$O$22 &amp; ROW() - 4))</f>
        <v/>
      </c>
      <c r="J125" s="38"/>
      <c r="K125" s="38"/>
    </row>
    <row r="126" spans="2:11" s="213" customFormat="1" ht="15" thickBot="1">
      <c r="B126" s="42">
        <f t="shared" si="11"/>
        <v>116</v>
      </c>
      <c r="C126" s="42" t="str">
        <f ca="1">IF(INDIRECT("'Risk Input'!"&amp; Database!$O$2 &amp; ROW() - 4)="","",INDIRECT("'Risk Input'!"&amp; Database!$O$2 &amp; ROW() - 4))</f>
        <v/>
      </c>
      <c r="D126" s="39" t="str">
        <f ca="1">IF(INDIRECT("'Risk Input'!"&amp; Database!$O$10 &amp; ROW() - 4)="","",INDIRECT("'Risk Input'!"&amp; Database!$O$10 &amp; ROW() - 4))</f>
        <v/>
      </c>
      <c r="E126" s="219" t="str">
        <f ca="1">IF(INDIRECT("'Risk Input'!"&amp; Database!$O$9 &amp; ROW() - 4)="","",INDIRECT("'Risk Input'!"&amp; Database!$O$9 &amp; ROW() - 4))</f>
        <v/>
      </c>
      <c r="F126" s="39" t="str">
        <f ca="1">IF(INDIRECT("'Risk Input'!"&amp; Database!$O$27 &amp; ROW() - 4)="","",INDIRECT("'Risk Input'!"&amp; Database!$O$27 &amp; ROW() - 4))</f>
        <v/>
      </c>
      <c r="G126" s="39"/>
      <c r="H126" s="39"/>
      <c r="I126" s="39" t="str">
        <f ca="1">IF(INDIRECT("'Risk Input'!"&amp; Database!$O$22 &amp; ROW() - 4)="","",INDIRECT("'Risk Input'!"&amp; Database!$O$22 &amp; ROW() - 4))</f>
        <v/>
      </c>
      <c r="J126" s="39"/>
      <c r="K126" s="39"/>
    </row>
    <row r="127" spans="2:11" s="213" customFormat="1" ht="15" thickBot="1">
      <c r="B127" s="40">
        <f t="shared" si="11"/>
        <v>117</v>
      </c>
      <c r="C127" s="40" t="str">
        <f ca="1">IF(INDIRECT("'Risk Input'!"&amp; Database!$O$2 &amp; ROW() - 4)="","",INDIRECT("'Risk Input'!"&amp; Database!$O$2 &amp; ROW() - 4))</f>
        <v/>
      </c>
      <c r="D127" s="38" t="str">
        <f ca="1">IF(INDIRECT("'Risk Input'!"&amp; Database!$O$10 &amp; ROW() - 4)="","",INDIRECT("'Risk Input'!"&amp; Database!$O$10 &amp; ROW() - 4))</f>
        <v/>
      </c>
      <c r="E127" s="218" t="str">
        <f ca="1">IF(INDIRECT("'Risk Input'!"&amp; Database!$O$9 &amp; ROW() - 4)="","",INDIRECT("'Risk Input'!"&amp; Database!$O$9 &amp; ROW() - 4))</f>
        <v/>
      </c>
      <c r="F127" s="38" t="str">
        <f ca="1">IF(INDIRECT("'Risk Input'!"&amp; Database!$O$27 &amp; ROW() - 4)="","",INDIRECT("'Risk Input'!"&amp; Database!$O$27 &amp; ROW() - 4))</f>
        <v/>
      </c>
      <c r="G127" s="38"/>
      <c r="H127" s="38"/>
      <c r="I127" s="38" t="str">
        <f ca="1">IF(INDIRECT("'Risk Input'!"&amp; Database!$O$22 &amp; ROW() - 4)="","",INDIRECT("'Risk Input'!"&amp; Database!$O$22 &amp; ROW() - 4))</f>
        <v/>
      </c>
      <c r="J127" s="38"/>
      <c r="K127" s="38"/>
    </row>
    <row r="128" spans="2:11" s="213" customFormat="1" ht="15" thickBot="1">
      <c r="B128" s="42">
        <f t="shared" si="11"/>
        <v>118</v>
      </c>
      <c r="C128" s="42" t="str">
        <f ca="1">IF(INDIRECT("'Risk Input'!"&amp; Database!$O$2 &amp; ROW() - 4)="","",INDIRECT("'Risk Input'!"&amp; Database!$O$2 &amp; ROW() - 4))</f>
        <v/>
      </c>
      <c r="D128" s="39" t="str">
        <f ca="1">IF(INDIRECT("'Risk Input'!"&amp; Database!$O$10 &amp; ROW() - 4)="","",INDIRECT("'Risk Input'!"&amp; Database!$O$10 &amp; ROW() - 4))</f>
        <v/>
      </c>
      <c r="E128" s="219" t="str">
        <f ca="1">IF(INDIRECT("'Risk Input'!"&amp; Database!$O$9 &amp; ROW() - 4)="","",INDIRECT("'Risk Input'!"&amp; Database!$O$9 &amp; ROW() - 4))</f>
        <v/>
      </c>
      <c r="F128" s="39" t="str">
        <f ca="1">IF(INDIRECT("'Risk Input'!"&amp; Database!$O$27 &amp; ROW() - 4)="","",INDIRECT("'Risk Input'!"&amp; Database!$O$27 &amp; ROW() - 4))</f>
        <v/>
      </c>
      <c r="G128" s="39"/>
      <c r="H128" s="39"/>
      <c r="I128" s="39" t="str">
        <f ca="1">IF(INDIRECT("'Risk Input'!"&amp; Database!$O$22 &amp; ROW() - 4)="","",INDIRECT("'Risk Input'!"&amp; Database!$O$22 &amp; ROW() - 4))</f>
        <v/>
      </c>
      <c r="J128" s="39"/>
      <c r="K128" s="39"/>
    </row>
    <row r="129" spans="2:11" s="213" customFormat="1" ht="15" thickBot="1">
      <c r="B129" s="40">
        <f t="shared" si="11"/>
        <v>119</v>
      </c>
      <c r="C129" s="40" t="str">
        <f ca="1">IF(INDIRECT("'Risk Input'!"&amp; Database!$O$2 &amp; ROW() - 4)="","",INDIRECT("'Risk Input'!"&amp; Database!$O$2 &amp; ROW() - 4))</f>
        <v/>
      </c>
      <c r="D129" s="38" t="str">
        <f ca="1">IF(INDIRECT("'Risk Input'!"&amp; Database!$O$10 &amp; ROW() - 4)="","",INDIRECT("'Risk Input'!"&amp; Database!$O$10 &amp; ROW() - 4))</f>
        <v/>
      </c>
      <c r="E129" s="218" t="str">
        <f ca="1">IF(INDIRECT("'Risk Input'!"&amp; Database!$O$9 &amp; ROW() - 4)="","",INDIRECT("'Risk Input'!"&amp; Database!$O$9 &amp; ROW() - 4))</f>
        <v/>
      </c>
      <c r="F129" s="38" t="str">
        <f ca="1">IF(INDIRECT("'Risk Input'!"&amp; Database!$O$27 &amp; ROW() - 4)="","",INDIRECT("'Risk Input'!"&amp; Database!$O$27 &amp; ROW() - 4))</f>
        <v/>
      </c>
      <c r="G129" s="38"/>
      <c r="H129" s="38"/>
      <c r="I129" s="38" t="str">
        <f ca="1">IF(INDIRECT("'Risk Input'!"&amp; Database!$O$22 &amp; ROW() - 4)="","",INDIRECT("'Risk Input'!"&amp; Database!$O$22 &amp; ROW() - 4))</f>
        <v/>
      </c>
      <c r="J129" s="38"/>
      <c r="K129" s="38"/>
    </row>
    <row r="130" spans="2:11" s="213" customFormat="1" ht="15" thickBot="1">
      <c r="B130" s="42">
        <f t="shared" si="11"/>
        <v>120</v>
      </c>
      <c r="C130" s="42" t="str">
        <f ca="1">IF(INDIRECT("'Risk Input'!"&amp; Database!$O$2 &amp; ROW() - 4)="","",INDIRECT("'Risk Input'!"&amp; Database!$O$2 &amp; ROW() - 4))</f>
        <v/>
      </c>
      <c r="D130" s="39" t="str">
        <f ca="1">IF(INDIRECT("'Risk Input'!"&amp; Database!$O$10 &amp; ROW() - 4)="","",INDIRECT("'Risk Input'!"&amp; Database!$O$10 &amp; ROW() - 4))</f>
        <v/>
      </c>
      <c r="E130" s="219" t="str">
        <f ca="1">IF(INDIRECT("'Risk Input'!"&amp; Database!$O$9 &amp; ROW() - 4)="","",INDIRECT("'Risk Input'!"&amp; Database!$O$9 &amp; ROW() - 4))</f>
        <v/>
      </c>
      <c r="F130" s="39" t="str">
        <f ca="1">IF(INDIRECT("'Risk Input'!"&amp; Database!$O$27 &amp; ROW() - 4)="","",INDIRECT("'Risk Input'!"&amp; Database!$O$27 &amp; ROW() - 4))</f>
        <v/>
      </c>
      <c r="G130" s="39"/>
      <c r="H130" s="39"/>
      <c r="I130" s="39" t="str">
        <f ca="1">IF(INDIRECT("'Risk Input'!"&amp; Database!$O$22 &amp; ROW() - 4)="","",INDIRECT("'Risk Input'!"&amp; Database!$O$22 &amp; ROW() - 4))</f>
        <v/>
      </c>
      <c r="J130" s="39"/>
      <c r="K130" s="39"/>
    </row>
    <row r="131" spans="2:11" s="213" customFormat="1" ht="15" thickBot="1">
      <c r="B131" s="40">
        <f t="shared" si="11"/>
        <v>121</v>
      </c>
      <c r="C131" s="40" t="str">
        <f ca="1">IF(INDIRECT("'Risk Input'!"&amp; Database!$O$2 &amp; ROW() - 4)="","",INDIRECT("'Risk Input'!"&amp; Database!$O$2 &amp; ROW() - 4))</f>
        <v/>
      </c>
      <c r="D131" s="38" t="str">
        <f ca="1">IF(INDIRECT("'Risk Input'!"&amp; Database!$O$10 &amp; ROW() - 4)="","",INDIRECT("'Risk Input'!"&amp; Database!$O$10 &amp; ROW() - 4))</f>
        <v/>
      </c>
      <c r="E131" s="218" t="str">
        <f ca="1">IF(INDIRECT("'Risk Input'!"&amp; Database!$O$9 &amp; ROW() - 4)="","",INDIRECT("'Risk Input'!"&amp; Database!$O$9 &amp; ROW() - 4))</f>
        <v/>
      </c>
      <c r="F131" s="38" t="str">
        <f ca="1">IF(INDIRECT("'Risk Input'!"&amp; Database!$O$27 &amp; ROW() - 4)="","",INDIRECT("'Risk Input'!"&amp; Database!$O$27 &amp; ROW() - 4))</f>
        <v/>
      </c>
      <c r="G131" s="38"/>
      <c r="H131" s="38"/>
      <c r="I131" s="38" t="str">
        <f ca="1">IF(INDIRECT("'Risk Input'!"&amp; Database!$O$22 &amp; ROW() - 4)="","",INDIRECT("'Risk Input'!"&amp; Database!$O$22 &amp; ROW() - 4))</f>
        <v/>
      </c>
      <c r="J131" s="38"/>
      <c r="K131" s="38"/>
    </row>
    <row r="132" spans="2:11" s="213" customFormat="1" ht="15" thickBot="1">
      <c r="B132" s="42">
        <f>B131+1</f>
        <v>122</v>
      </c>
      <c r="C132" s="42" t="str">
        <f ca="1">IF(INDIRECT("'Risk Input'!"&amp; Database!$O$2 &amp; ROW() - 4)="","",INDIRECT("'Risk Input'!"&amp; Database!$O$2 &amp; ROW() - 4))</f>
        <v/>
      </c>
      <c r="D132" s="39" t="str">
        <f ca="1">IF(INDIRECT("'Risk Input'!"&amp; Database!$O$10 &amp; ROW() - 4)="","",INDIRECT("'Risk Input'!"&amp; Database!$O$10 &amp; ROW() - 4))</f>
        <v/>
      </c>
      <c r="E132" s="219" t="str">
        <f ca="1">IF(INDIRECT("'Risk Input'!"&amp; Database!$O$9 &amp; ROW() - 4)="","",INDIRECT("'Risk Input'!"&amp; Database!$O$9 &amp; ROW() - 4))</f>
        <v/>
      </c>
      <c r="F132" s="39" t="str">
        <f ca="1">IF(INDIRECT("'Risk Input'!"&amp; Database!$O$27 &amp; ROW() - 4)="","",INDIRECT("'Risk Input'!"&amp; Database!$O$27 &amp; ROW() - 4))</f>
        <v/>
      </c>
      <c r="G132" s="39"/>
      <c r="H132" s="39"/>
      <c r="I132" s="39" t="str">
        <f ca="1">IF(INDIRECT("'Risk Input'!"&amp; Database!$O$22 &amp; ROW() - 4)="","",INDIRECT("'Risk Input'!"&amp; Database!$O$22 &amp; ROW() - 4))</f>
        <v/>
      </c>
      <c r="J132" s="39"/>
      <c r="K132" s="39"/>
    </row>
    <row r="133" spans="2:11" s="213" customFormat="1" ht="15" thickBot="1">
      <c r="B133" s="40">
        <f t="shared" ref="B133:B141" si="12">B132+1</f>
        <v>123</v>
      </c>
      <c r="C133" s="40" t="str">
        <f ca="1">IF(INDIRECT("'Risk Input'!"&amp; Database!$O$2 &amp; ROW() - 4)="","",INDIRECT("'Risk Input'!"&amp; Database!$O$2 &amp; ROW() - 4))</f>
        <v/>
      </c>
      <c r="D133" s="38" t="str">
        <f ca="1">IF(INDIRECT("'Risk Input'!"&amp; Database!$O$10 &amp; ROW() - 4)="","",INDIRECT("'Risk Input'!"&amp; Database!$O$10 &amp; ROW() - 4))</f>
        <v/>
      </c>
      <c r="E133" s="218" t="str">
        <f ca="1">IF(INDIRECT("'Risk Input'!"&amp; Database!$O$9 &amp; ROW() - 4)="","",INDIRECT("'Risk Input'!"&amp; Database!$O$9 &amp; ROW() - 4))</f>
        <v/>
      </c>
      <c r="F133" s="38" t="str">
        <f ca="1">IF(INDIRECT("'Risk Input'!"&amp; Database!$O$27 &amp; ROW() - 4)="","",INDIRECT("'Risk Input'!"&amp; Database!$O$27 &amp; ROW() - 4))</f>
        <v/>
      </c>
      <c r="G133" s="38"/>
      <c r="H133" s="38"/>
      <c r="I133" s="38" t="str">
        <f ca="1">IF(INDIRECT("'Risk Input'!"&amp; Database!$O$22 &amp; ROW() - 4)="","",INDIRECT("'Risk Input'!"&amp; Database!$O$22 &amp; ROW() - 4))</f>
        <v/>
      </c>
      <c r="J133" s="38"/>
      <c r="K133" s="38"/>
    </row>
    <row r="134" spans="2:11" s="213" customFormat="1" ht="15" thickBot="1">
      <c r="B134" s="42">
        <f t="shared" si="12"/>
        <v>124</v>
      </c>
      <c r="C134" s="42" t="str">
        <f ca="1">IF(INDIRECT("'Risk Input'!"&amp; Database!$O$2 &amp; ROW() - 4)="","",INDIRECT("'Risk Input'!"&amp; Database!$O$2 &amp; ROW() - 4))</f>
        <v/>
      </c>
      <c r="D134" s="39" t="str">
        <f ca="1">IF(INDIRECT("'Risk Input'!"&amp; Database!$O$10 &amp; ROW() - 4)="","",INDIRECT("'Risk Input'!"&amp; Database!$O$10 &amp; ROW() - 4))</f>
        <v/>
      </c>
      <c r="E134" s="219" t="str">
        <f ca="1">IF(INDIRECT("'Risk Input'!"&amp; Database!$O$9 &amp; ROW() - 4)="","",INDIRECT("'Risk Input'!"&amp; Database!$O$9 &amp; ROW() - 4))</f>
        <v/>
      </c>
      <c r="F134" s="39" t="str">
        <f ca="1">IF(INDIRECT("'Risk Input'!"&amp; Database!$O$27 &amp; ROW() - 4)="","",INDIRECT("'Risk Input'!"&amp; Database!$O$27 &amp; ROW() - 4))</f>
        <v/>
      </c>
      <c r="G134" s="39"/>
      <c r="H134" s="39"/>
      <c r="I134" s="39" t="str">
        <f ca="1">IF(INDIRECT("'Risk Input'!"&amp; Database!$O$22 &amp; ROW() - 4)="","",INDIRECT("'Risk Input'!"&amp; Database!$O$22 &amp; ROW() - 4))</f>
        <v/>
      </c>
      <c r="J134" s="39"/>
      <c r="K134" s="39"/>
    </row>
    <row r="135" spans="2:11" s="213" customFormat="1" ht="15" thickBot="1">
      <c r="B135" s="40">
        <f t="shared" si="12"/>
        <v>125</v>
      </c>
      <c r="C135" s="40" t="str">
        <f ca="1">IF(INDIRECT("'Risk Input'!"&amp; Database!$O$2 &amp; ROW() - 4)="","",INDIRECT("'Risk Input'!"&amp; Database!$O$2 &amp; ROW() - 4))</f>
        <v/>
      </c>
      <c r="D135" s="38" t="str">
        <f ca="1">IF(INDIRECT("'Risk Input'!"&amp; Database!$O$10 &amp; ROW() - 4)="","",INDIRECT("'Risk Input'!"&amp; Database!$O$10 &amp; ROW() - 4))</f>
        <v/>
      </c>
      <c r="E135" s="218" t="str">
        <f ca="1">IF(INDIRECT("'Risk Input'!"&amp; Database!$O$9 &amp; ROW() - 4)="","",INDIRECT("'Risk Input'!"&amp; Database!$O$9 &amp; ROW() - 4))</f>
        <v/>
      </c>
      <c r="F135" s="38" t="str">
        <f ca="1">IF(INDIRECT("'Risk Input'!"&amp; Database!$O$27 &amp; ROW() - 4)="","",INDIRECT("'Risk Input'!"&amp; Database!$O$27 &amp; ROW() - 4))</f>
        <v/>
      </c>
      <c r="G135" s="38"/>
      <c r="H135" s="38"/>
      <c r="I135" s="38" t="str">
        <f ca="1">IF(INDIRECT("'Risk Input'!"&amp; Database!$O$22 &amp; ROW() - 4)="","",INDIRECT("'Risk Input'!"&amp; Database!$O$22 &amp; ROW() - 4))</f>
        <v/>
      </c>
      <c r="J135" s="38"/>
      <c r="K135" s="38"/>
    </row>
    <row r="136" spans="2:11" s="213" customFormat="1" ht="15" thickBot="1">
      <c r="B136" s="42">
        <f t="shared" si="12"/>
        <v>126</v>
      </c>
      <c r="C136" s="42" t="str">
        <f ca="1">IF(INDIRECT("'Risk Input'!"&amp; Database!$O$2 &amp; ROW() - 4)="","",INDIRECT("'Risk Input'!"&amp; Database!$O$2 &amp; ROW() - 4))</f>
        <v/>
      </c>
      <c r="D136" s="39" t="str">
        <f ca="1">IF(INDIRECT("'Risk Input'!"&amp; Database!$O$10 &amp; ROW() - 4)="","",INDIRECT("'Risk Input'!"&amp; Database!$O$10 &amp; ROW() - 4))</f>
        <v/>
      </c>
      <c r="E136" s="219" t="str">
        <f ca="1">IF(INDIRECT("'Risk Input'!"&amp; Database!$O$9 &amp; ROW() - 4)="","",INDIRECT("'Risk Input'!"&amp; Database!$O$9 &amp; ROW() - 4))</f>
        <v/>
      </c>
      <c r="F136" s="39" t="str">
        <f ca="1">IF(INDIRECT("'Risk Input'!"&amp; Database!$O$27 &amp; ROW() - 4)="","",INDIRECT("'Risk Input'!"&amp; Database!$O$27 &amp; ROW() - 4))</f>
        <v/>
      </c>
      <c r="G136" s="39"/>
      <c r="H136" s="39"/>
      <c r="I136" s="39" t="str">
        <f ca="1">IF(INDIRECT("'Risk Input'!"&amp; Database!$O$22 &amp; ROW() - 4)="","",INDIRECT("'Risk Input'!"&amp; Database!$O$22 &amp; ROW() - 4))</f>
        <v/>
      </c>
      <c r="J136" s="39"/>
      <c r="K136" s="39"/>
    </row>
    <row r="137" spans="2:11" s="213" customFormat="1" ht="15" thickBot="1">
      <c r="B137" s="40">
        <f t="shared" si="12"/>
        <v>127</v>
      </c>
      <c r="C137" s="40" t="str">
        <f ca="1">IF(INDIRECT("'Risk Input'!"&amp; Database!$O$2 &amp; ROW() - 4)="","",INDIRECT("'Risk Input'!"&amp; Database!$O$2 &amp; ROW() - 4))</f>
        <v/>
      </c>
      <c r="D137" s="38" t="str">
        <f ca="1">IF(INDIRECT("'Risk Input'!"&amp; Database!$O$10 &amp; ROW() - 4)="","",INDIRECT("'Risk Input'!"&amp; Database!$O$10 &amp; ROW() - 4))</f>
        <v/>
      </c>
      <c r="E137" s="218" t="str">
        <f ca="1">IF(INDIRECT("'Risk Input'!"&amp; Database!$O$9 &amp; ROW() - 4)="","",INDIRECT("'Risk Input'!"&amp; Database!$O$9 &amp; ROW() - 4))</f>
        <v/>
      </c>
      <c r="F137" s="38" t="str">
        <f ca="1">IF(INDIRECT("'Risk Input'!"&amp; Database!$O$27 &amp; ROW() - 4)="","",INDIRECT("'Risk Input'!"&amp; Database!$O$27 &amp; ROW() - 4))</f>
        <v/>
      </c>
      <c r="G137" s="38"/>
      <c r="H137" s="38"/>
      <c r="I137" s="38" t="str">
        <f ca="1">IF(INDIRECT("'Risk Input'!"&amp; Database!$O$22 &amp; ROW() - 4)="","",INDIRECT("'Risk Input'!"&amp; Database!$O$22 &amp; ROW() - 4))</f>
        <v/>
      </c>
      <c r="J137" s="38"/>
      <c r="K137" s="38"/>
    </row>
    <row r="138" spans="2:11" s="213" customFormat="1" ht="15" thickBot="1">
      <c r="B138" s="42">
        <f t="shared" si="12"/>
        <v>128</v>
      </c>
      <c r="C138" s="42" t="str">
        <f ca="1">IF(INDIRECT("'Risk Input'!"&amp; Database!$O$2 &amp; ROW() - 4)="","",INDIRECT("'Risk Input'!"&amp; Database!$O$2 &amp; ROW() - 4))</f>
        <v/>
      </c>
      <c r="D138" s="39" t="str">
        <f ca="1">IF(INDIRECT("'Risk Input'!"&amp; Database!$O$10 &amp; ROW() - 4)="","",INDIRECT("'Risk Input'!"&amp; Database!$O$10 &amp; ROW() - 4))</f>
        <v/>
      </c>
      <c r="E138" s="219" t="str">
        <f ca="1">IF(INDIRECT("'Risk Input'!"&amp; Database!$O$9 &amp; ROW() - 4)="","",INDIRECT("'Risk Input'!"&amp; Database!$O$9 &amp; ROW() - 4))</f>
        <v/>
      </c>
      <c r="F138" s="39" t="str">
        <f ca="1">IF(INDIRECT("'Risk Input'!"&amp; Database!$O$27 &amp; ROW() - 4)="","",INDIRECT("'Risk Input'!"&amp; Database!$O$27 &amp; ROW() - 4))</f>
        <v/>
      </c>
      <c r="G138" s="39"/>
      <c r="H138" s="39"/>
      <c r="I138" s="39" t="str">
        <f ca="1">IF(INDIRECT("'Risk Input'!"&amp; Database!$O$22 &amp; ROW() - 4)="","",INDIRECT("'Risk Input'!"&amp; Database!$O$22 &amp; ROW() - 4))</f>
        <v/>
      </c>
      <c r="J138" s="39"/>
      <c r="K138" s="39"/>
    </row>
    <row r="139" spans="2:11" s="213" customFormat="1" ht="15" thickBot="1">
      <c r="B139" s="40">
        <f t="shared" si="12"/>
        <v>129</v>
      </c>
      <c r="C139" s="40" t="str">
        <f ca="1">IF(INDIRECT("'Risk Input'!"&amp; Database!$O$2 &amp; ROW() - 4)="","",INDIRECT("'Risk Input'!"&amp; Database!$O$2 &amp; ROW() - 4))</f>
        <v/>
      </c>
      <c r="D139" s="38" t="str">
        <f ca="1">IF(INDIRECT("'Risk Input'!"&amp; Database!$O$10 &amp; ROW() - 4)="","",INDIRECT("'Risk Input'!"&amp; Database!$O$10 &amp; ROW() - 4))</f>
        <v/>
      </c>
      <c r="E139" s="218" t="str">
        <f ca="1">IF(INDIRECT("'Risk Input'!"&amp; Database!$O$9 &amp; ROW() - 4)="","",INDIRECT("'Risk Input'!"&amp; Database!$O$9 &amp; ROW() - 4))</f>
        <v/>
      </c>
      <c r="F139" s="38" t="str">
        <f ca="1">IF(INDIRECT("'Risk Input'!"&amp; Database!$O$27 &amp; ROW() - 4)="","",INDIRECT("'Risk Input'!"&amp; Database!$O$27 &amp; ROW() - 4))</f>
        <v/>
      </c>
      <c r="G139" s="38"/>
      <c r="H139" s="38"/>
      <c r="I139" s="38" t="str">
        <f ca="1">IF(INDIRECT("'Risk Input'!"&amp; Database!$O$22 &amp; ROW() - 4)="","",INDIRECT("'Risk Input'!"&amp; Database!$O$22 &amp; ROW() - 4))</f>
        <v/>
      </c>
      <c r="J139" s="38"/>
      <c r="K139" s="38"/>
    </row>
    <row r="140" spans="2:11" s="213" customFormat="1" ht="15" thickBot="1">
      <c r="B140" s="42">
        <f t="shared" si="12"/>
        <v>130</v>
      </c>
      <c r="C140" s="42" t="str">
        <f ca="1">IF(INDIRECT("'Risk Input'!"&amp; Database!$O$2 &amp; ROW() - 4)="","",INDIRECT("'Risk Input'!"&amp; Database!$O$2 &amp; ROW() - 4))</f>
        <v/>
      </c>
      <c r="D140" s="39" t="str">
        <f ca="1">IF(INDIRECT("'Risk Input'!"&amp; Database!$O$10 &amp; ROW() - 4)="","",INDIRECT("'Risk Input'!"&amp; Database!$O$10 &amp; ROW() - 4))</f>
        <v/>
      </c>
      <c r="E140" s="219" t="str">
        <f ca="1">IF(INDIRECT("'Risk Input'!"&amp; Database!$O$9 &amp; ROW() - 4)="","",INDIRECT("'Risk Input'!"&amp; Database!$O$9 &amp; ROW() - 4))</f>
        <v/>
      </c>
      <c r="F140" s="39" t="str">
        <f ca="1">IF(INDIRECT("'Risk Input'!"&amp; Database!$O$27 &amp; ROW() - 4)="","",INDIRECT("'Risk Input'!"&amp; Database!$O$27 &amp; ROW() - 4))</f>
        <v/>
      </c>
      <c r="G140" s="39"/>
      <c r="H140" s="39"/>
      <c r="I140" s="39" t="str">
        <f ca="1">IF(INDIRECT("'Risk Input'!"&amp; Database!$O$22 &amp; ROW() - 4)="","",INDIRECT("'Risk Input'!"&amp; Database!$O$22 &amp; ROW() - 4))</f>
        <v/>
      </c>
      <c r="J140" s="39"/>
      <c r="K140" s="39"/>
    </row>
    <row r="141" spans="2:11" s="213" customFormat="1" ht="15" thickBot="1">
      <c r="B141" s="40">
        <f t="shared" si="12"/>
        <v>131</v>
      </c>
      <c r="C141" s="40" t="str">
        <f ca="1">IF(INDIRECT("'Risk Input'!"&amp; Database!$O$2 &amp; ROW() - 4)="","",INDIRECT("'Risk Input'!"&amp; Database!$O$2 &amp; ROW() - 4))</f>
        <v/>
      </c>
      <c r="D141" s="38" t="str">
        <f ca="1">IF(INDIRECT("'Risk Input'!"&amp; Database!$O$10 &amp; ROW() - 4)="","",INDIRECT("'Risk Input'!"&amp; Database!$O$10 &amp; ROW() - 4))</f>
        <v/>
      </c>
      <c r="E141" s="218" t="str">
        <f ca="1">IF(INDIRECT("'Risk Input'!"&amp; Database!$O$9 &amp; ROW() - 4)="","",INDIRECT("'Risk Input'!"&amp; Database!$O$9 &amp; ROW() - 4))</f>
        <v/>
      </c>
      <c r="F141" s="38" t="str">
        <f ca="1">IF(INDIRECT("'Risk Input'!"&amp; Database!$O$27 &amp; ROW() - 4)="","",INDIRECT("'Risk Input'!"&amp; Database!$O$27 &amp; ROW() - 4))</f>
        <v/>
      </c>
      <c r="G141" s="38"/>
      <c r="H141" s="38"/>
      <c r="I141" s="38" t="str">
        <f ca="1">IF(INDIRECT("'Risk Input'!"&amp; Database!$O$22 &amp; ROW() - 4)="","",INDIRECT("'Risk Input'!"&amp; Database!$O$22 &amp; ROW() - 4))</f>
        <v/>
      </c>
      <c r="J141" s="38"/>
      <c r="K141" s="38"/>
    </row>
    <row r="142" spans="2:11" s="213" customFormat="1" ht="15" thickBot="1">
      <c r="B142" s="42">
        <f>B141+1</f>
        <v>132</v>
      </c>
      <c r="C142" s="42" t="str">
        <f ca="1">IF(INDIRECT("'Risk Input'!"&amp; Database!$O$2 &amp; ROW() - 4)="","",INDIRECT("'Risk Input'!"&amp; Database!$O$2 &amp; ROW() - 4))</f>
        <v/>
      </c>
      <c r="D142" s="39" t="str">
        <f ca="1">IF(INDIRECT("'Risk Input'!"&amp; Database!$O$10 &amp; ROW() - 4)="","",INDIRECT("'Risk Input'!"&amp; Database!$O$10 &amp; ROW() - 4))</f>
        <v/>
      </c>
      <c r="E142" s="219" t="str">
        <f ca="1">IF(INDIRECT("'Risk Input'!"&amp; Database!$O$9 &amp; ROW() - 4)="","",INDIRECT("'Risk Input'!"&amp; Database!$O$9 &amp; ROW() - 4))</f>
        <v/>
      </c>
      <c r="F142" s="39" t="str">
        <f ca="1">IF(INDIRECT("'Risk Input'!"&amp; Database!$O$27 &amp; ROW() - 4)="","",INDIRECT("'Risk Input'!"&amp; Database!$O$27 &amp; ROW() - 4))</f>
        <v/>
      </c>
      <c r="G142" s="39"/>
      <c r="H142" s="39"/>
      <c r="I142" s="39" t="str">
        <f ca="1">IF(INDIRECT("'Risk Input'!"&amp; Database!$O$22 &amp; ROW() - 4)="","",INDIRECT("'Risk Input'!"&amp; Database!$O$22 &amp; ROW() - 4))</f>
        <v/>
      </c>
      <c r="J142" s="39"/>
      <c r="K142" s="39"/>
    </row>
    <row r="143" spans="2:11" s="213" customFormat="1" ht="15" thickBot="1">
      <c r="B143" s="40">
        <f t="shared" ref="B143:B151" si="13">B142+1</f>
        <v>133</v>
      </c>
      <c r="C143" s="40" t="str">
        <f ca="1">IF(INDIRECT("'Risk Input'!"&amp; Database!$O$2 &amp; ROW() - 4)="","",INDIRECT("'Risk Input'!"&amp; Database!$O$2 &amp; ROW() - 4))</f>
        <v/>
      </c>
      <c r="D143" s="38" t="str">
        <f ca="1">IF(INDIRECT("'Risk Input'!"&amp; Database!$O$10 &amp; ROW() - 4)="","",INDIRECT("'Risk Input'!"&amp; Database!$O$10 &amp; ROW() - 4))</f>
        <v/>
      </c>
      <c r="E143" s="218" t="str">
        <f ca="1">IF(INDIRECT("'Risk Input'!"&amp; Database!$O$9 &amp; ROW() - 4)="","",INDIRECT("'Risk Input'!"&amp; Database!$O$9 &amp; ROW() - 4))</f>
        <v/>
      </c>
      <c r="F143" s="38" t="str">
        <f ca="1">IF(INDIRECT("'Risk Input'!"&amp; Database!$O$27 &amp; ROW() - 4)="","",INDIRECT("'Risk Input'!"&amp; Database!$O$27 &amp; ROW() - 4))</f>
        <v/>
      </c>
      <c r="G143" s="38"/>
      <c r="H143" s="38"/>
      <c r="I143" s="38" t="str">
        <f ca="1">IF(INDIRECT("'Risk Input'!"&amp; Database!$O$22 &amp; ROW() - 4)="","",INDIRECT("'Risk Input'!"&amp; Database!$O$22 &amp; ROW() - 4))</f>
        <v/>
      </c>
      <c r="J143" s="38"/>
      <c r="K143" s="38"/>
    </row>
    <row r="144" spans="2:11" s="213" customFormat="1" ht="15" thickBot="1">
      <c r="B144" s="42">
        <f t="shared" si="13"/>
        <v>134</v>
      </c>
      <c r="C144" s="42" t="str">
        <f ca="1">IF(INDIRECT("'Risk Input'!"&amp; Database!$O$2 &amp; ROW() - 4)="","",INDIRECT("'Risk Input'!"&amp; Database!$O$2 &amp; ROW() - 4))</f>
        <v/>
      </c>
      <c r="D144" s="39" t="str">
        <f ca="1">IF(INDIRECT("'Risk Input'!"&amp; Database!$O$10 &amp; ROW() - 4)="","",INDIRECT("'Risk Input'!"&amp; Database!$O$10 &amp; ROW() - 4))</f>
        <v/>
      </c>
      <c r="E144" s="219" t="str">
        <f ca="1">IF(INDIRECT("'Risk Input'!"&amp; Database!$O$9 &amp; ROW() - 4)="","",INDIRECT("'Risk Input'!"&amp; Database!$O$9 &amp; ROW() - 4))</f>
        <v/>
      </c>
      <c r="F144" s="39" t="str">
        <f ca="1">IF(INDIRECT("'Risk Input'!"&amp; Database!$O$27 &amp; ROW() - 4)="","",INDIRECT("'Risk Input'!"&amp; Database!$O$27 &amp; ROW() - 4))</f>
        <v/>
      </c>
      <c r="G144" s="39"/>
      <c r="H144" s="39"/>
      <c r="I144" s="39" t="str">
        <f ca="1">IF(INDIRECT("'Risk Input'!"&amp; Database!$O$22 &amp; ROW() - 4)="","",INDIRECT("'Risk Input'!"&amp; Database!$O$22 &amp; ROW() - 4))</f>
        <v/>
      </c>
      <c r="J144" s="39"/>
      <c r="K144" s="39"/>
    </row>
    <row r="145" spans="2:11" s="213" customFormat="1" ht="15" thickBot="1">
      <c r="B145" s="40">
        <f t="shared" si="13"/>
        <v>135</v>
      </c>
      <c r="C145" s="40" t="str">
        <f ca="1">IF(INDIRECT("'Risk Input'!"&amp; Database!$O$2 &amp; ROW() - 4)="","",INDIRECT("'Risk Input'!"&amp; Database!$O$2 &amp; ROW() - 4))</f>
        <v/>
      </c>
      <c r="D145" s="38" t="str">
        <f ca="1">IF(INDIRECT("'Risk Input'!"&amp; Database!$O$10 &amp; ROW() - 4)="","",INDIRECT("'Risk Input'!"&amp; Database!$O$10 &amp; ROW() - 4))</f>
        <v/>
      </c>
      <c r="E145" s="218" t="str">
        <f ca="1">IF(INDIRECT("'Risk Input'!"&amp; Database!$O$9 &amp; ROW() - 4)="","",INDIRECT("'Risk Input'!"&amp; Database!$O$9 &amp; ROW() - 4))</f>
        <v/>
      </c>
      <c r="F145" s="38" t="str">
        <f ca="1">IF(INDIRECT("'Risk Input'!"&amp; Database!$O$27 &amp; ROW() - 4)="","",INDIRECT("'Risk Input'!"&amp; Database!$O$27 &amp; ROW() - 4))</f>
        <v/>
      </c>
      <c r="G145" s="38"/>
      <c r="H145" s="38"/>
      <c r="I145" s="38" t="str">
        <f ca="1">IF(INDIRECT("'Risk Input'!"&amp; Database!$O$22 &amp; ROW() - 4)="","",INDIRECT("'Risk Input'!"&amp; Database!$O$22 &amp; ROW() - 4))</f>
        <v/>
      </c>
      <c r="J145" s="38"/>
      <c r="K145" s="38"/>
    </row>
    <row r="146" spans="2:11" s="213" customFormat="1" ht="15" thickBot="1">
      <c r="B146" s="42">
        <f t="shared" si="13"/>
        <v>136</v>
      </c>
      <c r="C146" s="42" t="str">
        <f ca="1">IF(INDIRECT("'Risk Input'!"&amp; Database!$O$2 &amp; ROW() - 4)="","",INDIRECT("'Risk Input'!"&amp; Database!$O$2 &amp; ROW() - 4))</f>
        <v/>
      </c>
      <c r="D146" s="39" t="str">
        <f ca="1">IF(INDIRECT("'Risk Input'!"&amp; Database!$O$10 &amp; ROW() - 4)="","",INDIRECT("'Risk Input'!"&amp; Database!$O$10 &amp; ROW() - 4))</f>
        <v/>
      </c>
      <c r="E146" s="219" t="str">
        <f ca="1">IF(INDIRECT("'Risk Input'!"&amp; Database!$O$9 &amp; ROW() - 4)="","",INDIRECT("'Risk Input'!"&amp; Database!$O$9 &amp; ROW() - 4))</f>
        <v/>
      </c>
      <c r="F146" s="39" t="str">
        <f ca="1">IF(INDIRECT("'Risk Input'!"&amp; Database!$O$27 &amp; ROW() - 4)="","",INDIRECT("'Risk Input'!"&amp; Database!$O$27 &amp; ROW() - 4))</f>
        <v/>
      </c>
      <c r="G146" s="39"/>
      <c r="H146" s="39"/>
      <c r="I146" s="39" t="str">
        <f ca="1">IF(INDIRECT("'Risk Input'!"&amp; Database!$O$22 &amp; ROW() - 4)="","",INDIRECT("'Risk Input'!"&amp; Database!$O$22 &amp; ROW() - 4))</f>
        <v/>
      </c>
      <c r="J146" s="39"/>
      <c r="K146" s="39"/>
    </row>
    <row r="147" spans="2:11" s="213" customFormat="1" ht="15" thickBot="1">
      <c r="B147" s="40">
        <f t="shared" si="13"/>
        <v>137</v>
      </c>
      <c r="C147" s="40" t="str">
        <f ca="1">IF(INDIRECT("'Risk Input'!"&amp; Database!$O$2 &amp; ROW() - 4)="","",INDIRECT("'Risk Input'!"&amp; Database!$O$2 &amp; ROW() - 4))</f>
        <v/>
      </c>
      <c r="D147" s="38" t="str">
        <f ca="1">IF(INDIRECT("'Risk Input'!"&amp; Database!$O$10 &amp; ROW() - 4)="","",INDIRECT("'Risk Input'!"&amp; Database!$O$10 &amp; ROW() - 4))</f>
        <v/>
      </c>
      <c r="E147" s="218" t="str">
        <f ca="1">IF(INDIRECT("'Risk Input'!"&amp; Database!$O$9 &amp; ROW() - 4)="","",INDIRECT("'Risk Input'!"&amp; Database!$O$9 &amp; ROW() - 4))</f>
        <v/>
      </c>
      <c r="F147" s="38" t="str">
        <f ca="1">IF(INDIRECT("'Risk Input'!"&amp; Database!$O$27 &amp; ROW() - 4)="","",INDIRECT("'Risk Input'!"&amp; Database!$O$27 &amp; ROW() - 4))</f>
        <v/>
      </c>
      <c r="G147" s="38"/>
      <c r="H147" s="38"/>
      <c r="I147" s="38" t="str">
        <f ca="1">IF(INDIRECT("'Risk Input'!"&amp; Database!$O$22 &amp; ROW() - 4)="","",INDIRECT("'Risk Input'!"&amp; Database!$O$22 &amp; ROW() - 4))</f>
        <v/>
      </c>
      <c r="J147" s="38"/>
      <c r="K147" s="38"/>
    </row>
    <row r="148" spans="2:11" s="213" customFormat="1" ht="15" thickBot="1">
      <c r="B148" s="42">
        <f t="shared" si="13"/>
        <v>138</v>
      </c>
      <c r="C148" s="42" t="str">
        <f ca="1">IF(INDIRECT("'Risk Input'!"&amp; Database!$O$2 &amp; ROW() - 4)="","",INDIRECT("'Risk Input'!"&amp; Database!$O$2 &amp; ROW() - 4))</f>
        <v/>
      </c>
      <c r="D148" s="39" t="str">
        <f ca="1">IF(INDIRECT("'Risk Input'!"&amp; Database!$O$10 &amp; ROW() - 4)="","",INDIRECT("'Risk Input'!"&amp; Database!$O$10 &amp; ROW() - 4))</f>
        <v/>
      </c>
      <c r="E148" s="219" t="str">
        <f ca="1">IF(INDIRECT("'Risk Input'!"&amp; Database!$O$9 &amp; ROW() - 4)="","",INDIRECT("'Risk Input'!"&amp; Database!$O$9 &amp; ROW() - 4))</f>
        <v/>
      </c>
      <c r="F148" s="39" t="str">
        <f ca="1">IF(INDIRECT("'Risk Input'!"&amp; Database!$O$27 &amp; ROW() - 4)="","",INDIRECT("'Risk Input'!"&amp; Database!$O$27 &amp; ROW() - 4))</f>
        <v/>
      </c>
      <c r="G148" s="39"/>
      <c r="H148" s="39"/>
      <c r="I148" s="39" t="str">
        <f ca="1">IF(INDIRECT("'Risk Input'!"&amp; Database!$O$22 &amp; ROW() - 4)="","",INDIRECT("'Risk Input'!"&amp; Database!$O$22 &amp; ROW() - 4))</f>
        <v/>
      </c>
      <c r="J148" s="39"/>
      <c r="K148" s="39"/>
    </row>
    <row r="149" spans="2:11" s="213" customFormat="1" ht="15" thickBot="1">
      <c r="B149" s="40">
        <f t="shared" si="13"/>
        <v>139</v>
      </c>
      <c r="C149" s="40" t="str">
        <f ca="1">IF(INDIRECT("'Risk Input'!"&amp; Database!$O$2 &amp; ROW() - 4)="","",INDIRECT("'Risk Input'!"&amp; Database!$O$2 &amp; ROW() - 4))</f>
        <v/>
      </c>
      <c r="D149" s="38" t="str">
        <f ca="1">IF(INDIRECT("'Risk Input'!"&amp; Database!$O$10 &amp; ROW() - 4)="","",INDIRECT("'Risk Input'!"&amp; Database!$O$10 &amp; ROW() - 4))</f>
        <v/>
      </c>
      <c r="E149" s="218" t="str">
        <f ca="1">IF(INDIRECT("'Risk Input'!"&amp; Database!$O$9 &amp; ROW() - 4)="","",INDIRECT("'Risk Input'!"&amp; Database!$O$9 &amp; ROW() - 4))</f>
        <v/>
      </c>
      <c r="F149" s="38" t="str">
        <f ca="1">IF(INDIRECT("'Risk Input'!"&amp; Database!$O$27 &amp; ROW() - 4)="","",INDIRECT("'Risk Input'!"&amp; Database!$O$27 &amp; ROW() - 4))</f>
        <v/>
      </c>
      <c r="G149" s="38"/>
      <c r="H149" s="38"/>
      <c r="I149" s="38" t="str">
        <f ca="1">IF(INDIRECT("'Risk Input'!"&amp; Database!$O$22 &amp; ROW() - 4)="","",INDIRECT("'Risk Input'!"&amp; Database!$O$22 &amp; ROW() - 4))</f>
        <v/>
      </c>
      <c r="J149" s="38"/>
      <c r="K149" s="38"/>
    </row>
    <row r="150" spans="2:11" s="213" customFormat="1" ht="15" thickBot="1">
      <c r="B150" s="42">
        <f t="shared" si="13"/>
        <v>140</v>
      </c>
      <c r="C150" s="42" t="str">
        <f ca="1">IF(INDIRECT("'Risk Input'!"&amp; Database!$O$2 &amp; ROW() - 4)="","",INDIRECT("'Risk Input'!"&amp; Database!$O$2 &amp; ROW() - 4))</f>
        <v/>
      </c>
      <c r="D150" s="39" t="str">
        <f ca="1">IF(INDIRECT("'Risk Input'!"&amp; Database!$O$10 &amp; ROW() - 4)="","",INDIRECT("'Risk Input'!"&amp; Database!$O$10 &amp; ROW() - 4))</f>
        <v/>
      </c>
      <c r="E150" s="219" t="str">
        <f ca="1">IF(INDIRECT("'Risk Input'!"&amp; Database!$O$9 &amp; ROW() - 4)="","",INDIRECT("'Risk Input'!"&amp; Database!$O$9 &amp; ROW() - 4))</f>
        <v/>
      </c>
      <c r="F150" s="39" t="str">
        <f ca="1">IF(INDIRECT("'Risk Input'!"&amp; Database!$O$27 &amp; ROW() - 4)="","",INDIRECT("'Risk Input'!"&amp; Database!$O$27 &amp; ROW() - 4))</f>
        <v/>
      </c>
      <c r="G150" s="39"/>
      <c r="H150" s="39"/>
      <c r="I150" s="39" t="str">
        <f ca="1">IF(INDIRECT("'Risk Input'!"&amp; Database!$O$22 &amp; ROW() - 4)="","",INDIRECT("'Risk Input'!"&amp; Database!$O$22 &amp; ROW() - 4))</f>
        <v/>
      </c>
      <c r="J150" s="39"/>
      <c r="K150" s="39"/>
    </row>
    <row r="151" spans="2:11" s="213" customFormat="1" ht="15" thickBot="1">
      <c r="B151" s="40">
        <f t="shared" si="13"/>
        <v>141</v>
      </c>
      <c r="C151" s="40" t="str">
        <f ca="1">IF(INDIRECT("'Risk Input'!"&amp; Database!$O$2 &amp; ROW() - 4)="","",INDIRECT("'Risk Input'!"&amp; Database!$O$2 &amp; ROW() - 4))</f>
        <v/>
      </c>
      <c r="D151" s="38" t="str">
        <f ca="1">IF(INDIRECT("'Risk Input'!"&amp; Database!$O$10 &amp; ROW() - 4)="","",INDIRECT("'Risk Input'!"&amp; Database!$O$10 &amp; ROW() - 4))</f>
        <v/>
      </c>
      <c r="E151" s="218" t="str">
        <f ca="1">IF(INDIRECT("'Risk Input'!"&amp; Database!$O$9 &amp; ROW() - 4)="","",INDIRECT("'Risk Input'!"&amp; Database!$O$9 &amp; ROW() - 4))</f>
        <v/>
      </c>
      <c r="F151" s="38" t="str">
        <f ca="1">IF(INDIRECT("'Risk Input'!"&amp; Database!$O$27 &amp; ROW() - 4)="","",INDIRECT("'Risk Input'!"&amp; Database!$O$27 &amp; ROW() - 4))</f>
        <v/>
      </c>
      <c r="G151" s="38"/>
      <c r="H151" s="38"/>
      <c r="I151" s="38" t="str">
        <f ca="1">IF(INDIRECT("'Risk Input'!"&amp; Database!$O$22 &amp; ROW() - 4)="","",INDIRECT("'Risk Input'!"&amp; Database!$O$22 &amp; ROW() - 4))</f>
        <v/>
      </c>
      <c r="J151" s="38"/>
      <c r="K151" s="38"/>
    </row>
    <row r="152" spans="2:11" s="213" customFormat="1" ht="15" thickBot="1">
      <c r="B152" s="42">
        <f>B151+1</f>
        <v>142</v>
      </c>
      <c r="C152" s="42" t="str">
        <f ca="1">IF(INDIRECT("'Risk Input'!"&amp; Database!$O$2 &amp; ROW() - 4)="","",INDIRECT("'Risk Input'!"&amp; Database!$O$2 &amp; ROW() - 4))</f>
        <v/>
      </c>
      <c r="D152" s="39" t="str">
        <f ca="1">IF(INDIRECT("'Risk Input'!"&amp; Database!$O$10 &amp; ROW() - 4)="","",INDIRECT("'Risk Input'!"&amp; Database!$O$10 &amp; ROW() - 4))</f>
        <v/>
      </c>
      <c r="E152" s="219" t="str">
        <f ca="1">IF(INDIRECT("'Risk Input'!"&amp; Database!$O$9 &amp; ROW() - 4)="","",INDIRECT("'Risk Input'!"&amp; Database!$O$9 &amp; ROW() - 4))</f>
        <v/>
      </c>
      <c r="F152" s="39" t="str">
        <f ca="1">IF(INDIRECT("'Risk Input'!"&amp; Database!$O$27 &amp; ROW() - 4)="","",INDIRECT("'Risk Input'!"&amp; Database!$O$27 &amp; ROW() - 4))</f>
        <v/>
      </c>
      <c r="G152" s="39"/>
      <c r="H152" s="39"/>
      <c r="I152" s="39" t="str">
        <f ca="1">IF(INDIRECT("'Risk Input'!"&amp; Database!$O$22 &amp; ROW() - 4)="","",INDIRECT("'Risk Input'!"&amp; Database!$O$22 &amp; ROW() - 4))</f>
        <v/>
      </c>
      <c r="J152" s="39"/>
      <c r="K152" s="39"/>
    </row>
    <row r="153" spans="2:11" s="213" customFormat="1" ht="15" thickBot="1">
      <c r="B153" s="40">
        <f t="shared" ref="B153:B161" si="14">B152+1</f>
        <v>143</v>
      </c>
      <c r="C153" s="40" t="str">
        <f ca="1">IF(INDIRECT("'Risk Input'!"&amp; Database!$O$2 &amp; ROW() - 4)="","",INDIRECT("'Risk Input'!"&amp; Database!$O$2 &amp; ROW() - 4))</f>
        <v/>
      </c>
      <c r="D153" s="38" t="str">
        <f ca="1">IF(INDIRECT("'Risk Input'!"&amp; Database!$O$10 &amp; ROW() - 4)="","",INDIRECT("'Risk Input'!"&amp; Database!$O$10 &amp; ROW() - 4))</f>
        <v/>
      </c>
      <c r="E153" s="218" t="str">
        <f ca="1">IF(INDIRECT("'Risk Input'!"&amp; Database!$O$9 &amp; ROW() - 4)="","",INDIRECT("'Risk Input'!"&amp; Database!$O$9 &amp; ROW() - 4))</f>
        <v/>
      </c>
      <c r="F153" s="38" t="str">
        <f ca="1">IF(INDIRECT("'Risk Input'!"&amp; Database!$O$27 &amp; ROW() - 4)="","",INDIRECT("'Risk Input'!"&amp; Database!$O$27 &amp; ROW() - 4))</f>
        <v/>
      </c>
      <c r="G153" s="38"/>
      <c r="H153" s="38"/>
      <c r="I153" s="38" t="str">
        <f ca="1">IF(INDIRECT("'Risk Input'!"&amp; Database!$O$22 &amp; ROW() - 4)="","",INDIRECT("'Risk Input'!"&amp; Database!$O$22 &amp; ROW() - 4))</f>
        <v/>
      </c>
      <c r="J153" s="38"/>
      <c r="K153" s="38"/>
    </row>
    <row r="154" spans="2:11" s="213" customFormat="1" ht="15" thickBot="1">
      <c r="B154" s="42">
        <f t="shared" si="14"/>
        <v>144</v>
      </c>
      <c r="C154" s="42" t="str">
        <f ca="1">IF(INDIRECT("'Risk Input'!"&amp; Database!$O$2 &amp; ROW() - 4)="","",INDIRECT("'Risk Input'!"&amp; Database!$O$2 &amp; ROW() - 4))</f>
        <v/>
      </c>
      <c r="D154" s="39" t="str">
        <f ca="1">IF(INDIRECT("'Risk Input'!"&amp; Database!$O$10 &amp; ROW() - 4)="","",INDIRECT("'Risk Input'!"&amp; Database!$O$10 &amp; ROW() - 4))</f>
        <v/>
      </c>
      <c r="E154" s="219" t="str">
        <f ca="1">IF(INDIRECT("'Risk Input'!"&amp; Database!$O$9 &amp; ROW() - 4)="","",INDIRECT("'Risk Input'!"&amp; Database!$O$9 &amp; ROW() - 4))</f>
        <v/>
      </c>
      <c r="F154" s="39" t="str">
        <f ca="1">IF(INDIRECT("'Risk Input'!"&amp; Database!$O$27 &amp; ROW() - 4)="","",INDIRECT("'Risk Input'!"&amp; Database!$O$27 &amp; ROW() - 4))</f>
        <v/>
      </c>
      <c r="G154" s="39"/>
      <c r="H154" s="39"/>
      <c r="I154" s="39" t="str">
        <f ca="1">IF(INDIRECT("'Risk Input'!"&amp; Database!$O$22 &amp; ROW() - 4)="","",INDIRECT("'Risk Input'!"&amp; Database!$O$22 &amp; ROW() - 4))</f>
        <v/>
      </c>
      <c r="J154" s="39"/>
      <c r="K154" s="39"/>
    </row>
    <row r="155" spans="2:11" s="213" customFormat="1" ht="15" thickBot="1">
      <c r="B155" s="40">
        <f t="shared" si="14"/>
        <v>145</v>
      </c>
      <c r="C155" s="40" t="str">
        <f ca="1">IF(INDIRECT("'Risk Input'!"&amp; Database!$O$2 &amp; ROW() - 4)="","",INDIRECT("'Risk Input'!"&amp; Database!$O$2 &amp; ROW() - 4))</f>
        <v/>
      </c>
      <c r="D155" s="38" t="str">
        <f ca="1">IF(INDIRECT("'Risk Input'!"&amp; Database!$O$10 &amp; ROW() - 4)="","",INDIRECT("'Risk Input'!"&amp; Database!$O$10 &amp; ROW() - 4))</f>
        <v/>
      </c>
      <c r="E155" s="218" t="str">
        <f ca="1">IF(INDIRECT("'Risk Input'!"&amp; Database!$O$9 &amp; ROW() - 4)="","",INDIRECT("'Risk Input'!"&amp; Database!$O$9 &amp; ROW() - 4))</f>
        <v/>
      </c>
      <c r="F155" s="38" t="str">
        <f ca="1">IF(INDIRECT("'Risk Input'!"&amp; Database!$O$27 &amp; ROW() - 4)="","",INDIRECT("'Risk Input'!"&amp; Database!$O$27 &amp; ROW() - 4))</f>
        <v/>
      </c>
      <c r="G155" s="38"/>
      <c r="H155" s="38"/>
      <c r="I155" s="38" t="str">
        <f ca="1">IF(INDIRECT("'Risk Input'!"&amp; Database!$O$22 &amp; ROW() - 4)="","",INDIRECT("'Risk Input'!"&amp; Database!$O$22 &amp; ROW() - 4))</f>
        <v/>
      </c>
      <c r="J155" s="38"/>
      <c r="K155" s="38"/>
    </row>
    <row r="156" spans="2:11" s="213" customFormat="1" ht="15" thickBot="1">
      <c r="B156" s="42">
        <f t="shared" si="14"/>
        <v>146</v>
      </c>
      <c r="C156" s="42" t="str">
        <f ca="1">IF(INDIRECT("'Risk Input'!"&amp; Database!$O$2 &amp; ROW() - 4)="","",INDIRECT("'Risk Input'!"&amp; Database!$O$2 &amp; ROW() - 4))</f>
        <v/>
      </c>
      <c r="D156" s="39" t="str">
        <f ca="1">IF(INDIRECT("'Risk Input'!"&amp; Database!$O$10 &amp; ROW() - 4)="","",INDIRECT("'Risk Input'!"&amp; Database!$O$10 &amp; ROW() - 4))</f>
        <v/>
      </c>
      <c r="E156" s="219" t="str">
        <f ca="1">IF(INDIRECT("'Risk Input'!"&amp; Database!$O$9 &amp; ROW() - 4)="","",INDIRECT("'Risk Input'!"&amp; Database!$O$9 &amp; ROW() - 4))</f>
        <v/>
      </c>
      <c r="F156" s="39" t="str">
        <f ca="1">IF(INDIRECT("'Risk Input'!"&amp; Database!$O$27 &amp; ROW() - 4)="","",INDIRECT("'Risk Input'!"&amp; Database!$O$27 &amp; ROW() - 4))</f>
        <v/>
      </c>
      <c r="G156" s="39"/>
      <c r="H156" s="39"/>
      <c r="I156" s="39" t="str">
        <f ca="1">IF(INDIRECT("'Risk Input'!"&amp; Database!$O$22 &amp; ROW() - 4)="","",INDIRECT("'Risk Input'!"&amp; Database!$O$22 &amp; ROW() - 4))</f>
        <v/>
      </c>
      <c r="J156" s="39"/>
      <c r="K156" s="39"/>
    </row>
    <row r="157" spans="2:11" s="213" customFormat="1" ht="15" thickBot="1">
      <c r="B157" s="40">
        <f t="shared" si="14"/>
        <v>147</v>
      </c>
      <c r="C157" s="40" t="str">
        <f ca="1">IF(INDIRECT("'Risk Input'!"&amp; Database!$O$2 &amp; ROW() - 4)="","",INDIRECT("'Risk Input'!"&amp; Database!$O$2 &amp; ROW() - 4))</f>
        <v/>
      </c>
      <c r="D157" s="38" t="str">
        <f ca="1">IF(INDIRECT("'Risk Input'!"&amp; Database!$O$10 &amp; ROW() - 4)="","",INDIRECT("'Risk Input'!"&amp; Database!$O$10 &amp; ROW() - 4))</f>
        <v/>
      </c>
      <c r="E157" s="218" t="str">
        <f ca="1">IF(INDIRECT("'Risk Input'!"&amp; Database!$O$9 &amp; ROW() - 4)="","",INDIRECT("'Risk Input'!"&amp; Database!$O$9 &amp; ROW() - 4))</f>
        <v/>
      </c>
      <c r="F157" s="38" t="str">
        <f ca="1">IF(INDIRECT("'Risk Input'!"&amp; Database!$O$27 &amp; ROW() - 4)="","",INDIRECT("'Risk Input'!"&amp; Database!$O$27 &amp; ROW() - 4))</f>
        <v/>
      </c>
      <c r="G157" s="38"/>
      <c r="H157" s="38"/>
      <c r="I157" s="38" t="str">
        <f ca="1">IF(INDIRECT("'Risk Input'!"&amp; Database!$O$22 &amp; ROW() - 4)="","",INDIRECT("'Risk Input'!"&amp; Database!$O$22 &amp; ROW() - 4))</f>
        <v/>
      </c>
      <c r="J157" s="38"/>
      <c r="K157" s="38"/>
    </row>
    <row r="158" spans="2:11" s="213" customFormat="1" ht="15" thickBot="1">
      <c r="B158" s="42">
        <f t="shared" si="14"/>
        <v>148</v>
      </c>
      <c r="C158" s="42" t="str">
        <f ca="1">IF(INDIRECT("'Risk Input'!"&amp; Database!$O$2 &amp; ROW() - 4)="","",INDIRECT("'Risk Input'!"&amp; Database!$O$2 &amp; ROW() - 4))</f>
        <v/>
      </c>
      <c r="D158" s="39" t="str">
        <f ca="1">IF(INDIRECT("'Risk Input'!"&amp; Database!$O$10 &amp; ROW() - 4)="","",INDIRECT("'Risk Input'!"&amp; Database!$O$10 &amp; ROW() - 4))</f>
        <v/>
      </c>
      <c r="E158" s="219" t="str">
        <f ca="1">IF(INDIRECT("'Risk Input'!"&amp; Database!$O$9 &amp; ROW() - 4)="","",INDIRECT("'Risk Input'!"&amp; Database!$O$9 &amp; ROW() - 4))</f>
        <v/>
      </c>
      <c r="F158" s="39" t="str">
        <f ca="1">IF(INDIRECT("'Risk Input'!"&amp; Database!$O$27 &amp; ROW() - 4)="","",INDIRECT("'Risk Input'!"&amp; Database!$O$27 &amp; ROW() - 4))</f>
        <v/>
      </c>
      <c r="G158" s="39"/>
      <c r="H158" s="39"/>
      <c r="I158" s="39" t="str">
        <f ca="1">IF(INDIRECT("'Risk Input'!"&amp; Database!$O$22 &amp; ROW() - 4)="","",INDIRECT("'Risk Input'!"&amp; Database!$O$22 &amp; ROW() - 4))</f>
        <v/>
      </c>
      <c r="J158" s="39"/>
      <c r="K158" s="39"/>
    </row>
    <row r="159" spans="2:11" s="213" customFormat="1" ht="15" thickBot="1">
      <c r="B159" s="40">
        <f t="shared" si="14"/>
        <v>149</v>
      </c>
      <c r="C159" s="40" t="str">
        <f ca="1">IF(INDIRECT("'Risk Input'!"&amp; Database!$O$2 &amp; ROW() - 4)="","",INDIRECT("'Risk Input'!"&amp; Database!$O$2 &amp; ROW() - 4))</f>
        <v/>
      </c>
      <c r="D159" s="38" t="str">
        <f ca="1">IF(INDIRECT("'Risk Input'!"&amp; Database!$O$10 &amp; ROW() - 4)="","",INDIRECT("'Risk Input'!"&amp; Database!$O$10 &amp; ROW() - 4))</f>
        <v/>
      </c>
      <c r="E159" s="218" t="str">
        <f ca="1">IF(INDIRECT("'Risk Input'!"&amp; Database!$O$9 &amp; ROW() - 4)="","",INDIRECT("'Risk Input'!"&amp; Database!$O$9 &amp; ROW() - 4))</f>
        <v/>
      </c>
      <c r="F159" s="38" t="str">
        <f ca="1">IF(INDIRECT("'Risk Input'!"&amp; Database!$O$27 &amp; ROW() - 4)="","",INDIRECT("'Risk Input'!"&amp; Database!$O$27 &amp; ROW() - 4))</f>
        <v/>
      </c>
      <c r="G159" s="38"/>
      <c r="H159" s="38"/>
      <c r="I159" s="38" t="str">
        <f ca="1">IF(INDIRECT("'Risk Input'!"&amp; Database!$O$22 &amp; ROW() - 4)="","",INDIRECT("'Risk Input'!"&amp; Database!$O$22 &amp; ROW() - 4))</f>
        <v/>
      </c>
      <c r="J159" s="38"/>
      <c r="K159" s="38"/>
    </row>
    <row r="160" spans="2:11" s="213" customFormat="1" ht="15" thickBot="1">
      <c r="B160" s="42">
        <f t="shared" si="14"/>
        <v>150</v>
      </c>
      <c r="C160" s="42" t="str">
        <f ca="1">IF(INDIRECT("'Risk Input'!"&amp; Database!$O$2 &amp; ROW() - 4)="","",INDIRECT("'Risk Input'!"&amp; Database!$O$2 &amp; ROW() - 4))</f>
        <v/>
      </c>
      <c r="D160" s="39" t="str">
        <f ca="1">IF(INDIRECT("'Risk Input'!"&amp; Database!$O$10 &amp; ROW() - 4)="","",INDIRECT("'Risk Input'!"&amp; Database!$O$10 &amp; ROW() - 4))</f>
        <v/>
      </c>
      <c r="E160" s="219" t="str">
        <f ca="1">IF(INDIRECT("'Risk Input'!"&amp; Database!$O$9 &amp; ROW() - 4)="","",INDIRECT("'Risk Input'!"&amp; Database!$O$9 &amp; ROW() - 4))</f>
        <v/>
      </c>
      <c r="F160" s="39" t="str">
        <f ca="1">IF(INDIRECT("'Risk Input'!"&amp; Database!$O$27 &amp; ROW() - 4)="","",INDIRECT("'Risk Input'!"&amp; Database!$O$27 &amp; ROW() - 4))</f>
        <v/>
      </c>
      <c r="G160" s="39"/>
      <c r="H160" s="39"/>
      <c r="I160" s="39" t="str">
        <f ca="1">IF(INDIRECT("'Risk Input'!"&amp; Database!$O$22 &amp; ROW() - 4)="","",INDIRECT("'Risk Input'!"&amp; Database!$O$22 &amp; ROW() - 4))</f>
        <v/>
      </c>
      <c r="J160" s="39"/>
      <c r="K160" s="39"/>
    </row>
    <row r="161" spans="2:11" s="213" customFormat="1" ht="15" thickBot="1">
      <c r="B161" s="40">
        <f t="shared" si="14"/>
        <v>151</v>
      </c>
      <c r="C161" s="40" t="str">
        <f ca="1">IF(INDIRECT("'Risk Input'!"&amp; Database!$O$2 &amp; ROW() - 4)="","",INDIRECT("'Risk Input'!"&amp; Database!$O$2 &amp; ROW() - 4))</f>
        <v/>
      </c>
      <c r="D161" s="38" t="str">
        <f ca="1">IF(INDIRECT("'Risk Input'!"&amp; Database!$O$10 &amp; ROW() - 4)="","",INDIRECT("'Risk Input'!"&amp; Database!$O$10 &amp; ROW() - 4))</f>
        <v/>
      </c>
      <c r="E161" s="218" t="str">
        <f ca="1">IF(INDIRECT("'Risk Input'!"&amp; Database!$O$9 &amp; ROW() - 4)="","",INDIRECT("'Risk Input'!"&amp; Database!$O$9 &amp; ROW() - 4))</f>
        <v/>
      </c>
      <c r="F161" s="38" t="str">
        <f ca="1">IF(INDIRECT("'Risk Input'!"&amp; Database!$O$27 &amp; ROW() - 4)="","",INDIRECT("'Risk Input'!"&amp; Database!$O$27 &amp; ROW() - 4))</f>
        <v/>
      </c>
      <c r="G161" s="38"/>
      <c r="H161" s="38"/>
      <c r="I161" s="38" t="str">
        <f ca="1">IF(INDIRECT("'Risk Input'!"&amp; Database!$O$22 &amp; ROW() - 4)="","",INDIRECT("'Risk Input'!"&amp; Database!$O$22 &amp; ROW() - 4))</f>
        <v/>
      </c>
      <c r="J161" s="38"/>
      <c r="K161" s="38"/>
    </row>
    <row r="162" spans="2:11" s="213" customFormat="1" ht="15" thickBot="1">
      <c r="B162" s="42">
        <f>B161+1</f>
        <v>152</v>
      </c>
      <c r="C162" s="42" t="str">
        <f ca="1">IF(INDIRECT("'Risk Input'!"&amp; Database!$O$2 &amp; ROW() - 4)="","",INDIRECT("'Risk Input'!"&amp; Database!$O$2 &amp; ROW() - 4))</f>
        <v/>
      </c>
      <c r="D162" s="39" t="str">
        <f ca="1">IF(INDIRECT("'Risk Input'!"&amp; Database!$O$10 &amp; ROW() - 4)="","",INDIRECT("'Risk Input'!"&amp; Database!$O$10 &amp; ROW() - 4))</f>
        <v/>
      </c>
      <c r="E162" s="219" t="str">
        <f ca="1">IF(INDIRECT("'Risk Input'!"&amp; Database!$O$9 &amp; ROW() - 4)="","",INDIRECT("'Risk Input'!"&amp; Database!$O$9 &amp; ROW() - 4))</f>
        <v/>
      </c>
      <c r="F162" s="39" t="str">
        <f ca="1">IF(INDIRECT("'Risk Input'!"&amp; Database!$O$27 &amp; ROW() - 4)="","",INDIRECT("'Risk Input'!"&amp; Database!$O$27 &amp; ROW() - 4))</f>
        <v/>
      </c>
      <c r="G162" s="39"/>
      <c r="H162" s="39"/>
      <c r="I162" s="39" t="str">
        <f ca="1">IF(INDIRECT("'Risk Input'!"&amp; Database!$O$22 &amp; ROW() - 4)="","",INDIRECT("'Risk Input'!"&amp; Database!$O$22 &amp; ROW() - 4))</f>
        <v/>
      </c>
      <c r="J162" s="39"/>
      <c r="K162" s="39"/>
    </row>
    <row r="163" spans="2:11" s="213" customFormat="1" ht="15" thickBot="1">
      <c r="B163" s="40">
        <f t="shared" ref="B163:B171" si="15">B162+1</f>
        <v>153</v>
      </c>
      <c r="C163" s="40" t="str">
        <f ca="1">IF(INDIRECT("'Risk Input'!"&amp; Database!$O$2 &amp; ROW() - 4)="","",INDIRECT("'Risk Input'!"&amp; Database!$O$2 &amp; ROW() - 4))</f>
        <v/>
      </c>
      <c r="D163" s="38" t="str">
        <f ca="1">IF(INDIRECT("'Risk Input'!"&amp; Database!$O$10 &amp; ROW() - 4)="","",INDIRECT("'Risk Input'!"&amp; Database!$O$10 &amp; ROW() - 4))</f>
        <v/>
      </c>
      <c r="E163" s="218" t="str">
        <f ca="1">IF(INDIRECT("'Risk Input'!"&amp; Database!$O$9 &amp; ROW() - 4)="","",INDIRECT("'Risk Input'!"&amp; Database!$O$9 &amp; ROW() - 4))</f>
        <v/>
      </c>
      <c r="F163" s="38" t="str">
        <f ca="1">IF(INDIRECT("'Risk Input'!"&amp; Database!$O$27 &amp; ROW() - 4)="","",INDIRECT("'Risk Input'!"&amp; Database!$O$27 &amp; ROW() - 4))</f>
        <v/>
      </c>
      <c r="G163" s="38"/>
      <c r="H163" s="38"/>
      <c r="I163" s="38" t="str">
        <f ca="1">IF(INDIRECT("'Risk Input'!"&amp; Database!$O$22 &amp; ROW() - 4)="","",INDIRECT("'Risk Input'!"&amp; Database!$O$22 &amp; ROW() - 4))</f>
        <v/>
      </c>
      <c r="J163" s="38"/>
      <c r="K163" s="38"/>
    </row>
    <row r="164" spans="2:11" s="213" customFormat="1" ht="15" thickBot="1">
      <c r="B164" s="42">
        <f t="shared" si="15"/>
        <v>154</v>
      </c>
      <c r="C164" s="42" t="str">
        <f ca="1">IF(INDIRECT("'Risk Input'!"&amp; Database!$O$2 &amp; ROW() - 4)="","",INDIRECT("'Risk Input'!"&amp; Database!$O$2 &amp; ROW() - 4))</f>
        <v/>
      </c>
      <c r="D164" s="39" t="str">
        <f ca="1">IF(INDIRECT("'Risk Input'!"&amp; Database!$O$10 &amp; ROW() - 4)="","",INDIRECT("'Risk Input'!"&amp; Database!$O$10 &amp; ROW() - 4))</f>
        <v/>
      </c>
      <c r="E164" s="219" t="str">
        <f ca="1">IF(INDIRECT("'Risk Input'!"&amp; Database!$O$9 &amp; ROW() - 4)="","",INDIRECT("'Risk Input'!"&amp; Database!$O$9 &amp; ROW() - 4))</f>
        <v/>
      </c>
      <c r="F164" s="39" t="str">
        <f ca="1">IF(INDIRECT("'Risk Input'!"&amp; Database!$O$27 &amp; ROW() - 4)="","",INDIRECT("'Risk Input'!"&amp; Database!$O$27 &amp; ROW() - 4))</f>
        <v/>
      </c>
      <c r="G164" s="39"/>
      <c r="H164" s="39"/>
      <c r="I164" s="39" t="str">
        <f ca="1">IF(INDIRECT("'Risk Input'!"&amp; Database!$O$22 &amp; ROW() - 4)="","",INDIRECT("'Risk Input'!"&amp; Database!$O$22 &amp; ROW() - 4))</f>
        <v/>
      </c>
      <c r="J164" s="39"/>
      <c r="K164" s="39"/>
    </row>
    <row r="165" spans="2:11" s="213" customFormat="1" ht="15" thickBot="1">
      <c r="B165" s="40">
        <f t="shared" si="15"/>
        <v>155</v>
      </c>
      <c r="C165" s="40" t="str">
        <f ca="1">IF(INDIRECT("'Risk Input'!"&amp; Database!$O$2 &amp; ROW() - 4)="","",INDIRECT("'Risk Input'!"&amp; Database!$O$2 &amp; ROW() - 4))</f>
        <v/>
      </c>
      <c r="D165" s="38" t="str">
        <f ca="1">IF(INDIRECT("'Risk Input'!"&amp; Database!$O$10 &amp; ROW() - 4)="","",INDIRECT("'Risk Input'!"&amp; Database!$O$10 &amp; ROW() - 4))</f>
        <v/>
      </c>
      <c r="E165" s="218" t="str">
        <f ca="1">IF(INDIRECT("'Risk Input'!"&amp; Database!$O$9 &amp; ROW() - 4)="","",INDIRECT("'Risk Input'!"&amp; Database!$O$9 &amp; ROW() - 4))</f>
        <v/>
      </c>
      <c r="F165" s="38" t="str">
        <f ca="1">IF(INDIRECT("'Risk Input'!"&amp; Database!$O$27 &amp; ROW() - 4)="","",INDIRECT("'Risk Input'!"&amp; Database!$O$27 &amp; ROW() - 4))</f>
        <v/>
      </c>
      <c r="G165" s="38"/>
      <c r="H165" s="38"/>
      <c r="I165" s="38" t="str">
        <f ca="1">IF(INDIRECT("'Risk Input'!"&amp; Database!$O$22 &amp; ROW() - 4)="","",INDIRECT("'Risk Input'!"&amp; Database!$O$22 &amp; ROW() - 4))</f>
        <v/>
      </c>
      <c r="J165" s="38"/>
      <c r="K165" s="38"/>
    </row>
    <row r="166" spans="2:11" s="213" customFormat="1" ht="15" thickBot="1">
      <c r="B166" s="42">
        <f t="shared" si="15"/>
        <v>156</v>
      </c>
      <c r="C166" s="42" t="str">
        <f ca="1">IF(INDIRECT("'Risk Input'!"&amp; Database!$O$2 &amp; ROW() - 4)="","",INDIRECT("'Risk Input'!"&amp; Database!$O$2 &amp; ROW() - 4))</f>
        <v/>
      </c>
      <c r="D166" s="39" t="str">
        <f ca="1">IF(INDIRECT("'Risk Input'!"&amp; Database!$O$10 &amp; ROW() - 4)="","",INDIRECT("'Risk Input'!"&amp; Database!$O$10 &amp; ROW() - 4))</f>
        <v/>
      </c>
      <c r="E166" s="219" t="str">
        <f ca="1">IF(INDIRECT("'Risk Input'!"&amp; Database!$O$9 &amp; ROW() - 4)="","",INDIRECT("'Risk Input'!"&amp; Database!$O$9 &amp; ROW() - 4))</f>
        <v/>
      </c>
      <c r="F166" s="39" t="str">
        <f ca="1">IF(INDIRECT("'Risk Input'!"&amp; Database!$O$27 &amp; ROW() - 4)="","",INDIRECT("'Risk Input'!"&amp; Database!$O$27 &amp; ROW() - 4))</f>
        <v/>
      </c>
      <c r="G166" s="39"/>
      <c r="H166" s="39"/>
      <c r="I166" s="39" t="str">
        <f ca="1">IF(INDIRECT("'Risk Input'!"&amp; Database!$O$22 &amp; ROW() - 4)="","",INDIRECT("'Risk Input'!"&amp; Database!$O$22 &amp; ROW() - 4))</f>
        <v/>
      </c>
      <c r="J166" s="39"/>
      <c r="K166" s="39"/>
    </row>
    <row r="167" spans="2:11" s="213" customFormat="1" ht="15" thickBot="1">
      <c r="B167" s="40">
        <f t="shared" si="15"/>
        <v>157</v>
      </c>
      <c r="C167" s="40" t="str">
        <f ca="1">IF(INDIRECT("'Risk Input'!"&amp; Database!$O$2 &amp; ROW() - 4)="","",INDIRECT("'Risk Input'!"&amp; Database!$O$2 &amp; ROW() - 4))</f>
        <v/>
      </c>
      <c r="D167" s="38" t="str">
        <f ca="1">IF(INDIRECT("'Risk Input'!"&amp; Database!$O$10 &amp; ROW() - 4)="","",INDIRECT("'Risk Input'!"&amp; Database!$O$10 &amp; ROW() - 4))</f>
        <v/>
      </c>
      <c r="E167" s="218" t="str">
        <f ca="1">IF(INDIRECT("'Risk Input'!"&amp; Database!$O$9 &amp; ROW() - 4)="","",INDIRECT("'Risk Input'!"&amp; Database!$O$9 &amp; ROW() - 4))</f>
        <v/>
      </c>
      <c r="F167" s="38" t="str">
        <f ca="1">IF(INDIRECT("'Risk Input'!"&amp; Database!$O$27 &amp; ROW() - 4)="","",INDIRECT("'Risk Input'!"&amp; Database!$O$27 &amp; ROW() - 4))</f>
        <v/>
      </c>
      <c r="G167" s="38"/>
      <c r="H167" s="38"/>
      <c r="I167" s="38" t="str">
        <f ca="1">IF(INDIRECT("'Risk Input'!"&amp; Database!$O$22 &amp; ROW() - 4)="","",INDIRECT("'Risk Input'!"&amp; Database!$O$22 &amp; ROW() - 4))</f>
        <v/>
      </c>
      <c r="J167" s="38"/>
      <c r="K167" s="38"/>
    </row>
    <row r="168" spans="2:11" s="213" customFormat="1" ht="15" thickBot="1">
      <c r="B168" s="42">
        <f t="shared" si="15"/>
        <v>158</v>
      </c>
      <c r="C168" s="42" t="str">
        <f ca="1">IF(INDIRECT("'Risk Input'!"&amp; Database!$O$2 &amp; ROW() - 4)="","",INDIRECT("'Risk Input'!"&amp; Database!$O$2 &amp; ROW() - 4))</f>
        <v/>
      </c>
      <c r="D168" s="39" t="str">
        <f ca="1">IF(INDIRECT("'Risk Input'!"&amp; Database!$O$10 &amp; ROW() - 4)="","",INDIRECT("'Risk Input'!"&amp; Database!$O$10 &amp; ROW() - 4))</f>
        <v/>
      </c>
      <c r="E168" s="219" t="str">
        <f ca="1">IF(INDIRECT("'Risk Input'!"&amp; Database!$O$9 &amp; ROW() - 4)="","",INDIRECT("'Risk Input'!"&amp; Database!$O$9 &amp; ROW() - 4))</f>
        <v/>
      </c>
      <c r="F168" s="39" t="str">
        <f ca="1">IF(INDIRECT("'Risk Input'!"&amp; Database!$O$27 &amp; ROW() - 4)="","",INDIRECT("'Risk Input'!"&amp; Database!$O$27 &amp; ROW() - 4))</f>
        <v/>
      </c>
      <c r="G168" s="39"/>
      <c r="H168" s="39"/>
      <c r="I168" s="39" t="str">
        <f ca="1">IF(INDIRECT("'Risk Input'!"&amp; Database!$O$22 &amp; ROW() - 4)="","",INDIRECT("'Risk Input'!"&amp; Database!$O$22 &amp; ROW() - 4))</f>
        <v/>
      </c>
      <c r="J168" s="39"/>
      <c r="K168" s="39"/>
    </row>
    <row r="169" spans="2:11" s="213" customFormat="1" ht="15" thickBot="1">
      <c r="B169" s="40">
        <f t="shared" si="15"/>
        <v>159</v>
      </c>
      <c r="C169" s="40" t="str">
        <f ca="1">IF(INDIRECT("'Risk Input'!"&amp; Database!$O$2 &amp; ROW() - 4)="","",INDIRECT("'Risk Input'!"&amp; Database!$O$2 &amp; ROW() - 4))</f>
        <v/>
      </c>
      <c r="D169" s="38" t="str">
        <f ca="1">IF(INDIRECT("'Risk Input'!"&amp; Database!$O$10 &amp; ROW() - 4)="","",INDIRECT("'Risk Input'!"&amp; Database!$O$10 &amp; ROW() - 4))</f>
        <v/>
      </c>
      <c r="E169" s="218" t="str">
        <f ca="1">IF(INDIRECT("'Risk Input'!"&amp; Database!$O$9 &amp; ROW() - 4)="","",INDIRECT("'Risk Input'!"&amp; Database!$O$9 &amp; ROW() - 4))</f>
        <v/>
      </c>
      <c r="F169" s="38" t="str">
        <f ca="1">IF(INDIRECT("'Risk Input'!"&amp; Database!$O$27 &amp; ROW() - 4)="","",INDIRECT("'Risk Input'!"&amp; Database!$O$27 &amp; ROW() - 4))</f>
        <v/>
      </c>
      <c r="G169" s="38"/>
      <c r="H169" s="38"/>
      <c r="I169" s="38" t="str">
        <f ca="1">IF(INDIRECT("'Risk Input'!"&amp; Database!$O$22 &amp; ROW() - 4)="","",INDIRECT("'Risk Input'!"&amp; Database!$O$22 &amp; ROW() - 4))</f>
        <v/>
      </c>
      <c r="J169" s="38"/>
      <c r="K169" s="38"/>
    </row>
    <row r="170" spans="2:11" s="213" customFormat="1" ht="15" thickBot="1">
      <c r="B170" s="42">
        <f t="shared" si="15"/>
        <v>160</v>
      </c>
      <c r="C170" s="42" t="str">
        <f ca="1">IF(INDIRECT("'Risk Input'!"&amp; Database!$O$2 &amp; ROW() - 4)="","",INDIRECT("'Risk Input'!"&amp; Database!$O$2 &amp; ROW() - 4))</f>
        <v/>
      </c>
      <c r="D170" s="39" t="str">
        <f ca="1">IF(INDIRECT("'Risk Input'!"&amp; Database!$O$10 &amp; ROW() - 4)="","",INDIRECT("'Risk Input'!"&amp; Database!$O$10 &amp; ROW() - 4))</f>
        <v/>
      </c>
      <c r="E170" s="219" t="str">
        <f ca="1">IF(INDIRECT("'Risk Input'!"&amp; Database!$O$9 &amp; ROW() - 4)="","",INDIRECT("'Risk Input'!"&amp; Database!$O$9 &amp; ROW() - 4))</f>
        <v/>
      </c>
      <c r="F170" s="39" t="str">
        <f ca="1">IF(INDIRECT("'Risk Input'!"&amp; Database!$O$27 &amp; ROW() - 4)="","",INDIRECT("'Risk Input'!"&amp; Database!$O$27 &amp; ROW() - 4))</f>
        <v/>
      </c>
      <c r="G170" s="39"/>
      <c r="H170" s="39"/>
      <c r="I170" s="39" t="str">
        <f ca="1">IF(INDIRECT("'Risk Input'!"&amp; Database!$O$22 &amp; ROW() - 4)="","",INDIRECT("'Risk Input'!"&amp; Database!$O$22 &amp; ROW() - 4))</f>
        <v/>
      </c>
      <c r="J170" s="39"/>
      <c r="K170" s="39"/>
    </row>
    <row r="171" spans="2:11" s="213" customFormat="1" ht="15" thickBot="1">
      <c r="B171" s="40">
        <f t="shared" si="15"/>
        <v>161</v>
      </c>
      <c r="C171" s="40" t="str">
        <f ca="1">IF(INDIRECT("'Risk Input'!"&amp; Database!$O$2 &amp; ROW() - 4)="","",INDIRECT("'Risk Input'!"&amp; Database!$O$2 &amp; ROW() - 4))</f>
        <v/>
      </c>
      <c r="D171" s="38" t="str">
        <f ca="1">IF(INDIRECT("'Risk Input'!"&amp; Database!$O$10 &amp; ROW() - 4)="","",INDIRECT("'Risk Input'!"&amp; Database!$O$10 &amp; ROW() - 4))</f>
        <v/>
      </c>
      <c r="E171" s="218" t="str">
        <f ca="1">IF(INDIRECT("'Risk Input'!"&amp; Database!$O$9 &amp; ROW() - 4)="","",INDIRECT("'Risk Input'!"&amp; Database!$O$9 &amp; ROW() - 4))</f>
        <v/>
      </c>
      <c r="F171" s="38" t="str">
        <f ca="1">IF(INDIRECT("'Risk Input'!"&amp; Database!$O$27 &amp; ROW() - 4)="","",INDIRECT("'Risk Input'!"&amp; Database!$O$27 &amp; ROW() - 4))</f>
        <v/>
      </c>
      <c r="G171" s="38"/>
      <c r="H171" s="38"/>
      <c r="I171" s="38" t="str">
        <f ca="1">IF(INDIRECT("'Risk Input'!"&amp; Database!$O$22 &amp; ROW() - 4)="","",INDIRECT("'Risk Input'!"&amp; Database!$O$22 &amp; ROW() - 4))</f>
        <v/>
      </c>
      <c r="J171" s="38"/>
      <c r="K171" s="38"/>
    </row>
    <row r="172" spans="2:11" s="213" customFormat="1" ht="15" thickBot="1">
      <c r="B172" s="42">
        <f>B171+1</f>
        <v>162</v>
      </c>
      <c r="C172" s="42" t="str">
        <f ca="1">IF(INDIRECT("'Risk Input'!"&amp; Database!$O$2 &amp; ROW() - 4)="","",INDIRECT("'Risk Input'!"&amp; Database!$O$2 &amp; ROW() - 4))</f>
        <v/>
      </c>
      <c r="D172" s="39" t="str">
        <f ca="1">IF(INDIRECT("'Risk Input'!"&amp; Database!$O$10 &amp; ROW() - 4)="","",INDIRECT("'Risk Input'!"&amp; Database!$O$10 &amp; ROW() - 4))</f>
        <v/>
      </c>
      <c r="E172" s="219" t="str">
        <f ca="1">IF(INDIRECT("'Risk Input'!"&amp; Database!$O$9 &amp; ROW() - 4)="","",INDIRECT("'Risk Input'!"&amp; Database!$O$9 &amp; ROW() - 4))</f>
        <v/>
      </c>
      <c r="F172" s="39" t="str">
        <f ca="1">IF(INDIRECT("'Risk Input'!"&amp; Database!$O$27 &amp; ROW() - 4)="","",INDIRECT("'Risk Input'!"&amp; Database!$O$27 &amp; ROW() - 4))</f>
        <v/>
      </c>
      <c r="G172" s="39"/>
      <c r="H172" s="39"/>
      <c r="I172" s="39" t="str">
        <f ca="1">IF(INDIRECT("'Risk Input'!"&amp; Database!$O$22 &amp; ROW() - 4)="","",INDIRECT("'Risk Input'!"&amp; Database!$O$22 &amp; ROW() - 4))</f>
        <v/>
      </c>
      <c r="J172" s="39"/>
      <c r="K172" s="39"/>
    </row>
    <row r="173" spans="2:11" s="213" customFormat="1" ht="15" thickBot="1">
      <c r="B173" s="40">
        <f t="shared" ref="B173:B181" si="16">B172+1</f>
        <v>163</v>
      </c>
      <c r="C173" s="40" t="str">
        <f ca="1">IF(INDIRECT("'Risk Input'!"&amp; Database!$O$2 &amp; ROW() - 4)="","",INDIRECT("'Risk Input'!"&amp; Database!$O$2 &amp; ROW() - 4))</f>
        <v/>
      </c>
      <c r="D173" s="38" t="str">
        <f ca="1">IF(INDIRECT("'Risk Input'!"&amp; Database!$O$10 &amp; ROW() - 4)="","",INDIRECT("'Risk Input'!"&amp; Database!$O$10 &amp; ROW() - 4))</f>
        <v/>
      </c>
      <c r="E173" s="218" t="str">
        <f ca="1">IF(INDIRECT("'Risk Input'!"&amp; Database!$O$9 &amp; ROW() - 4)="","",INDIRECT("'Risk Input'!"&amp; Database!$O$9 &amp; ROW() - 4))</f>
        <v/>
      </c>
      <c r="F173" s="38" t="str">
        <f ca="1">IF(INDIRECT("'Risk Input'!"&amp; Database!$O$27 &amp; ROW() - 4)="","",INDIRECT("'Risk Input'!"&amp; Database!$O$27 &amp; ROW() - 4))</f>
        <v/>
      </c>
      <c r="G173" s="38"/>
      <c r="H173" s="38"/>
      <c r="I173" s="38" t="str">
        <f ca="1">IF(INDIRECT("'Risk Input'!"&amp; Database!$O$22 &amp; ROW() - 4)="","",INDIRECT("'Risk Input'!"&amp; Database!$O$22 &amp; ROW() - 4))</f>
        <v/>
      </c>
      <c r="J173" s="38"/>
      <c r="K173" s="38"/>
    </row>
    <row r="174" spans="2:11" s="213" customFormat="1" ht="15" thickBot="1">
      <c r="B174" s="42">
        <f t="shared" si="16"/>
        <v>164</v>
      </c>
      <c r="C174" s="42" t="str">
        <f ca="1">IF(INDIRECT("'Risk Input'!"&amp; Database!$O$2 &amp; ROW() - 4)="","",INDIRECT("'Risk Input'!"&amp; Database!$O$2 &amp; ROW() - 4))</f>
        <v/>
      </c>
      <c r="D174" s="39" t="str">
        <f ca="1">IF(INDIRECT("'Risk Input'!"&amp; Database!$O$10 &amp; ROW() - 4)="","",INDIRECT("'Risk Input'!"&amp; Database!$O$10 &amp; ROW() - 4))</f>
        <v/>
      </c>
      <c r="E174" s="219" t="str">
        <f ca="1">IF(INDIRECT("'Risk Input'!"&amp; Database!$O$9 &amp; ROW() - 4)="","",INDIRECT("'Risk Input'!"&amp; Database!$O$9 &amp; ROW() - 4))</f>
        <v/>
      </c>
      <c r="F174" s="39" t="str">
        <f ca="1">IF(INDIRECT("'Risk Input'!"&amp; Database!$O$27 &amp; ROW() - 4)="","",INDIRECT("'Risk Input'!"&amp; Database!$O$27 &amp; ROW() - 4))</f>
        <v/>
      </c>
      <c r="G174" s="39"/>
      <c r="H174" s="39"/>
      <c r="I174" s="39" t="str">
        <f ca="1">IF(INDIRECT("'Risk Input'!"&amp; Database!$O$22 &amp; ROW() - 4)="","",INDIRECT("'Risk Input'!"&amp; Database!$O$22 &amp; ROW() - 4))</f>
        <v/>
      </c>
      <c r="J174" s="39"/>
      <c r="K174" s="39"/>
    </row>
    <row r="175" spans="2:11" s="213" customFormat="1" ht="15" thickBot="1">
      <c r="B175" s="40">
        <f t="shared" si="16"/>
        <v>165</v>
      </c>
      <c r="C175" s="40" t="str">
        <f ca="1">IF(INDIRECT("'Risk Input'!"&amp; Database!$O$2 &amp; ROW() - 4)="","",INDIRECT("'Risk Input'!"&amp; Database!$O$2 &amp; ROW() - 4))</f>
        <v/>
      </c>
      <c r="D175" s="38" t="str">
        <f ca="1">IF(INDIRECT("'Risk Input'!"&amp; Database!$O$10 &amp; ROW() - 4)="","",INDIRECT("'Risk Input'!"&amp; Database!$O$10 &amp; ROW() - 4))</f>
        <v/>
      </c>
      <c r="E175" s="218" t="str">
        <f ca="1">IF(INDIRECT("'Risk Input'!"&amp; Database!$O$9 &amp; ROW() - 4)="","",INDIRECT("'Risk Input'!"&amp; Database!$O$9 &amp; ROW() - 4))</f>
        <v/>
      </c>
      <c r="F175" s="38" t="str">
        <f ca="1">IF(INDIRECT("'Risk Input'!"&amp; Database!$O$27 &amp; ROW() - 4)="","",INDIRECT("'Risk Input'!"&amp; Database!$O$27 &amp; ROW() - 4))</f>
        <v/>
      </c>
      <c r="G175" s="38"/>
      <c r="H175" s="38"/>
      <c r="I175" s="38" t="str">
        <f ca="1">IF(INDIRECT("'Risk Input'!"&amp; Database!$O$22 &amp; ROW() - 4)="","",INDIRECT("'Risk Input'!"&amp; Database!$O$22 &amp; ROW() - 4))</f>
        <v/>
      </c>
      <c r="J175" s="38"/>
      <c r="K175" s="38"/>
    </row>
    <row r="176" spans="2:11" s="213" customFormat="1" ht="15" thickBot="1">
      <c r="B176" s="42">
        <f t="shared" si="16"/>
        <v>166</v>
      </c>
      <c r="C176" s="42" t="str">
        <f ca="1">IF(INDIRECT("'Risk Input'!"&amp; Database!$O$2 &amp; ROW() - 4)="","",INDIRECT("'Risk Input'!"&amp; Database!$O$2 &amp; ROW() - 4))</f>
        <v/>
      </c>
      <c r="D176" s="39" t="str">
        <f ca="1">IF(INDIRECT("'Risk Input'!"&amp; Database!$O$10 &amp; ROW() - 4)="","",INDIRECT("'Risk Input'!"&amp; Database!$O$10 &amp; ROW() - 4))</f>
        <v/>
      </c>
      <c r="E176" s="219" t="str">
        <f ca="1">IF(INDIRECT("'Risk Input'!"&amp; Database!$O$9 &amp; ROW() - 4)="","",INDIRECT("'Risk Input'!"&amp; Database!$O$9 &amp; ROW() - 4))</f>
        <v/>
      </c>
      <c r="F176" s="39" t="str">
        <f ca="1">IF(INDIRECT("'Risk Input'!"&amp; Database!$O$27 &amp; ROW() - 4)="","",INDIRECT("'Risk Input'!"&amp; Database!$O$27 &amp; ROW() - 4))</f>
        <v/>
      </c>
      <c r="G176" s="39"/>
      <c r="H176" s="39"/>
      <c r="I176" s="39" t="str">
        <f ca="1">IF(INDIRECT("'Risk Input'!"&amp; Database!$O$22 &amp; ROW() - 4)="","",INDIRECT("'Risk Input'!"&amp; Database!$O$22 &amp; ROW() - 4))</f>
        <v/>
      </c>
      <c r="J176" s="39"/>
      <c r="K176" s="39"/>
    </row>
    <row r="177" spans="2:11" s="213" customFormat="1" ht="15" thickBot="1">
      <c r="B177" s="40">
        <f t="shared" si="16"/>
        <v>167</v>
      </c>
      <c r="C177" s="40" t="str">
        <f ca="1">IF(INDIRECT("'Risk Input'!"&amp; Database!$O$2 &amp; ROW() - 4)="","",INDIRECT("'Risk Input'!"&amp; Database!$O$2 &amp; ROW() - 4))</f>
        <v/>
      </c>
      <c r="D177" s="38" t="str">
        <f ca="1">IF(INDIRECT("'Risk Input'!"&amp; Database!$O$10 &amp; ROW() - 4)="","",INDIRECT("'Risk Input'!"&amp; Database!$O$10 &amp; ROW() - 4))</f>
        <v/>
      </c>
      <c r="E177" s="218" t="str">
        <f ca="1">IF(INDIRECT("'Risk Input'!"&amp; Database!$O$9 &amp; ROW() - 4)="","",INDIRECT("'Risk Input'!"&amp; Database!$O$9 &amp; ROW() - 4))</f>
        <v/>
      </c>
      <c r="F177" s="38" t="str">
        <f ca="1">IF(INDIRECT("'Risk Input'!"&amp; Database!$O$27 &amp; ROW() - 4)="","",INDIRECT("'Risk Input'!"&amp; Database!$O$27 &amp; ROW() - 4))</f>
        <v/>
      </c>
      <c r="G177" s="38"/>
      <c r="H177" s="38"/>
      <c r="I177" s="38" t="str">
        <f ca="1">IF(INDIRECT("'Risk Input'!"&amp; Database!$O$22 &amp; ROW() - 4)="","",INDIRECT("'Risk Input'!"&amp; Database!$O$22 &amp; ROW() - 4))</f>
        <v/>
      </c>
      <c r="J177" s="38"/>
      <c r="K177" s="38"/>
    </row>
    <row r="178" spans="2:11" s="213" customFormat="1" ht="15" thickBot="1">
      <c r="B178" s="42">
        <f t="shared" si="16"/>
        <v>168</v>
      </c>
      <c r="C178" s="42" t="str">
        <f ca="1">IF(INDIRECT("'Risk Input'!"&amp; Database!$O$2 &amp; ROW() - 4)="","",INDIRECT("'Risk Input'!"&amp; Database!$O$2 &amp; ROW() - 4))</f>
        <v/>
      </c>
      <c r="D178" s="39" t="str">
        <f ca="1">IF(INDIRECT("'Risk Input'!"&amp; Database!$O$10 &amp; ROW() - 4)="","",INDIRECT("'Risk Input'!"&amp; Database!$O$10 &amp; ROW() - 4))</f>
        <v/>
      </c>
      <c r="E178" s="219" t="str">
        <f ca="1">IF(INDIRECT("'Risk Input'!"&amp; Database!$O$9 &amp; ROW() - 4)="","",INDIRECT("'Risk Input'!"&amp; Database!$O$9 &amp; ROW() - 4))</f>
        <v/>
      </c>
      <c r="F178" s="39" t="str">
        <f ca="1">IF(INDIRECT("'Risk Input'!"&amp; Database!$O$27 &amp; ROW() - 4)="","",INDIRECT("'Risk Input'!"&amp; Database!$O$27 &amp; ROW() - 4))</f>
        <v/>
      </c>
      <c r="G178" s="39"/>
      <c r="H178" s="39"/>
      <c r="I178" s="39" t="str">
        <f ca="1">IF(INDIRECT("'Risk Input'!"&amp; Database!$O$22 &amp; ROW() - 4)="","",INDIRECT("'Risk Input'!"&amp; Database!$O$22 &amp; ROW() - 4))</f>
        <v/>
      </c>
      <c r="J178" s="39"/>
      <c r="K178" s="39"/>
    </row>
    <row r="179" spans="2:11" s="213" customFormat="1" ht="15" thickBot="1">
      <c r="B179" s="40">
        <f t="shared" si="16"/>
        <v>169</v>
      </c>
      <c r="C179" s="40" t="str">
        <f ca="1">IF(INDIRECT("'Risk Input'!"&amp; Database!$O$2 &amp; ROW() - 4)="","",INDIRECT("'Risk Input'!"&amp; Database!$O$2 &amp; ROW() - 4))</f>
        <v/>
      </c>
      <c r="D179" s="38" t="str">
        <f ca="1">IF(INDIRECT("'Risk Input'!"&amp; Database!$O$10 &amp; ROW() - 4)="","",INDIRECT("'Risk Input'!"&amp; Database!$O$10 &amp; ROW() - 4))</f>
        <v/>
      </c>
      <c r="E179" s="218" t="str">
        <f ca="1">IF(INDIRECT("'Risk Input'!"&amp; Database!$O$9 &amp; ROW() - 4)="","",INDIRECT("'Risk Input'!"&amp; Database!$O$9 &amp; ROW() - 4))</f>
        <v/>
      </c>
      <c r="F179" s="38" t="str">
        <f ca="1">IF(INDIRECT("'Risk Input'!"&amp; Database!$O$27 &amp; ROW() - 4)="","",INDIRECT("'Risk Input'!"&amp; Database!$O$27 &amp; ROW() - 4))</f>
        <v/>
      </c>
      <c r="G179" s="38"/>
      <c r="H179" s="38"/>
      <c r="I179" s="38" t="str">
        <f ca="1">IF(INDIRECT("'Risk Input'!"&amp; Database!$O$22 &amp; ROW() - 4)="","",INDIRECT("'Risk Input'!"&amp; Database!$O$22 &amp; ROW() - 4))</f>
        <v/>
      </c>
      <c r="J179" s="38"/>
      <c r="K179" s="38"/>
    </row>
    <row r="180" spans="2:11" s="213" customFormat="1" ht="15" thickBot="1">
      <c r="B180" s="42">
        <f t="shared" si="16"/>
        <v>170</v>
      </c>
      <c r="C180" s="42" t="str">
        <f ca="1">IF(INDIRECT("'Risk Input'!"&amp; Database!$O$2 &amp; ROW() - 4)="","",INDIRECT("'Risk Input'!"&amp; Database!$O$2 &amp; ROW() - 4))</f>
        <v/>
      </c>
      <c r="D180" s="39" t="str">
        <f ca="1">IF(INDIRECT("'Risk Input'!"&amp; Database!$O$10 &amp; ROW() - 4)="","",INDIRECT("'Risk Input'!"&amp; Database!$O$10 &amp; ROW() - 4))</f>
        <v/>
      </c>
      <c r="E180" s="219" t="str">
        <f ca="1">IF(INDIRECT("'Risk Input'!"&amp; Database!$O$9 &amp; ROW() - 4)="","",INDIRECT("'Risk Input'!"&amp; Database!$O$9 &amp; ROW() - 4))</f>
        <v/>
      </c>
      <c r="F180" s="39" t="str">
        <f ca="1">IF(INDIRECT("'Risk Input'!"&amp; Database!$O$27 &amp; ROW() - 4)="","",INDIRECT("'Risk Input'!"&amp; Database!$O$27 &amp; ROW() - 4))</f>
        <v/>
      </c>
      <c r="G180" s="39"/>
      <c r="H180" s="39"/>
      <c r="I180" s="39" t="str">
        <f ca="1">IF(INDIRECT("'Risk Input'!"&amp; Database!$O$22 &amp; ROW() - 4)="","",INDIRECT("'Risk Input'!"&amp; Database!$O$22 &amp; ROW() - 4))</f>
        <v/>
      </c>
      <c r="J180" s="39"/>
      <c r="K180" s="39"/>
    </row>
    <row r="181" spans="2:11" s="213" customFormat="1" ht="15" thickBot="1">
      <c r="B181" s="40">
        <f t="shared" si="16"/>
        <v>171</v>
      </c>
      <c r="C181" s="40" t="str">
        <f ca="1">IF(INDIRECT("'Risk Input'!"&amp; Database!$O$2 &amp; ROW() - 4)="","",INDIRECT("'Risk Input'!"&amp; Database!$O$2 &amp; ROW() - 4))</f>
        <v/>
      </c>
      <c r="D181" s="38" t="str">
        <f ca="1">IF(INDIRECT("'Risk Input'!"&amp; Database!$O$10 &amp; ROW() - 4)="","",INDIRECT("'Risk Input'!"&amp; Database!$O$10 &amp; ROW() - 4))</f>
        <v/>
      </c>
      <c r="E181" s="218" t="str">
        <f ca="1">IF(INDIRECT("'Risk Input'!"&amp; Database!$O$9 &amp; ROW() - 4)="","",INDIRECT("'Risk Input'!"&amp; Database!$O$9 &amp; ROW() - 4))</f>
        <v/>
      </c>
      <c r="F181" s="38" t="str">
        <f ca="1">IF(INDIRECT("'Risk Input'!"&amp; Database!$O$27 &amp; ROW() - 4)="","",INDIRECT("'Risk Input'!"&amp; Database!$O$27 &amp; ROW() - 4))</f>
        <v/>
      </c>
      <c r="G181" s="38"/>
      <c r="H181" s="38"/>
      <c r="I181" s="38" t="str">
        <f ca="1">IF(INDIRECT("'Risk Input'!"&amp; Database!$O$22 &amp; ROW() - 4)="","",INDIRECT("'Risk Input'!"&amp; Database!$O$22 &amp; ROW() - 4))</f>
        <v/>
      </c>
      <c r="J181" s="38"/>
      <c r="K181" s="38"/>
    </row>
    <row r="182" spans="2:11" s="213" customFormat="1" ht="15" thickBot="1">
      <c r="B182" s="42">
        <f>B181+1</f>
        <v>172</v>
      </c>
      <c r="C182" s="42" t="str">
        <f ca="1">IF(INDIRECT("'Risk Input'!"&amp; Database!$O$2 &amp; ROW() - 4)="","",INDIRECT("'Risk Input'!"&amp; Database!$O$2 &amp; ROW() - 4))</f>
        <v/>
      </c>
      <c r="D182" s="39" t="str">
        <f ca="1">IF(INDIRECT("'Risk Input'!"&amp; Database!$O$10 &amp; ROW() - 4)="","",INDIRECT("'Risk Input'!"&amp; Database!$O$10 &amp; ROW() - 4))</f>
        <v/>
      </c>
      <c r="E182" s="219" t="str">
        <f ca="1">IF(INDIRECT("'Risk Input'!"&amp; Database!$O$9 &amp; ROW() - 4)="","",INDIRECT("'Risk Input'!"&amp; Database!$O$9 &amp; ROW() - 4))</f>
        <v/>
      </c>
      <c r="F182" s="39" t="str">
        <f ca="1">IF(INDIRECT("'Risk Input'!"&amp; Database!$O$27 &amp; ROW() - 4)="","",INDIRECT("'Risk Input'!"&amp; Database!$O$27 &amp; ROW() - 4))</f>
        <v/>
      </c>
      <c r="G182" s="39"/>
      <c r="H182" s="39"/>
      <c r="I182" s="39" t="str">
        <f ca="1">IF(INDIRECT("'Risk Input'!"&amp; Database!$O$22 &amp; ROW() - 4)="","",INDIRECT("'Risk Input'!"&amp; Database!$O$22 &amp; ROW() - 4))</f>
        <v/>
      </c>
      <c r="J182" s="39"/>
      <c r="K182" s="39"/>
    </row>
    <row r="183" spans="2:11" s="213" customFormat="1" ht="15" thickBot="1">
      <c r="B183" s="40">
        <f t="shared" ref="B183:B191" si="17">B182+1</f>
        <v>173</v>
      </c>
      <c r="C183" s="40" t="str">
        <f ca="1">IF(INDIRECT("'Risk Input'!"&amp; Database!$O$2 &amp; ROW() - 4)="","",INDIRECT("'Risk Input'!"&amp; Database!$O$2 &amp; ROW() - 4))</f>
        <v/>
      </c>
      <c r="D183" s="38" t="str">
        <f ca="1">IF(INDIRECT("'Risk Input'!"&amp; Database!$O$10 &amp; ROW() - 4)="","",INDIRECT("'Risk Input'!"&amp; Database!$O$10 &amp; ROW() - 4))</f>
        <v/>
      </c>
      <c r="E183" s="218" t="str">
        <f ca="1">IF(INDIRECT("'Risk Input'!"&amp; Database!$O$9 &amp; ROW() - 4)="","",INDIRECT("'Risk Input'!"&amp; Database!$O$9 &amp; ROW() - 4))</f>
        <v/>
      </c>
      <c r="F183" s="38" t="str">
        <f ca="1">IF(INDIRECT("'Risk Input'!"&amp; Database!$O$27 &amp; ROW() - 4)="","",INDIRECT("'Risk Input'!"&amp; Database!$O$27 &amp; ROW() - 4))</f>
        <v/>
      </c>
      <c r="G183" s="38"/>
      <c r="H183" s="38"/>
      <c r="I183" s="38" t="str">
        <f ca="1">IF(INDIRECT("'Risk Input'!"&amp; Database!$O$22 &amp; ROW() - 4)="","",INDIRECT("'Risk Input'!"&amp; Database!$O$22 &amp; ROW() - 4))</f>
        <v/>
      </c>
      <c r="J183" s="38"/>
      <c r="K183" s="38"/>
    </row>
    <row r="184" spans="2:11" s="213" customFormat="1" ht="15" thickBot="1">
      <c r="B184" s="42">
        <f t="shared" si="17"/>
        <v>174</v>
      </c>
      <c r="C184" s="42" t="str">
        <f ca="1">IF(INDIRECT("'Risk Input'!"&amp; Database!$O$2 &amp; ROW() - 4)="","",INDIRECT("'Risk Input'!"&amp; Database!$O$2 &amp; ROW() - 4))</f>
        <v/>
      </c>
      <c r="D184" s="39" t="str">
        <f ca="1">IF(INDIRECT("'Risk Input'!"&amp; Database!$O$10 &amp; ROW() - 4)="","",INDIRECT("'Risk Input'!"&amp; Database!$O$10 &amp; ROW() - 4))</f>
        <v/>
      </c>
      <c r="E184" s="219" t="str">
        <f ca="1">IF(INDIRECT("'Risk Input'!"&amp; Database!$O$9 &amp; ROW() - 4)="","",INDIRECT("'Risk Input'!"&amp; Database!$O$9 &amp; ROW() - 4))</f>
        <v/>
      </c>
      <c r="F184" s="39" t="str">
        <f ca="1">IF(INDIRECT("'Risk Input'!"&amp; Database!$O$27 &amp; ROW() - 4)="","",INDIRECT("'Risk Input'!"&amp; Database!$O$27 &amp; ROW() - 4))</f>
        <v/>
      </c>
      <c r="G184" s="39"/>
      <c r="H184" s="39"/>
      <c r="I184" s="39" t="str">
        <f ca="1">IF(INDIRECT("'Risk Input'!"&amp; Database!$O$22 &amp; ROW() - 4)="","",INDIRECT("'Risk Input'!"&amp; Database!$O$22 &amp; ROW() - 4))</f>
        <v/>
      </c>
      <c r="J184" s="39"/>
      <c r="K184" s="39"/>
    </row>
    <row r="185" spans="2:11" s="213" customFormat="1" ht="15" thickBot="1">
      <c r="B185" s="40">
        <f t="shared" si="17"/>
        <v>175</v>
      </c>
      <c r="C185" s="40" t="str">
        <f ca="1">IF(INDIRECT("'Risk Input'!"&amp; Database!$O$2 &amp; ROW() - 4)="","",INDIRECT("'Risk Input'!"&amp; Database!$O$2 &amp; ROW() - 4))</f>
        <v/>
      </c>
      <c r="D185" s="38" t="str">
        <f ca="1">IF(INDIRECT("'Risk Input'!"&amp; Database!$O$10 &amp; ROW() - 4)="","",INDIRECT("'Risk Input'!"&amp; Database!$O$10 &amp; ROW() - 4))</f>
        <v/>
      </c>
      <c r="E185" s="218" t="str">
        <f ca="1">IF(INDIRECT("'Risk Input'!"&amp; Database!$O$9 &amp; ROW() - 4)="","",INDIRECT("'Risk Input'!"&amp; Database!$O$9 &amp; ROW() - 4))</f>
        <v/>
      </c>
      <c r="F185" s="38" t="str">
        <f ca="1">IF(INDIRECT("'Risk Input'!"&amp; Database!$O$27 &amp; ROW() - 4)="","",INDIRECT("'Risk Input'!"&amp; Database!$O$27 &amp; ROW() - 4))</f>
        <v/>
      </c>
      <c r="G185" s="38"/>
      <c r="H185" s="38"/>
      <c r="I185" s="38" t="str">
        <f ca="1">IF(INDIRECT("'Risk Input'!"&amp; Database!$O$22 &amp; ROW() - 4)="","",INDIRECT("'Risk Input'!"&amp; Database!$O$22 &amp; ROW() - 4))</f>
        <v/>
      </c>
      <c r="J185" s="38"/>
      <c r="K185" s="38"/>
    </row>
    <row r="186" spans="2:11" s="213" customFormat="1" ht="15" thickBot="1">
      <c r="B186" s="42">
        <f t="shared" si="17"/>
        <v>176</v>
      </c>
      <c r="C186" s="42" t="str">
        <f ca="1">IF(INDIRECT("'Risk Input'!"&amp; Database!$O$2 &amp; ROW() - 4)="","",INDIRECT("'Risk Input'!"&amp; Database!$O$2 &amp; ROW() - 4))</f>
        <v/>
      </c>
      <c r="D186" s="39" t="str">
        <f ca="1">IF(INDIRECT("'Risk Input'!"&amp; Database!$O$10 &amp; ROW() - 4)="","",INDIRECT("'Risk Input'!"&amp; Database!$O$10 &amp; ROW() - 4))</f>
        <v/>
      </c>
      <c r="E186" s="219" t="str">
        <f ca="1">IF(INDIRECT("'Risk Input'!"&amp; Database!$O$9 &amp; ROW() - 4)="","",INDIRECT("'Risk Input'!"&amp; Database!$O$9 &amp; ROW() - 4))</f>
        <v/>
      </c>
      <c r="F186" s="39" t="str">
        <f ca="1">IF(INDIRECT("'Risk Input'!"&amp; Database!$O$27 &amp; ROW() - 4)="","",INDIRECT("'Risk Input'!"&amp; Database!$O$27 &amp; ROW() - 4))</f>
        <v/>
      </c>
      <c r="G186" s="39"/>
      <c r="H186" s="39"/>
      <c r="I186" s="39" t="str">
        <f ca="1">IF(INDIRECT("'Risk Input'!"&amp; Database!$O$22 &amp; ROW() - 4)="","",INDIRECT("'Risk Input'!"&amp; Database!$O$22 &amp; ROW() - 4))</f>
        <v/>
      </c>
      <c r="J186" s="39"/>
      <c r="K186" s="39"/>
    </row>
    <row r="187" spans="2:11" s="213" customFormat="1" ht="15" thickBot="1">
      <c r="B187" s="40">
        <f t="shared" si="17"/>
        <v>177</v>
      </c>
      <c r="C187" s="40" t="str">
        <f ca="1">IF(INDIRECT("'Risk Input'!"&amp; Database!$O$2 &amp; ROW() - 4)="","",INDIRECT("'Risk Input'!"&amp; Database!$O$2 &amp; ROW() - 4))</f>
        <v/>
      </c>
      <c r="D187" s="38" t="str">
        <f ca="1">IF(INDIRECT("'Risk Input'!"&amp; Database!$O$10 &amp; ROW() - 4)="","",INDIRECT("'Risk Input'!"&amp; Database!$O$10 &amp; ROW() - 4))</f>
        <v/>
      </c>
      <c r="E187" s="218" t="str">
        <f ca="1">IF(INDIRECT("'Risk Input'!"&amp; Database!$O$9 &amp; ROW() - 4)="","",INDIRECT("'Risk Input'!"&amp; Database!$O$9 &amp; ROW() - 4))</f>
        <v/>
      </c>
      <c r="F187" s="38" t="str">
        <f ca="1">IF(INDIRECT("'Risk Input'!"&amp; Database!$O$27 &amp; ROW() - 4)="","",INDIRECT("'Risk Input'!"&amp; Database!$O$27 &amp; ROW() - 4))</f>
        <v/>
      </c>
      <c r="G187" s="38"/>
      <c r="H187" s="38"/>
      <c r="I187" s="38" t="str">
        <f ca="1">IF(INDIRECT("'Risk Input'!"&amp; Database!$O$22 &amp; ROW() - 4)="","",INDIRECT("'Risk Input'!"&amp; Database!$O$22 &amp; ROW() - 4))</f>
        <v/>
      </c>
      <c r="J187" s="38"/>
      <c r="K187" s="38"/>
    </row>
    <row r="188" spans="2:11" s="213" customFormat="1" ht="15" thickBot="1">
      <c r="B188" s="42">
        <f t="shared" si="17"/>
        <v>178</v>
      </c>
      <c r="C188" s="42" t="str">
        <f ca="1">IF(INDIRECT("'Risk Input'!"&amp; Database!$O$2 &amp; ROW() - 4)="","",INDIRECT("'Risk Input'!"&amp; Database!$O$2 &amp; ROW() - 4))</f>
        <v/>
      </c>
      <c r="D188" s="39" t="str">
        <f ca="1">IF(INDIRECT("'Risk Input'!"&amp; Database!$O$10 &amp; ROW() - 4)="","",INDIRECT("'Risk Input'!"&amp; Database!$O$10 &amp; ROW() - 4))</f>
        <v/>
      </c>
      <c r="E188" s="219" t="str">
        <f ca="1">IF(INDIRECT("'Risk Input'!"&amp; Database!$O$9 &amp; ROW() - 4)="","",INDIRECT("'Risk Input'!"&amp; Database!$O$9 &amp; ROW() - 4))</f>
        <v/>
      </c>
      <c r="F188" s="39" t="str">
        <f ca="1">IF(INDIRECT("'Risk Input'!"&amp; Database!$O$27 &amp; ROW() - 4)="","",INDIRECT("'Risk Input'!"&amp; Database!$O$27 &amp; ROW() - 4))</f>
        <v/>
      </c>
      <c r="G188" s="39"/>
      <c r="H188" s="39"/>
      <c r="I188" s="39" t="str">
        <f ca="1">IF(INDIRECT("'Risk Input'!"&amp; Database!$O$22 &amp; ROW() - 4)="","",INDIRECT("'Risk Input'!"&amp; Database!$O$22 &amp; ROW() - 4))</f>
        <v/>
      </c>
      <c r="J188" s="39"/>
      <c r="K188" s="39"/>
    </row>
    <row r="189" spans="2:11" s="213" customFormat="1" ht="15" thickBot="1">
      <c r="B189" s="40">
        <f t="shared" si="17"/>
        <v>179</v>
      </c>
      <c r="C189" s="40" t="str">
        <f ca="1">IF(INDIRECT("'Risk Input'!"&amp; Database!$O$2 &amp; ROW() - 4)="","",INDIRECT("'Risk Input'!"&amp; Database!$O$2 &amp; ROW() - 4))</f>
        <v/>
      </c>
      <c r="D189" s="38" t="str">
        <f ca="1">IF(INDIRECT("'Risk Input'!"&amp; Database!$O$10 &amp; ROW() - 4)="","",INDIRECT("'Risk Input'!"&amp; Database!$O$10 &amp; ROW() - 4))</f>
        <v/>
      </c>
      <c r="E189" s="218" t="str">
        <f ca="1">IF(INDIRECT("'Risk Input'!"&amp; Database!$O$9 &amp; ROW() - 4)="","",INDIRECT("'Risk Input'!"&amp; Database!$O$9 &amp; ROW() - 4))</f>
        <v/>
      </c>
      <c r="F189" s="38" t="str">
        <f ca="1">IF(INDIRECT("'Risk Input'!"&amp; Database!$O$27 &amp; ROW() - 4)="","",INDIRECT("'Risk Input'!"&amp; Database!$O$27 &amp; ROW() - 4))</f>
        <v/>
      </c>
      <c r="G189" s="38"/>
      <c r="H189" s="38"/>
      <c r="I189" s="38" t="str">
        <f ca="1">IF(INDIRECT("'Risk Input'!"&amp; Database!$O$22 &amp; ROW() - 4)="","",INDIRECT("'Risk Input'!"&amp; Database!$O$22 &amp; ROW() - 4))</f>
        <v/>
      </c>
      <c r="J189" s="38"/>
      <c r="K189" s="38"/>
    </row>
    <row r="190" spans="2:11" s="213" customFormat="1" ht="15" thickBot="1">
      <c r="B190" s="42">
        <f t="shared" si="17"/>
        <v>180</v>
      </c>
      <c r="C190" s="42" t="str">
        <f ca="1">IF(INDIRECT("'Risk Input'!"&amp; Database!$O$2 &amp; ROW() - 4)="","",INDIRECT("'Risk Input'!"&amp; Database!$O$2 &amp; ROW() - 4))</f>
        <v/>
      </c>
      <c r="D190" s="39" t="str">
        <f ca="1">IF(INDIRECT("'Risk Input'!"&amp; Database!$O$10 &amp; ROW() - 4)="","",INDIRECT("'Risk Input'!"&amp; Database!$O$10 &amp; ROW() - 4))</f>
        <v/>
      </c>
      <c r="E190" s="219" t="str">
        <f ca="1">IF(INDIRECT("'Risk Input'!"&amp; Database!$O$9 &amp; ROW() - 4)="","",INDIRECT("'Risk Input'!"&amp; Database!$O$9 &amp; ROW() - 4))</f>
        <v/>
      </c>
      <c r="F190" s="39" t="str">
        <f ca="1">IF(INDIRECT("'Risk Input'!"&amp; Database!$O$27 &amp; ROW() - 4)="","",INDIRECT("'Risk Input'!"&amp; Database!$O$27 &amp; ROW() - 4))</f>
        <v/>
      </c>
      <c r="G190" s="39"/>
      <c r="H190" s="39"/>
      <c r="I190" s="39" t="str">
        <f ca="1">IF(INDIRECT("'Risk Input'!"&amp; Database!$O$22 &amp; ROW() - 4)="","",INDIRECT("'Risk Input'!"&amp; Database!$O$22 &amp; ROW() - 4))</f>
        <v/>
      </c>
      <c r="J190" s="39"/>
      <c r="K190" s="39"/>
    </row>
    <row r="191" spans="2:11" s="213" customFormat="1" ht="15" thickBot="1">
      <c r="B191" s="40">
        <f t="shared" si="17"/>
        <v>181</v>
      </c>
      <c r="C191" s="40" t="str">
        <f ca="1">IF(INDIRECT("'Risk Input'!"&amp; Database!$O$2 &amp; ROW() - 4)="","",INDIRECT("'Risk Input'!"&amp; Database!$O$2 &amp; ROW() - 4))</f>
        <v/>
      </c>
      <c r="D191" s="38" t="str">
        <f ca="1">IF(INDIRECT("'Risk Input'!"&amp; Database!$O$10 &amp; ROW() - 4)="","",INDIRECT("'Risk Input'!"&amp; Database!$O$10 &amp; ROW() - 4))</f>
        <v/>
      </c>
      <c r="E191" s="218" t="str">
        <f ca="1">IF(INDIRECT("'Risk Input'!"&amp; Database!$O$9 &amp; ROW() - 4)="","",INDIRECT("'Risk Input'!"&amp; Database!$O$9 &amp; ROW() - 4))</f>
        <v/>
      </c>
      <c r="F191" s="38" t="str">
        <f ca="1">IF(INDIRECT("'Risk Input'!"&amp; Database!$O$27 &amp; ROW() - 4)="","",INDIRECT("'Risk Input'!"&amp; Database!$O$27 &amp; ROW() - 4))</f>
        <v/>
      </c>
      <c r="G191" s="38"/>
      <c r="H191" s="38"/>
      <c r="I191" s="38" t="str">
        <f ca="1">IF(INDIRECT("'Risk Input'!"&amp; Database!$O$22 &amp; ROW() - 4)="","",INDIRECT("'Risk Input'!"&amp; Database!$O$22 &amp; ROW() - 4))</f>
        <v/>
      </c>
      <c r="J191" s="38"/>
      <c r="K191" s="38"/>
    </row>
    <row r="192" spans="2:11" s="213" customFormat="1" ht="15" thickBot="1">
      <c r="B192" s="42">
        <f>B191+1</f>
        <v>182</v>
      </c>
      <c r="C192" s="42" t="str">
        <f ca="1">IF(INDIRECT("'Risk Input'!"&amp; Database!$O$2 &amp; ROW() - 4)="","",INDIRECT("'Risk Input'!"&amp; Database!$O$2 &amp; ROW() - 4))</f>
        <v/>
      </c>
      <c r="D192" s="39" t="str">
        <f ca="1">IF(INDIRECT("'Risk Input'!"&amp; Database!$O$10 &amp; ROW() - 4)="","",INDIRECT("'Risk Input'!"&amp; Database!$O$10 &amp; ROW() - 4))</f>
        <v/>
      </c>
      <c r="E192" s="219" t="str">
        <f ca="1">IF(INDIRECT("'Risk Input'!"&amp; Database!$O$9 &amp; ROW() - 4)="","",INDIRECT("'Risk Input'!"&amp; Database!$O$9 &amp; ROW() - 4))</f>
        <v/>
      </c>
      <c r="F192" s="39" t="str">
        <f ca="1">IF(INDIRECT("'Risk Input'!"&amp; Database!$O$27 &amp; ROW() - 4)="","",INDIRECT("'Risk Input'!"&amp; Database!$O$27 &amp; ROW() - 4))</f>
        <v/>
      </c>
      <c r="G192" s="39"/>
      <c r="H192" s="39"/>
      <c r="I192" s="39" t="str">
        <f ca="1">IF(INDIRECT("'Risk Input'!"&amp; Database!$O$22 &amp; ROW() - 4)="","",INDIRECT("'Risk Input'!"&amp; Database!$O$22 &amp; ROW() - 4))</f>
        <v/>
      </c>
      <c r="J192" s="39"/>
      <c r="K192" s="39"/>
    </row>
    <row r="193" spans="2:11" s="213" customFormat="1" ht="15" thickBot="1">
      <c r="B193" s="40">
        <f t="shared" ref="B193:B201" si="18">B192+1</f>
        <v>183</v>
      </c>
      <c r="C193" s="40" t="str">
        <f ca="1">IF(INDIRECT("'Risk Input'!"&amp; Database!$O$2 &amp; ROW() - 4)="","",INDIRECT("'Risk Input'!"&amp; Database!$O$2 &amp; ROW() - 4))</f>
        <v/>
      </c>
      <c r="D193" s="38" t="str">
        <f ca="1">IF(INDIRECT("'Risk Input'!"&amp; Database!$O$10 &amp; ROW() - 4)="","",INDIRECT("'Risk Input'!"&amp; Database!$O$10 &amp; ROW() - 4))</f>
        <v/>
      </c>
      <c r="E193" s="218" t="str">
        <f ca="1">IF(INDIRECT("'Risk Input'!"&amp; Database!$O$9 &amp; ROW() - 4)="","",INDIRECT("'Risk Input'!"&amp; Database!$O$9 &amp; ROW() - 4))</f>
        <v/>
      </c>
      <c r="F193" s="38" t="str">
        <f ca="1">IF(INDIRECT("'Risk Input'!"&amp; Database!$O$27 &amp; ROW() - 4)="","",INDIRECT("'Risk Input'!"&amp; Database!$O$27 &amp; ROW() - 4))</f>
        <v/>
      </c>
      <c r="G193" s="38"/>
      <c r="H193" s="38"/>
      <c r="I193" s="38" t="str">
        <f ca="1">IF(INDIRECT("'Risk Input'!"&amp; Database!$O$22 &amp; ROW() - 4)="","",INDIRECT("'Risk Input'!"&amp; Database!$O$22 &amp; ROW() - 4))</f>
        <v/>
      </c>
      <c r="J193" s="38"/>
      <c r="K193" s="38"/>
    </row>
    <row r="194" spans="2:11" s="213" customFormat="1" ht="15" thickBot="1">
      <c r="B194" s="42">
        <f t="shared" si="18"/>
        <v>184</v>
      </c>
      <c r="C194" s="42" t="str">
        <f ca="1">IF(INDIRECT("'Risk Input'!"&amp; Database!$O$2 &amp; ROW() - 4)="","",INDIRECT("'Risk Input'!"&amp; Database!$O$2 &amp; ROW() - 4))</f>
        <v/>
      </c>
      <c r="D194" s="39" t="str">
        <f ca="1">IF(INDIRECT("'Risk Input'!"&amp; Database!$O$10 &amp; ROW() - 4)="","",INDIRECT("'Risk Input'!"&amp; Database!$O$10 &amp; ROW() - 4))</f>
        <v/>
      </c>
      <c r="E194" s="219" t="str">
        <f ca="1">IF(INDIRECT("'Risk Input'!"&amp; Database!$O$9 &amp; ROW() - 4)="","",INDIRECT("'Risk Input'!"&amp; Database!$O$9 &amp; ROW() - 4))</f>
        <v/>
      </c>
      <c r="F194" s="39" t="str">
        <f ca="1">IF(INDIRECT("'Risk Input'!"&amp; Database!$O$27 &amp; ROW() - 4)="","",INDIRECT("'Risk Input'!"&amp; Database!$O$27 &amp; ROW() - 4))</f>
        <v/>
      </c>
      <c r="G194" s="39"/>
      <c r="H194" s="39"/>
      <c r="I194" s="39" t="str">
        <f ca="1">IF(INDIRECT("'Risk Input'!"&amp; Database!$O$22 &amp; ROW() - 4)="","",INDIRECT("'Risk Input'!"&amp; Database!$O$22 &amp; ROW() - 4))</f>
        <v/>
      </c>
      <c r="J194" s="39"/>
      <c r="K194" s="39"/>
    </row>
    <row r="195" spans="2:11" s="213" customFormat="1" ht="15" thickBot="1">
      <c r="B195" s="40">
        <f t="shared" si="18"/>
        <v>185</v>
      </c>
      <c r="C195" s="40" t="str">
        <f ca="1">IF(INDIRECT("'Risk Input'!"&amp; Database!$O$2 &amp; ROW() - 4)="","",INDIRECT("'Risk Input'!"&amp; Database!$O$2 &amp; ROW() - 4))</f>
        <v/>
      </c>
      <c r="D195" s="38" t="str">
        <f ca="1">IF(INDIRECT("'Risk Input'!"&amp; Database!$O$10 &amp; ROW() - 4)="","",INDIRECT("'Risk Input'!"&amp; Database!$O$10 &amp; ROW() - 4))</f>
        <v/>
      </c>
      <c r="E195" s="218" t="str">
        <f ca="1">IF(INDIRECT("'Risk Input'!"&amp; Database!$O$9 &amp; ROW() - 4)="","",INDIRECT("'Risk Input'!"&amp; Database!$O$9 &amp; ROW() - 4))</f>
        <v/>
      </c>
      <c r="F195" s="38" t="str">
        <f ca="1">IF(INDIRECT("'Risk Input'!"&amp; Database!$O$27 &amp; ROW() - 4)="","",INDIRECT("'Risk Input'!"&amp; Database!$O$27 &amp; ROW() - 4))</f>
        <v/>
      </c>
      <c r="G195" s="38"/>
      <c r="H195" s="38"/>
      <c r="I195" s="38" t="str">
        <f ca="1">IF(INDIRECT("'Risk Input'!"&amp; Database!$O$22 &amp; ROW() - 4)="","",INDIRECT("'Risk Input'!"&amp; Database!$O$22 &amp; ROW() - 4))</f>
        <v/>
      </c>
      <c r="J195" s="38"/>
      <c r="K195" s="38"/>
    </row>
    <row r="196" spans="2:11" s="213" customFormat="1" ht="15" thickBot="1">
      <c r="B196" s="42">
        <f t="shared" si="18"/>
        <v>186</v>
      </c>
      <c r="C196" s="42" t="str">
        <f ca="1">IF(INDIRECT("'Risk Input'!"&amp; Database!$O$2 &amp; ROW() - 4)="","",INDIRECT("'Risk Input'!"&amp; Database!$O$2 &amp; ROW() - 4))</f>
        <v/>
      </c>
      <c r="D196" s="39" t="str">
        <f ca="1">IF(INDIRECT("'Risk Input'!"&amp; Database!$O$10 &amp; ROW() - 4)="","",INDIRECT("'Risk Input'!"&amp; Database!$O$10 &amp; ROW() - 4))</f>
        <v/>
      </c>
      <c r="E196" s="219" t="str">
        <f ca="1">IF(INDIRECT("'Risk Input'!"&amp; Database!$O$9 &amp; ROW() - 4)="","",INDIRECT("'Risk Input'!"&amp; Database!$O$9 &amp; ROW() - 4))</f>
        <v/>
      </c>
      <c r="F196" s="39" t="str">
        <f ca="1">IF(INDIRECT("'Risk Input'!"&amp; Database!$O$27 &amp; ROW() - 4)="","",INDIRECT("'Risk Input'!"&amp; Database!$O$27 &amp; ROW() - 4))</f>
        <v/>
      </c>
      <c r="G196" s="39"/>
      <c r="H196" s="39"/>
      <c r="I196" s="39" t="str">
        <f ca="1">IF(INDIRECT("'Risk Input'!"&amp; Database!$O$22 &amp; ROW() - 4)="","",INDIRECT("'Risk Input'!"&amp; Database!$O$22 &amp; ROW() - 4))</f>
        <v/>
      </c>
      <c r="J196" s="39"/>
      <c r="K196" s="39"/>
    </row>
    <row r="197" spans="2:11" s="213" customFormat="1" ht="15" thickBot="1">
      <c r="B197" s="40">
        <f t="shared" si="18"/>
        <v>187</v>
      </c>
      <c r="C197" s="40" t="str">
        <f ca="1">IF(INDIRECT("'Risk Input'!"&amp; Database!$O$2 &amp; ROW() - 4)="","",INDIRECT("'Risk Input'!"&amp; Database!$O$2 &amp; ROW() - 4))</f>
        <v/>
      </c>
      <c r="D197" s="38" t="str">
        <f ca="1">IF(INDIRECT("'Risk Input'!"&amp; Database!$O$10 &amp; ROW() - 4)="","",INDIRECT("'Risk Input'!"&amp; Database!$O$10 &amp; ROW() - 4))</f>
        <v/>
      </c>
      <c r="E197" s="218" t="str">
        <f ca="1">IF(INDIRECT("'Risk Input'!"&amp; Database!$O$9 &amp; ROW() - 4)="","",INDIRECT("'Risk Input'!"&amp; Database!$O$9 &amp; ROW() - 4))</f>
        <v/>
      </c>
      <c r="F197" s="38" t="str">
        <f ca="1">IF(INDIRECT("'Risk Input'!"&amp; Database!$O$27 &amp; ROW() - 4)="","",INDIRECT("'Risk Input'!"&amp; Database!$O$27 &amp; ROW() - 4))</f>
        <v/>
      </c>
      <c r="G197" s="38"/>
      <c r="H197" s="38"/>
      <c r="I197" s="38" t="str">
        <f ca="1">IF(INDIRECT("'Risk Input'!"&amp; Database!$O$22 &amp; ROW() - 4)="","",INDIRECT("'Risk Input'!"&amp; Database!$O$22 &amp; ROW() - 4))</f>
        <v/>
      </c>
      <c r="J197" s="38"/>
      <c r="K197" s="38"/>
    </row>
    <row r="198" spans="2:11" s="213" customFormat="1" ht="15" thickBot="1">
      <c r="B198" s="42">
        <f t="shared" si="18"/>
        <v>188</v>
      </c>
      <c r="C198" s="42" t="str">
        <f ca="1">IF(INDIRECT("'Risk Input'!"&amp; Database!$O$2 &amp; ROW() - 4)="","",INDIRECT("'Risk Input'!"&amp; Database!$O$2 &amp; ROW() - 4))</f>
        <v/>
      </c>
      <c r="D198" s="39" t="str">
        <f ca="1">IF(INDIRECT("'Risk Input'!"&amp; Database!$O$10 &amp; ROW() - 4)="","",INDIRECT("'Risk Input'!"&amp; Database!$O$10 &amp; ROW() - 4))</f>
        <v/>
      </c>
      <c r="E198" s="219" t="str">
        <f ca="1">IF(INDIRECT("'Risk Input'!"&amp; Database!$O$9 &amp; ROW() - 4)="","",INDIRECT("'Risk Input'!"&amp; Database!$O$9 &amp; ROW() - 4))</f>
        <v/>
      </c>
      <c r="F198" s="39" t="str">
        <f ca="1">IF(INDIRECT("'Risk Input'!"&amp; Database!$O$27 &amp; ROW() - 4)="","",INDIRECT("'Risk Input'!"&amp; Database!$O$27 &amp; ROW() - 4))</f>
        <v/>
      </c>
      <c r="G198" s="39"/>
      <c r="H198" s="39"/>
      <c r="I198" s="39" t="str">
        <f ca="1">IF(INDIRECT("'Risk Input'!"&amp; Database!$O$22 &amp; ROW() - 4)="","",INDIRECT("'Risk Input'!"&amp; Database!$O$22 &amp; ROW() - 4))</f>
        <v/>
      </c>
      <c r="J198" s="39"/>
      <c r="K198" s="39"/>
    </row>
    <row r="199" spans="2:11" s="213" customFormat="1" ht="15" thickBot="1">
      <c r="B199" s="40">
        <f t="shared" si="18"/>
        <v>189</v>
      </c>
      <c r="C199" s="40" t="str">
        <f ca="1">IF(INDIRECT("'Risk Input'!"&amp; Database!$O$2 &amp; ROW() - 4)="","",INDIRECT("'Risk Input'!"&amp; Database!$O$2 &amp; ROW() - 4))</f>
        <v/>
      </c>
      <c r="D199" s="38" t="str">
        <f ca="1">IF(INDIRECT("'Risk Input'!"&amp; Database!$O$10 &amp; ROW() - 4)="","",INDIRECT("'Risk Input'!"&amp; Database!$O$10 &amp; ROW() - 4))</f>
        <v/>
      </c>
      <c r="E199" s="218" t="str">
        <f ca="1">IF(INDIRECT("'Risk Input'!"&amp; Database!$O$9 &amp; ROW() - 4)="","",INDIRECT("'Risk Input'!"&amp; Database!$O$9 &amp; ROW() - 4))</f>
        <v/>
      </c>
      <c r="F199" s="38" t="str">
        <f ca="1">IF(INDIRECT("'Risk Input'!"&amp; Database!$O$27 &amp; ROW() - 4)="","",INDIRECT("'Risk Input'!"&amp; Database!$O$27 &amp; ROW() - 4))</f>
        <v/>
      </c>
      <c r="G199" s="38"/>
      <c r="H199" s="38"/>
      <c r="I199" s="38" t="str">
        <f ca="1">IF(INDIRECT("'Risk Input'!"&amp; Database!$O$22 &amp; ROW() - 4)="","",INDIRECT("'Risk Input'!"&amp; Database!$O$22 &amp; ROW() - 4))</f>
        <v/>
      </c>
      <c r="J199" s="38"/>
      <c r="K199" s="38"/>
    </row>
    <row r="200" spans="2:11" s="213" customFormat="1" ht="15" thickBot="1">
      <c r="B200" s="42">
        <f t="shared" si="18"/>
        <v>190</v>
      </c>
      <c r="C200" s="42" t="str">
        <f ca="1">IF(INDIRECT("'Risk Input'!"&amp; Database!$O$2 &amp; ROW() - 4)="","",INDIRECT("'Risk Input'!"&amp; Database!$O$2 &amp; ROW() - 4))</f>
        <v/>
      </c>
      <c r="D200" s="39" t="str">
        <f ca="1">IF(INDIRECT("'Risk Input'!"&amp; Database!$O$10 &amp; ROW() - 4)="","",INDIRECT("'Risk Input'!"&amp; Database!$O$10 &amp; ROW() - 4))</f>
        <v/>
      </c>
      <c r="E200" s="219" t="str">
        <f ca="1">IF(INDIRECT("'Risk Input'!"&amp; Database!$O$9 &amp; ROW() - 4)="","",INDIRECT("'Risk Input'!"&amp; Database!$O$9 &amp; ROW() - 4))</f>
        <v/>
      </c>
      <c r="F200" s="39" t="str">
        <f ca="1">IF(INDIRECT("'Risk Input'!"&amp; Database!$O$27 &amp; ROW() - 4)="","",INDIRECT("'Risk Input'!"&amp; Database!$O$27 &amp; ROW() - 4))</f>
        <v/>
      </c>
      <c r="G200" s="39"/>
      <c r="H200" s="39"/>
      <c r="I200" s="39" t="str">
        <f ca="1">IF(INDIRECT("'Risk Input'!"&amp; Database!$O$22 &amp; ROW() - 4)="","",INDIRECT("'Risk Input'!"&amp; Database!$O$22 &amp; ROW() - 4))</f>
        <v/>
      </c>
      <c r="J200" s="39"/>
      <c r="K200" s="39"/>
    </row>
    <row r="201" spans="2:11" s="213" customFormat="1" ht="15" thickBot="1">
      <c r="B201" s="40">
        <f t="shared" si="18"/>
        <v>191</v>
      </c>
      <c r="C201" s="40" t="str">
        <f ca="1">IF(INDIRECT("'Risk Input'!"&amp; Database!$O$2 &amp; ROW() - 4)="","",INDIRECT("'Risk Input'!"&amp; Database!$O$2 &amp; ROW() - 4))</f>
        <v/>
      </c>
      <c r="D201" s="38" t="str">
        <f ca="1">IF(INDIRECT("'Risk Input'!"&amp; Database!$O$10 &amp; ROW() - 4)="","",INDIRECT("'Risk Input'!"&amp; Database!$O$10 &amp; ROW() - 4))</f>
        <v/>
      </c>
      <c r="E201" s="218" t="str">
        <f ca="1">IF(INDIRECT("'Risk Input'!"&amp; Database!$O$9 &amp; ROW() - 4)="","",INDIRECT("'Risk Input'!"&amp; Database!$O$9 &amp; ROW() - 4))</f>
        <v/>
      </c>
      <c r="F201" s="38" t="str">
        <f ca="1">IF(INDIRECT("'Risk Input'!"&amp; Database!$O$27 &amp; ROW() - 4)="","",INDIRECT("'Risk Input'!"&amp; Database!$O$27 &amp; ROW() - 4))</f>
        <v/>
      </c>
      <c r="G201" s="38"/>
      <c r="H201" s="38"/>
      <c r="I201" s="38" t="str">
        <f ca="1">IF(INDIRECT("'Risk Input'!"&amp; Database!$O$22 &amp; ROW() - 4)="","",INDIRECT("'Risk Input'!"&amp; Database!$O$22 &amp; ROW() - 4))</f>
        <v/>
      </c>
      <c r="J201" s="38"/>
      <c r="K201" s="38"/>
    </row>
    <row r="202" spans="2:11" s="213" customFormat="1" ht="15" thickBot="1">
      <c r="B202" s="42">
        <f>B201+1</f>
        <v>192</v>
      </c>
      <c r="C202" s="42" t="str">
        <f ca="1">IF(INDIRECT("'Risk Input'!"&amp; Database!$O$2 &amp; ROW() - 4)="","",INDIRECT("'Risk Input'!"&amp; Database!$O$2 &amp; ROW() - 4))</f>
        <v/>
      </c>
      <c r="D202" s="39" t="str">
        <f ca="1">IF(INDIRECT("'Risk Input'!"&amp; Database!$O$10 &amp; ROW() - 4)="","",INDIRECT("'Risk Input'!"&amp; Database!$O$10 &amp; ROW() - 4))</f>
        <v/>
      </c>
      <c r="E202" s="219" t="str">
        <f ca="1">IF(INDIRECT("'Risk Input'!"&amp; Database!$O$9 &amp; ROW() - 4)="","",INDIRECT("'Risk Input'!"&amp; Database!$O$9 &amp; ROW() - 4))</f>
        <v/>
      </c>
      <c r="F202" s="39" t="str">
        <f ca="1">IF(INDIRECT("'Risk Input'!"&amp; Database!$O$27 &amp; ROW() - 4)="","",INDIRECT("'Risk Input'!"&amp; Database!$O$27 &amp; ROW() - 4))</f>
        <v/>
      </c>
      <c r="G202" s="39"/>
      <c r="H202" s="39"/>
      <c r="I202" s="39" t="str">
        <f ca="1">IF(INDIRECT("'Risk Input'!"&amp; Database!$O$22 &amp; ROW() - 4)="","",INDIRECT("'Risk Input'!"&amp; Database!$O$22 &amp; ROW() - 4))</f>
        <v/>
      </c>
      <c r="J202" s="39"/>
      <c r="K202" s="39"/>
    </row>
    <row r="203" spans="2:11" s="213" customFormat="1" ht="15" thickBot="1">
      <c r="B203" s="40">
        <f t="shared" ref="B203:B210" si="19">B202+1</f>
        <v>193</v>
      </c>
      <c r="C203" s="40" t="str">
        <f ca="1">IF(INDIRECT("'Risk Input'!"&amp; Database!$O$2 &amp; ROW() - 4)="","",INDIRECT("'Risk Input'!"&amp; Database!$O$2 &amp; ROW() - 4))</f>
        <v/>
      </c>
      <c r="D203" s="38" t="str">
        <f ca="1">IF(INDIRECT("'Risk Input'!"&amp; Database!$O$10 &amp; ROW() - 4)="","",INDIRECT("'Risk Input'!"&amp; Database!$O$10 &amp; ROW() - 4))</f>
        <v/>
      </c>
      <c r="E203" s="218" t="str">
        <f ca="1">IF(INDIRECT("'Risk Input'!"&amp; Database!$O$9 &amp; ROW() - 4)="","",INDIRECT("'Risk Input'!"&amp; Database!$O$9 &amp; ROW() - 4))</f>
        <v/>
      </c>
      <c r="F203" s="38" t="str">
        <f ca="1">IF(INDIRECT("'Risk Input'!"&amp; Database!$O$27 &amp; ROW() - 4)="","",INDIRECT("'Risk Input'!"&amp; Database!$O$27 &amp; ROW() - 4))</f>
        <v/>
      </c>
      <c r="G203" s="38"/>
      <c r="H203" s="38"/>
      <c r="I203" s="38" t="str">
        <f ca="1">IF(INDIRECT("'Risk Input'!"&amp; Database!$O$22 &amp; ROW() - 4)="","",INDIRECT("'Risk Input'!"&amp; Database!$O$22 &amp; ROW() - 4))</f>
        <v/>
      </c>
      <c r="J203" s="38"/>
      <c r="K203" s="38"/>
    </row>
    <row r="204" spans="2:11" s="213" customFormat="1" ht="15" thickBot="1">
      <c r="B204" s="42">
        <f t="shared" si="19"/>
        <v>194</v>
      </c>
      <c r="C204" s="42" t="str">
        <f ca="1">IF(INDIRECT("'Risk Input'!"&amp; Database!$O$2 &amp; ROW() - 4)="","",INDIRECT("'Risk Input'!"&amp; Database!$O$2 &amp; ROW() - 4))</f>
        <v/>
      </c>
      <c r="D204" s="39" t="str">
        <f ca="1">IF(INDIRECT("'Risk Input'!"&amp; Database!$O$10 &amp; ROW() - 4)="","",INDIRECT("'Risk Input'!"&amp; Database!$O$10 &amp; ROW() - 4))</f>
        <v/>
      </c>
      <c r="E204" s="219" t="str">
        <f ca="1">IF(INDIRECT("'Risk Input'!"&amp; Database!$O$9 &amp; ROW() - 4)="","",INDIRECT("'Risk Input'!"&amp; Database!$O$9 &amp; ROW() - 4))</f>
        <v/>
      </c>
      <c r="F204" s="39" t="str">
        <f ca="1">IF(INDIRECT("'Risk Input'!"&amp; Database!$O$27 &amp; ROW() - 4)="","",INDIRECT("'Risk Input'!"&amp; Database!$O$27 &amp; ROW() - 4))</f>
        <v/>
      </c>
      <c r="G204" s="39"/>
      <c r="H204" s="39"/>
      <c r="I204" s="39" t="str">
        <f ca="1">IF(INDIRECT("'Risk Input'!"&amp; Database!$O$22 &amp; ROW() - 4)="","",INDIRECT("'Risk Input'!"&amp; Database!$O$22 &amp; ROW() - 4))</f>
        <v/>
      </c>
      <c r="J204" s="39"/>
      <c r="K204" s="39"/>
    </row>
    <row r="205" spans="2:11" s="213" customFormat="1" ht="15" thickBot="1">
      <c r="B205" s="40">
        <f t="shared" si="19"/>
        <v>195</v>
      </c>
      <c r="C205" s="40" t="str">
        <f ca="1">IF(INDIRECT("'Risk Input'!"&amp; Database!$O$2 &amp; ROW() - 4)="","",INDIRECT("'Risk Input'!"&amp; Database!$O$2 &amp; ROW() - 4))</f>
        <v/>
      </c>
      <c r="D205" s="38" t="str">
        <f ca="1">IF(INDIRECT("'Risk Input'!"&amp; Database!$O$10 &amp; ROW() - 4)="","",INDIRECT("'Risk Input'!"&amp; Database!$O$10 &amp; ROW() - 4))</f>
        <v/>
      </c>
      <c r="E205" s="218" t="str">
        <f ca="1">IF(INDIRECT("'Risk Input'!"&amp; Database!$O$9 &amp; ROW() - 4)="","",INDIRECT("'Risk Input'!"&amp; Database!$O$9 &amp; ROW() - 4))</f>
        <v/>
      </c>
      <c r="F205" s="38" t="str">
        <f ca="1">IF(INDIRECT("'Risk Input'!"&amp; Database!$O$27 &amp; ROW() - 4)="","",INDIRECT("'Risk Input'!"&amp; Database!$O$27 &amp; ROW() - 4))</f>
        <v/>
      </c>
      <c r="G205" s="38"/>
      <c r="H205" s="38"/>
      <c r="I205" s="38" t="str">
        <f ca="1">IF(INDIRECT("'Risk Input'!"&amp; Database!$O$22 &amp; ROW() - 4)="","",INDIRECT("'Risk Input'!"&amp; Database!$O$22 &amp; ROW() - 4))</f>
        <v/>
      </c>
      <c r="J205" s="38"/>
      <c r="K205" s="38"/>
    </row>
    <row r="206" spans="2:11" s="213" customFormat="1" ht="15" thickBot="1">
      <c r="B206" s="42">
        <f t="shared" si="19"/>
        <v>196</v>
      </c>
      <c r="C206" s="42" t="str">
        <f ca="1">IF(INDIRECT("'Risk Input'!"&amp; Database!$O$2 &amp; ROW() - 4)="","",INDIRECT("'Risk Input'!"&amp; Database!$O$2 &amp; ROW() - 4))</f>
        <v/>
      </c>
      <c r="D206" s="39" t="str">
        <f ca="1">IF(INDIRECT("'Risk Input'!"&amp; Database!$O$10 &amp; ROW() - 4)="","",INDIRECT("'Risk Input'!"&amp; Database!$O$10 &amp; ROW() - 4))</f>
        <v/>
      </c>
      <c r="E206" s="219" t="str">
        <f ca="1">IF(INDIRECT("'Risk Input'!"&amp; Database!$O$9 &amp; ROW() - 4)="","",INDIRECT("'Risk Input'!"&amp; Database!$O$9 &amp; ROW() - 4))</f>
        <v/>
      </c>
      <c r="F206" s="39" t="str">
        <f ca="1">IF(INDIRECT("'Risk Input'!"&amp; Database!$O$27 &amp; ROW() - 4)="","",INDIRECT("'Risk Input'!"&amp; Database!$O$27 &amp; ROW() - 4))</f>
        <v/>
      </c>
      <c r="G206" s="39"/>
      <c r="H206" s="39"/>
      <c r="I206" s="39" t="str">
        <f ca="1">IF(INDIRECT("'Risk Input'!"&amp; Database!$O$22 &amp; ROW() - 4)="","",INDIRECT("'Risk Input'!"&amp; Database!$O$22 &amp; ROW() - 4))</f>
        <v/>
      </c>
      <c r="J206" s="39"/>
      <c r="K206" s="39"/>
    </row>
    <row r="207" spans="2:11" s="213" customFormat="1" ht="15" thickBot="1">
      <c r="B207" s="40">
        <f t="shared" si="19"/>
        <v>197</v>
      </c>
      <c r="C207" s="40" t="str">
        <f ca="1">IF(INDIRECT("'Risk Input'!"&amp; Database!$O$2 &amp; ROW() - 4)="","",INDIRECT("'Risk Input'!"&amp; Database!$O$2 &amp; ROW() - 4))</f>
        <v/>
      </c>
      <c r="D207" s="38" t="str">
        <f ca="1">IF(INDIRECT("'Risk Input'!"&amp; Database!$O$10 &amp; ROW() - 4)="","",INDIRECT("'Risk Input'!"&amp; Database!$O$10 &amp; ROW() - 4))</f>
        <v/>
      </c>
      <c r="E207" s="218" t="str">
        <f ca="1">IF(INDIRECT("'Risk Input'!"&amp; Database!$O$9 &amp; ROW() - 4)="","",INDIRECT("'Risk Input'!"&amp; Database!$O$9 &amp; ROW() - 4))</f>
        <v/>
      </c>
      <c r="F207" s="38" t="str">
        <f ca="1">IF(INDIRECT("'Risk Input'!"&amp; Database!$O$27 &amp; ROW() - 4)="","",INDIRECT("'Risk Input'!"&amp; Database!$O$27 &amp; ROW() - 4))</f>
        <v/>
      </c>
      <c r="G207" s="38"/>
      <c r="H207" s="38"/>
      <c r="I207" s="38" t="str">
        <f ca="1">IF(INDIRECT("'Risk Input'!"&amp; Database!$O$22 &amp; ROW() - 4)="","",INDIRECT("'Risk Input'!"&amp; Database!$O$22 &amp; ROW() - 4))</f>
        <v/>
      </c>
      <c r="J207" s="38"/>
      <c r="K207" s="38"/>
    </row>
    <row r="208" spans="2:11" s="213" customFormat="1" ht="15" thickBot="1">
      <c r="B208" s="42">
        <f t="shared" si="19"/>
        <v>198</v>
      </c>
      <c r="C208" s="42" t="str">
        <f ca="1">IF(INDIRECT("'Risk Input'!"&amp; Database!$O$2 &amp; ROW() - 4)="","",INDIRECT("'Risk Input'!"&amp; Database!$O$2 &amp; ROW() - 4))</f>
        <v/>
      </c>
      <c r="D208" s="39" t="str">
        <f ca="1">IF(INDIRECT("'Risk Input'!"&amp; Database!$O$10 &amp; ROW() - 4)="","",INDIRECT("'Risk Input'!"&amp; Database!$O$10 &amp; ROW() - 4))</f>
        <v/>
      </c>
      <c r="E208" s="219" t="str">
        <f ca="1">IF(INDIRECT("'Risk Input'!"&amp; Database!$O$9 &amp; ROW() - 4)="","",INDIRECT("'Risk Input'!"&amp; Database!$O$9 &amp; ROW() - 4))</f>
        <v/>
      </c>
      <c r="F208" s="39" t="str">
        <f ca="1">IF(INDIRECT("'Risk Input'!"&amp; Database!$O$27 &amp; ROW() - 4)="","",INDIRECT("'Risk Input'!"&amp; Database!$O$27 &amp; ROW() - 4))</f>
        <v/>
      </c>
      <c r="G208" s="39"/>
      <c r="H208" s="39"/>
      <c r="I208" s="39" t="str">
        <f ca="1">IF(INDIRECT("'Risk Input'!"&amp; Database!$O$22 &amp; ROW() - 4)="","",INDIRECT("'Risk Input'!"&amp; Database!$O$22 &amp; ROW() - 4))</f>
        <v/>
      </c>
      <c r="J208" s="39"/>
      <c r="K208" s="39"/>
    </row>
    <row r="209" spans="2:11" s="213" customFormat="1" ht="15" thickBot="1">
      <c r="B209" s="40">
        <f t="shared" si="19"/>
        <v>199</v>
      </c>
      <c r="C209" s="40" t="str">
        <f ca="1">IF(INDIRECT("'Risk Input'!"&amp; Database!$O$2 &amp; ROW() - 4)="","",INDIRECT("'Risk Input'!"&amp; Database!$O$2 &amp; ROW() - 4))</f>
        <v/>
      </c>
      <c r="D209" s="38" t="str">
        <f ca="1">IF(INDIRECT("'Risk Input'!"&amp; Database!$O$10 &amp; ROW() - 4)="","",INDIRECT("'Risk Input'!"&amp; Database!$O$10 &amp; ROW() - 4))</f>
        <v/>
      </c>
      <c r="E209" s="218" t="str">
        <f ca="1">IF(INDIRECT("'Risk Input'!"&amp; Database!$O$9 &amp; ROW() - 4)="","",INDIRECT("'Risk Input'!"&amp; Database!$O$9 &amp; ROW() - 4))</f>
        <v/>
      </c>
      <c r="F209" s="38" t="str">
        <f ca="1">IF(INDIRECT("'Risk Input'!"&amp; Database!$O$27 &amp; ROW() - 4)="","",INDIRECT("'Risk Input'!"&amp; Database!$O$27 &amp; ROW() - 4))</f>
        <v/>
      </c>
      <c r="G209" s="38"/>
      <c r="H209" s="38"/>
      <c r="I209" s="38" t="str">
        <f ca="1">IF(INDIRECT("'Risk Input'!"&amp; Database!$O$22 &amp; ROW() - 4)="","",INDIRECT("'Risk Input'!"&amp; Database!$O$22 &amp; ROW() - 4))</f>
        <v/>
      </c>
      <c r="J209" s="38"/>
      <c r="K209" s="38"/>
    </row>
    <row r="210" spans="2:11" s="213" customFormat="1" ht="15" thickBot="1">
      <c r="B210" s="42">
        <f t="shared" si="19"/>
        <v>200</v>
      </c>
      <c r="C210" s="42" t="str">
        <f ca="1">IF(INDIRECT("'Risk Input'!"&amp; Database!$O$2 &amp; ROW() - 4)="","",INDIRECT("'Risk Input'!"&amp; Database!$O$2 &amp; ROW() - 4))</f>
        <v/>
      </c>
      <c r="D210" s="39" t="str">
        <f ca="1">IF(INDIRECT("'Risk Input'!"&amp; Database!$O$10 &amp; ROW() - 4)="","",INDIRECT("'Risk Input'!"&amp; Database!$O$10 &amp; ROW() - 4))</f>
        <v/>
      </c>
      <c r="E210" s="219" t="str">
        <f ca="1">IF(INDIRECT("'Risk Input'!"&amp; Database!$O$9 &amp; ROW() - 4)="","",INDIRECT("'Risk Input'!"&amp; Database!$O$9 &amp; ROW() - 4))</f>
        <v/>
      </c>
      <c r="F210" s="39" t="str">
        <f ca="1">IF(INDIRECT("'Risk Input'!"&amp; Database!$O$27 &amp; ROW() - 4)="","",INDIRECT("'Risk Input'!"&amp; Database!$O$27 &amp; ROW() - 4))</f>
        <v/>
      </c>
      <c r="G210" s="39"/>
      <c r="H210" s="39"/>
      <c r="I210" s="39" t="str">
        <f ca="1">IF(INDIRECT("'Risk Input'!"&amp; Database!$O$22 &amp; ROW() - 4)="","",INDIRECT("'Risk Input'!"&amp; Database!$O$22 &amp; ROW() - 4))</f>
        <v/>
      </c>
      <c r="J210" s="39"/>
      <c r="K210" s="39"/>
    </row>
  </sheetData>
  <protectedRanges>
    <protectedRange sqref="B3 D3" name="Title_1_1"/>
  </protectedRanges>
  <mergeCells count="12">
    <mergeCell ref="K9:K10"/>
    <mergeCell ref="B1:K1"/>
    <mergeCell ref="B3:K3"/>
    <mergeCell ref="B9:B10"/>
    <mergeCell ref="C9:C10"/>
    <mergeCell ref="D9:D10"/>
    <mergeCell ref="E9:E10"/>
    <mergeCell ref="F9:F10"/>
    <mergeCell ref="G9:G10"/>
    <mergeCell ref="I9:I10"/>
    <mergeCell ref="J9:J10"/>
    <mergeCell ref="B4:K8"/>
  </mergeCells>
  <pageMargins left="0.7" right="0.7" top="0.75" bottom="0.75" header="0.3" footer="0.3"/>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B1:R211"/>
  <sheetViews>
    <sheetView showGridLines="0" zoomScale="50" zoomScaleNormal="50" zoomScalePageLayoutView="55" workbookViewId="0">
      <pane xSplit="2" ySplit="11" topLeftCell="C15" activePane="bottomRight" state="frozen"/>
      <selection pane="topRight" activeCell="C1" sqref="C1"/>
      <selection pane="bottomLeft" activeCell="A12" sqref="A12"/>
      <selection pane="bottomRight" activeCell="O12" sqref="O12"/>
    </sheetView>
  </sheetViews>
  <sheetFormatPr defaultColWidth="8.81640625" defaultRowHeight="24" customHeight="1"/>
  <cols>
    <col min="1" max="1" width="8.81640625" style="209"/>
    <col min="2" max="2" width="7.81640625" style="52" customWidth="1"/>
    <col min="3" max="3" width="10.453125" style="209" customWidth="1"/>
    <col min="4" max="4" width="37.81640625" style="209" customWidth="1"/>
    <col min="5" max="5" width="39.453125" style="209" customWidth="1"/>
    <col min="6" max="6" width="20.453125" style="209" customWidth="1"/>
    <col min="7" max="7" width="20.7265625" style="209" customWidth="1"/>
    <col min="8" max="8" width="35.26953125" style="220" bestFit="1" customWidth="1"/>
    <col min="9" max="9" width="16.1796875" style="209" customWidth="1"/>
    <col min="10" max="10" width="13.7265625" style="209" customWidth="1"/>
    <col min="11" max="11" width="23.81640625" style="209" customWidth="1"/>
    <col min="12" max="13" width="8.81640625" style="209"/>
    <col min="14" max="14" width="15.7265625" style="209" customWidth="1"/>
    <col min="15" max="15" width="18.453125" style="209" customWidth="1"/>
    <col min="16" max="16" width="21.453125" style="209" customWidth="1"/>
    <col min="17" max="17" width="46.453125" style="209" customWidth="1"/>
    <col min="18" max="16384" width="8.81640625" style="209"/>
  </cols>
  <sheetData>
    <row r="1" spans="2:17" ht="21" customHeight="1">
      <c r="B1" s="697" t="s">
        <v>368</v>
      </c>
      <c r="C1" s="707"/>
      <c r="D1" s="707"/>
      <c r="E1" s="707"/>
      <c r="F1" s="707"/>
      <c r="G1" s="707"/>
      <c r="H1" s="707"/>
      <c r="I1" s="707"/>
      <c r="J1" s="707"/>
      <c r="K1" s="707"/>
      <c r="L1" s="707"/>
      <c r="M1" s="707"/>
      <c r="N1" s="707"/>
      <c r="O1" s="707"/>
      <c r="P1" s="707"/>
      <c r="Q1" s="708"/>
    </row>
    <row r="2" spans="2:17" ht="14.5">
      <c r="B2" s="352"/>
      <c r="C2" s="283"/>
      <c r="D2" s="283"/>
      <c r="E2" s="283"/>
      <c r="F2" s="283"/>
      <c r="G2" s="283"/>
      <c r="H2" s="283"/>
      <c r="I2" s="283"/>
      <c r="J2" s="283"/>
      <c r="K2" s="283"/>
      <c r="L2" s="283"/>
      <c r="M2" s="283"/>
      <c r="N2" s="283"/>
      <c r="O2" s="283"/>
      <c r="P2" s="283"/>
      <c r="Q2" s="351"/>
    </row>
    <row r="3" spans="2:17" ht="18" customHeight="1">
      <c r="B3" s="682"/>
      <c r="C3" s="683"/>
      <c r="D3" s="683"/>
      <c r="E3" s="683"/>
      <c r="F3" s="683"/>
      <c r="G3" s="683"/>
      <c r="H3" s="683"/>
      <c r="I3" s="683"/>
      <c r="J3" s="683"/>
      <c r="K3" s="683"/>
      <c r="L3" s="683"/>
      <c r="M3" s="683"/>
      <c r="N3" s="683"/>
      <c r="O3" s="683"/>
      <c r="P3" s="683"/>
      <c r="Q3" s="684"/>
    </row>
    <row r="4" spans="2:17" ht="14.5">
      <c r="B4" s="689"/>
      <c r="C4" s="699"/>
      <c r="D4" s="699"/>
      <c r="E4" s="699"/>
      <c r="F4" s="699"/>
      <c r="G4" s="699"/>
      <c r="H4" s="699"/>
      <c r="I4" s="699"/>
      <c r="J4" s="699"/>
      <c r="K4" s="699"/>
      <c r="L4" s="699"/>
      <c r="M4" s="699"/>
      <c r="N4" s="699"/>
      <c r="O4" s="699"/>
      <c r="P4" s="699"/>
      <c r="Q4" s="700"/>
    </row>
    <row r="5" spans="2:17" ht="14.5">
      <c r="B5" s="689"/>
      <c r="C5" s="699"/>
      <c r="D5" s="699"/>
      <c r="E5" s="699"/>
      <c r="F5" s="699"/>
      <c r="G5" s="699"/>
      <c r="H5" s="699"/>
      <c r="I5" s="699"/>
      <c r="J5" s="699"/>
      <c r="K5" s="699"/>
      <c r="L5" s="699"/>
      <c r="M5" s="699"/>
      <c r="N5" s="699"/>
      <c r="O5" s="699"/>
      <c r="P5" s="699"/>
      <c r="Q5" s="700"/>
    </row>
    <row r="6" spans="2:17" ht="14.5">
      <c r="B6" s="689"/>
      <c r="C6" s="699"/>
      <c r="D6" s="699"/>
      <c r="E6" s="699"/>
      <c r="F6" s="699"/>
      <c r="G6" s="699"/>
      <c r="H6" s="699"/>
      <c r="I6" s="699"/>
      <c r="J6" s="699"/>
      <c r="K6" s="699"/>
      <c r="L6" s="699"/>
      <c r="M6" s="699"/>
      <c r="N6" s="699"/>
      <c r="O6" s="699"/>
      <c r="P6" s="699"/>
      <c r="Q6" s="700"/>
    </row>
    <row r="7" spans="2:17" ht="14.5">
      <c r="B7" s="689"/>
      <c r="C7" s="699"/>
      <c r="D7" s="699"/>
      <c r="E7" s="699"/>
      <c r="F7" s="699"/>
      <c r="G7" s="699"/>
      <c r="H7" s="699"/>
      <c r="I7" s="699"/>
      <c r="J7" s="699"/>
      <c r="K7" s="699"/>
      <c r="L7" s="699"/>
      <c r="M7" s="699"/>
      <c r="N7" s="699"/>
      <c r="O7" s="699"/>
      <c r="P7" s="699"/>
      <c r="Q7" s="700"/>
    </row>
    <row r="8" spans="2:17" ht="15" thickBot="1">
      <c r="B8" s="701"/>
      <c r="C8" s="702"/>
      <c r="D8" s="702"/>
      <c r="E8" s="702"/>
      <c r="F8" s="702"/>
      <c r="G8" s="702"/>
      <c r="H8" s="702"/>
      <c r="I8" s="702"/>
      <c r="J8" s="702"/>
      <c r="K8" s="702"/>
      <c r="L8" s="702"/>
      <c r="M8" s="702"/>
      <c r="N8" s="702"/>
      <c r="O8" s="702"/>
      <c r="P8" s="702"/>
      <c r="Q8" s="703"/>
    </row>
    <row r="9" spans="2:17" ht="37.5" customHeight="1" thickBot="1">
      <c r="B9" s="713" t="s">
        <v>69</v>
      </c>
      <c r="C9" s="713" t="s">
        <v>97</v>
      </c>
      <c r="D9" s="713" t="s">
        <v>98</v>
      </c>
      <c r="E9" s="713" t="s">
        <v>204</v>
      </c>
      <c r="F9" s="353" t="s">
        <v>99</v>
      </c>
      <c r="G9" s="714" t="s">
        <v>100</v>
      </c>
      <c r="H9" s="713" t="s">
        <v>205</v>
      </c>
      <c r="I9" s="713"/>
      <c r="J9" s="353" t="s">
        <v>101</v>
      </c>
      <c r="K9" s="713" t="s">
        <v>130</v>
      </c>
      <c r="L9" s="713" t="s">
        <v>102</v>
      </c>
      <c r="M9" s="713"/>
      <c r="N9" s="713" t="s">
        <v>103</v>
      </c>
      <c r="O9" s="713" t="s">
        <v>206</v>
      </c>
      <c r="P9" s="713" t="s">
        <v>203</v>
      </c>
      <c r="Q9" s="714" t="s">
        <v>212</v>
      </c>
    </row>
    <row r="10" spans="2:17" ht="24" customHeight="1" thickBot="1">
      <c r="B10" s="713"/>
      <c r="C10" s="713"/>
      <c r="D10" s="713"/>
      <c r="E10" s="713"/>
      <c r="F10" s="714" t="s">
        <v>125</v>
      </c>
      <c r="G10" s="715"/>
      <c r="H10" s="713" t="s">
        <v>104</v>
      </c>
      <c r="I10" s="713" t="s">
        <v>105</v>
      </c>
      <c r="J10" s="353" t="s">
        <v>106</v>
      </c>
      <c r="K10" s="713"/>
      <c r="L10" s="353" t="s">
        <v>107</v>
      </c>
      <c r="M10" s="353" t="s">
        <v>108</v>
      </c>
      <c r="N10" s="713"/>
      <c r="O10" s="713"/>
      <c r="P10" s="713"/>
      <c r="Q10" s="715"/>
    </row>
    <row r="11" spans="2:17" ht="24" customHeight="1" thickBot="1">
      <c r="B11" s="713"/>
      <c r="C11" s="713"/>
      <c r="D11" s="713"/>
      <c r="E11" s="713"/>
      <c r="F11" s="716"/>
      <c r="G11" s="716"/>
      <c r="H11" s="713"/>
      <c r="I11" s="713"/>
      <c r="J11" s="354"/>
      <c r="K11" s="713"/>
      <c r="L11" s="353" t="s">
        <v>109</v>
      </c>
      <c r="M11" s="353" t="s">
        <v>109</v>
      </c>
      <c r="N11" s="713"/>
      <c r="O11" s="713"/>
      <c r="P11" s="713"/>
      <c r="Q11" s="716"/>
    </row>
    <row r="12" spans="2:17" s="213" customFormat="1" ht="192.75" customHeight="1" thickBot="1">
      <c r="B12" s="40">
        <v>1</v>
      </c>
      <c r="C12" s="38" t="str">
        <f ca="1">IF(INDIRECT("'Risk Input'!"&amp; Database!$O$2 &amp; ROW() - 5)="","",INDIRECT("'Risk Input'!"&amp; Database!$O$2 &amp; ROW() - 5))</f>
        <v>BKAD 01</v>
      </c>
      <c r="D12" s="38" t="str">
        <f ca="1">IF(INDIRECT("'Risk Input'!"&amp; Database!$O$10 &amp; ROW() - 5)="","",INDIRECT("'Risk Input'!"&amp; Database!$O$10 &amp; ROW() - 5))</f>
        <v>Banyaknya jumlah Pengembalian dokumen</v>
      </c>
      <c r="E12" s="38" t="str">
        <f ca="1">IF(INDIRECT("'Risk Input'!"&amp; Database!$O$27 &amp; ROW() - 5)="","",INDIRECT("'Risk Input'!"&amp; Database!$O$27 &amp; ROW() - 5))</f>
        <v>Melakukan sosialisasi dan pendampinagan terhadap aparat lembang</v>
      </c>
      <c r="F12" s="40"/>
      <c r="G12" s="38"/>
      <c r="H12" s="41">
        <f ca="1">IF(INDIRECT("'Risk Input'!"&amp; Database!$O$28 &amp; ROW() - 5)="","",INDIRECT("'Risk Input'!"&amp; Database!$O$28 &amp; ROW() - 5))</f>
        <v>49950000</v>
      </c>
      <c r="I12" s="38"/>
      <c r="J12" s="38" t="str">
        <f ca="1">IF(OR((H12=""),(I12="")),"",(I12-H12)/-H12)</f>
        <v/>
      </c>
      <c r="K12" s="38"/>
      <c r="L12" s="38"/>
      <c r="M12" s="38"/>
      <c r="N12" s="38" t="str">
        <f ca="1">IF(INDIRECT("'Risk Input'!"&amp; Database!$O$22 &amp; ROW() - 5)="","",INDIRECT("'Risk Input'!"&amp; Database!$O$22 &amp; ROW() - 5))</f>
        <v>Eta Y.Lande</v>
      </c>
      <c r="O12" s="38"/>
      <c r="P12" s="38"/>
      <c r="Q12" s="38"/>
    </row>
    <row r="13" spans="2:17" s="213" customFormat="1" ht="177" customHeight="1" thickBot="1">
      <c r="B13" s="42">
        <f>B12+1</f>
        <v>2</v>
      </c>
      <c r="C13" s="39" t="str">
        <f ca="1">IF(INDIRECT("'Risk Input'!"&amp; Database!$O$2 &amp; ROW() - 5)="","",INDIRECT("'Risk Input'!"&amp; Database!$O$2 &amp; ROW() - 5))</f>
        <v>BKAD 02</v>
      </c>
      <c r="D13" s="39" t="str">
        <f ca="1">IF(INDIRECT("'Risk Input'!"&amp; Database!$O$10 &amp; ROW() - 5)="","",INDIRECT("'Risk Input'!"&amp; Database!$O$10 &amp; ROW() - 5))</f>
        <v>RKA masih gelondongan</v>
      </c>
      <c r="E13" s="39" t="str">
        <f ca="1">IF(INDIRECT("'Risk Input'!"&amp; Database!$O$27 &amp; ROW() - 5)="","",INDIRECT("'Risk Input'!"&amp; Database!$O$27 &amp; ROW() - 5))</f>
        <v>Melakukan List dan Panisment terhadadap OPD yang tidak merinci RKA</v>
      </c>
      <c r="F13" s="39"/>
      <c r="G13" s="39"/>
      <c r="H13" s="43" t="str">
        <f ca="1">IF(INDIRECT("'Risk Input'!"&amp; Database!$O$28 &amp; ROW() - 5)="","",INDIRECT("'Risk Input'!"&amp; Database!$O$28 &amp; ROW() - 5))</f>
        <v/>
      </c>
      <c r="I13" s="39"/>
      <c r="J13" s="39" t="str">
        <f t="shared" ref="J13:J71" ca="1" si="0">IF(OR((H13=""),(I13="")),"",(I13-H13)/-H13)</f>
        <v/>
      </c>
      <c r="K13" s="39"/>
      <c r="L13" s="39"/>
      <c r="M13" s="39"/>
      <c r="N13" s="39" t="str">
        <f ca="1">IF(INDIRECT("'Risk Input'!"&amp; Database!$O$22 &amp; ROW() - 5)="","",INDIRECT("'Risk Input'!"&amp; Database!$O$22 &amp; ROW() - 5))</f>
        <v>Marsel H.R Dian</v>
      </c>
      <c r="O13" s="39"/>
      <c r="P13" s="39"/>
      <c r="Q13" s="39"/>
    </row>
    <row r="14" spans="2:17" s="213" customFormat="1" ht="150.75" customHeight="1" thickBot="1">
      <c r="B14" s="40">
        <f t="shared" ref="B14:B43" si="1">B13+1</f>
        <v>3</v>
      </c>
      <c r="C14" s="38" t="str">
        <f ca="1">IF(INDIRECT("'Risk Input'!"&amp; Database!$O$2 &amp; ROW() - 5)="","",INDIRECT("'Risk Input'!"&amp; Database!$O$2 &amp; ROW() - 5))</f>
        <v>BKAD 03</v>
      </c>
      <c r="D14" s="38" t="str">
        <f ca="1">IF(INDIRECT("'Risk Input'!"&amp; Database!$O$10 &amp; ROW() - 5)="","",INDIRECT("'Risk Input'!"&amp; Database!$O$10 &amp; ROW() - 5))</f>
        <v>Laporan Tidak tepat Waktu</v>
      </c>
      <c r="E14" s="38" t="str">
        <f ca="1">IF(INDIRECT("'Risk Input'!"&amp; Database!$O$27 &amp; ROW() - 5)="","",INDIRECT("'Risk Input'!"&amp; Database!$O$27 &amp; ROW() - 5))</f>
        <v>Melakukan Rekon secara berkala terhadap bendahara pengeluaran</v>
      </c>
      <c r="F14" s="38"/>
      <c r="G14" s="38"/>
      <c r="H14" s="41">
        <f ca="1">IF(INDIRECT("'Risk Input'!"&amp; Database!$O$28 &amp; ROW() - 5)="","",INDIRECT("'Risk Input'!"&amp; Database!$O$28 &amp; ROW() - 5))</f>
        <v>20000000</v>
      </c>
      <c r="I14" s="38"/>
      <c r="J14" s="38" t="str">
        <f t="shared" ca="1" si="0"/>
        <v/>
      </c>
      <c r="K14" s="38"/>
      <c r="L14" s="38"/>
      <c r="M14" s="38"/>
      <c r="N14" s="38" t="str">
        <f ca="1">IF(INDIRECT("'Risk Input'!"&amp; Database!$O$22 &amp; ROW() - 5)="","",INDIRECT("'Risk Input'!"&amp; Database!$O$22 &amp; ROW() - 5))</f>
        <v>Yulius Sambara</v>
      </c>
      <c r="O14" s="38"/>
      <c r="P14" s="38"/>
      <c r="Q14" s="38"/>
    </row>
    <row r="15" spans="2:17" s="213" customFormat="1" ht="60" customHeight="1" thickBot="1">
      <c r="B15" s="42">
        <f t="shared" si="1"/>
        <v>4</v>
      </c>
      <c r="C15" s="39" t="str">
        <f ca="1">IF(INDIRECT("'Risk Input'!"&amp; Database!$O$2 &amp; ROW() - 5)="","",INDIRECT("'Risk Input'!"&amp; Database!$O$2 &amp; ROW() - 5))</f>
        <v>BKAD 04</v>
      </c>
      <c r="D15" s="39" t="str">
        <f ca="1">IF(INDIRECT("'Risk Input'!"&amp; Database!$O$10 &amp; ROW() - 5)="","",INDIRECT("'Risk Input'!"&amp; Database!$O$10 &amp; ROW() - 5))</f>
        <v>Laporan kinerja daerah yang buruk</v>
      </c>
      <c r="E15" s="39" t="str">
        <f ca="1">IF(INDIRECT("'Risk Input'!"&amp; Database!$O$27 &amp; ROW() - 5)="","",INDIRECT("'Risk Input'!"&amp; Database!$O$27 &amp; ROW() - 5))</f>
        <v>Melakukan Rekon terhadap Bendahara Pengeluaran dengan Bagian Akuntansi setiap bulan</v>
      </c>
      <c r="F15" s="39"/>
      <c r="G15" s="39"/>
      <c r="H15" s="43">
        <f ca="1">IF(INDIRECT("'Risk Input'!"&amp; Database!$O$28 &amp; ROW() - 5)="","",INDIRECT("'Risk Input'!"&amp; Database!$O$28 &amp; ROW() - 5))</f>
        <v>20000000</v>
      </c>
      <c r="I15" s="39"/>
      <c r="J15" s="39" t="str">
        <f t="shared" ca="1" si="0"/>
        <v/>
      </c>
      <c r="K15" s="39"/>
      <c r="L15" s="39"/>
      <c r="M15" s="39"/>
      <c r="N15" s="39" t="str">
        <f ca="1">IF(INDIRECT("'Risk Input'!"&amp; Database!$O$22 &amp; ROW() - 5)="","",INDIRECT("'Risk Input'!"&amp; Database!$O$22 &amp; ROW() - 5))</f>
        <v>Yulius Sambara</v>
      </c>
      <c r="O15" s="39"/>
      <c r="P15" s="39"/>
      <c r="Q15" s="39"/>
    </row>
    <row r="16" spans="2:17" s="213" customFormat="1" ht="60" customHeight="1" thickBot="1">
      <c r="B16" s="40">
        <f t="shared" si="1"/>
        <v>5</v>
      </c>
      <c r="C16" s="38" t="str">
        <f ca="1">IF(INDIRECT("'Risk Input'!"&amp; Database!$O$2 &amp; ROW() - 5)="","",INDIRECT("'Risk Input'!"&amp; Database!$O$2 &amp; ROW() - 5))</f>
        <v>BKAD 05</v>
      </c>
      <c r="D16" s="38" t="str">
        <f ca="1">IF(INDIRECT("'Risk Input'!"&amp; Database!$O$10 &amp; ROW() - 5)="","",INDIRECT("'Risk Input'!"&amp; Database!$O$10 &amp; ROW() - 5))</f>
        <v xml:space="preserve">Terdapat aset yang tidak sesuai pengguna </v>
      </c>
      <c r="E16" s="38" t="str">
        <f ca="1">IF(INDIRECT("'Risk Input'!"&amp; Database!$O$27 &amp; ROW() - 5)="","",INDIRECT("'Risk Input'!"&amp; Database!$O$27 &amp; ROW() - 5))</f>
        <v>Memberikan  Panisment terhadap pengguna BMD yang tidak sesuai aturan</v>
      </c>
      <c r="F16" s="38"/>
      <c r="G16" s="38"/>
      <c r="H16" s="41">
        <f ca="1">IF(INDIRECT("'Risk Input'!"&amp; Database!$O$28 &amp; ROW() - 5)="","",INDIRECT("'Risk Input'!"&amp; Database!$O$28 &amp; ROW() - 5))</f>
        <v>30000000</v>
      </c>
      <c r="I16" s="38"/>
      <c r="J16" s="38" t="str">
        <f t="shared" ca="1" si="0"/>
        <v/>
      </c>
      <c r="K16" s="38"/>
      <c r="L16" s="38"/>
      <c r="M16" s="38"/>
      <c r="N16" s="38" t="str">
        <f ca="1">IF(INDIRECT("'Risk Input'!"&amp; Database!$O$22 &amp; ROW() - 5)="","",INDIRECT("'Risk Input'!"&amp; Database!$O$22 &amp; ROW() - 5))</f>
        <v>Ferdinan Amba Sugi</v>
      </c>
      <c r="O16" s="38"/>
      <c r="P16" s="38"/>
      <c r="Q16" s="38"/>
    </row>
    <row r="17" spans="2:17" s="213" customFormat="1" ht="60" customHeight="1" thickBot="1">
      <c r="B17" s="42">
        <f t="shared" si="1"/>
        <v>6</v>
      </c>
      <c r="C17" s="39" t="str">
        <f ca="1">IF(INDIRECT("'Risk Input'!"&amp; Database!$O$2 &amp; ROW() - 5)="","",INDIRECT("'Risk Input'!"&amp; Database!$O$2 &amp; ROW() - 5))</f>
        <v/>
      </c>
      <c r="D17" s="39" t="str">
        <f ca="1">IF(INDIRECT("'Risk Input'!"&amp; Database!$O$10 &amp; ROW() - 5)="","",INDIRECT("'Risk Input'!"&amp; Database!$O$10 &amp; ROW() - 5))</f>
        <v/>
      </c>
      <c r="E17" s="39" t="str">
        <f ca="1">IF(INDIRECT("'Risk Input'!"&amp; Database!$O$27 &amp; ROW() - 5)="","",INDIRECT("'Risk Input'!"&amp; Database!$O$27 &amp; ROW() - 5))</f>
        <v/>
      </c>
      <c r="F17" s="39"/>
      <c r="G17" s="39"/>
      <c r="H17" s="43" t="str">
        <f ca="1">IF(INDIRECT("'Risk Input'!"&amp; Database!$O$28 &amp; ROW() - 5)="","",INDIRECT("'Risk Input'!"&amp; Database!$O$28 &amp; ROW() - 5))</f>
        <v/>
      </c>
      <c r="I17" s="39"/>
      <c r="J17" s="39" t="str">
        <f t="shared" ca="1" si="0"/>
        <v/>
      </c>
      <c r="K17" s="39"/>
      <c r="L17" s="39"/>
      <c r="M17" s="39"/>
      <c r="N17" s="39" t="str">
        <f ca="1">IF(INDIRECT("'Risk Input'!"&amp; Database!$O$22 &amp; ROW() - 5)="","",INDIRECT("'Risk Input'!"&amp; Database!$O$22 &amp; ROW() - 5))</f>
        <v/>
      </c>
      <c r="O17" s="39"/>
      <c r="P17" s="39"/>
      <c r="Q17" s="39"/>
    </row>
    <row r="18" spans="2:17" s="213" customFormat="1" ht="60" customHeight="1" thickBot="1">
      <c r="B18" s="40">
        <f t="shared" si="1"/>
        <v>7</v>
      </c>
      <c r="C18" s="38" t="str">
        <f ca="1">IF(INDIRECT("'Risk Input'!"&amp; Database!$O$2 &amp; ROW() - 5)="","",INDIRECT("'Risk Input'!"&amp; Database!$O$2 &amp; ROW() - 5))</f>
        <v/>
      </c>
      <c r="D18" s="38" t="str">
        <f ca="1">IF(INDIRECT("'Risk Input'!"&amp; Database!$O$10 &amp; ROW() - 5)="","",INDIRECT("'Risk Input'!"&amp; Database!$O$10 &amp; ROW() - 5))</f>
        <v/>
      </c>
      <c r="E18" s="38" t="str">
        <f ca="1">IF(INDIRECT("'Risk Input'!"&amp; Database!$O$27 &amp; ROW() - 5)="","",INDIRECT("'Risk Input'!"&amp; Database!$O$27 &amp; ROW() - 5))</f>
        <v/>
      </c>
      <c r="F18" s="38"/>
      <c r="G18" s="38"/>
      <c r="H18" s="41" t="str">
        <f ca="1">IF(INDIRECT("'Risk Input'!"&amp; Database!$O$28 &amp; ROW() - 5)="","",INDIRECT("'Risk Input'!"&amp; Database!$O$28 &amp; ROW() - 5))</f>
        <v/>
      </c>
      <c r="I18" s="38"/>
      <c r="J18" s="38" t="str">
        <f t="shared" ca="1" si="0"/>
        <v/>
      </c>
      <c r="K18" s="38"/>
      <c r="L18" s="38"/>
      <c r="M18" s="38"/>
      <c r="N18" s="38" t="str">
        <f ca="1">IF(INDIRECT("'Risk Input'!"&amp; Database!$O$22 &amp; ROW() - 5)="","",INDIRECT("'Risk Input'!"&amp; Database!$O$22 &amp; ROW() - 5))</f>
        <v/>
      </c>
      <c r="O18" s="38"/>
      <c r="P18" s="38"/>
      <c r="Q18" s="38"/>
    </row>
    <row r="19" spans="2:17" s="213" customFormat="1" ht="60" customHeight="1" thickBot="1">
      <c r="B19" s="69" t="e">
        <f>#REF!+1</f>
        <v>#REF!</v>
      </c>
      <c r="C19" s="65" t="str">
        <f ca="1">IF(INDIRECT("'Risk Input'!"&amp; Database!$O$2 &amp; ROW() - 5)="","",INDIRECT("'Risk Input'!"&amp; Database!$O$2 &amp; ROW() - 5))</f>
        <v/>
      </c>
      <c r="D19" s="65" t="str">
        <f ca="1">IF(INDIRECT("'Risk Input'!"&amp; Database!$O$10 &amp; ROW() - 5)="","",INDIRECT("'Risk Input'!"&amp; Database!$O$10 &amp; ROW() - 5))</f>
        <v/>
      </c>
      <c r="E19" s="65" t="str">
        <f ca="1">IF(INDIRECT("'Risk Input'!"&amp; Database!$O$27 &amp; ROW() - 5)="","",INDIRECT("'Risk Input'!"&amp; Database!$O$27 &amp; ROW() - 5))</f>
        <v/>
      </c>
      <c r="F19" s="65"/>
      <c r="G19" s="65"/>
      <c r="H19" s="70" t="str">
        <f ca="1">IF(INDIRECT("'Risk Input'!"&amp; Database!$O$28 &amp; ROW() - 5)="","",INDIRECT("'Risk Input'!"&amp; Database!$O$28 &amp; ROW() - 5))</f>
        <v/>
      </c>
      <c r="I19" s="65"/>
      <c r="J19" s="65" t="str">
        <f t="shared" ca="1" si="0"/>
        <v/>
      </c>
      <c r="K19" s="65"/>
      <c r="L19" s="65"/>
      <c r="M19" s="65"/>
      <c r="N19" s="65" t="str">
        <f ca="1">IF(INDIRECT("'Risk Input'!"&amp; Database!$O$22 &amp; ROW() - 5)="","",INDIRECT("'Risk Input'!"&amp; Database!$O$22 &amp; ROW() - 5))</f>
        <v/>
      </c>
      <c r="O19" s="65"/>
      <c r="P19" s="65"/>
      <c r="Q19" s="65"/>
    </row>
    <row r="20" spans="2:17" s="213" customFormat="1" ht="15" thickBot="1">
      <c r="B20" s="67" t="e">
        <f t="shared" si="1"/>
        <v>#REF!</v>
      </c>
      <c r="C20" s="45" t="str">
        <f ca="1">IF(INDIRECT("'Risk Input'!"&amp; Database!$O$2 &amp; ROW() - 5)="","",INDIRECT("'Risk Input'!"&amp; Database!$O$2 &amp; ROW() - 5))</f>
        <v/>
      </c>
      <c r="D20" s="45" t="str">
        <f ca="1">IF(INDIRECT("'Risk Input'!"&amp; Database!$O$10 &amp; ROW() - 5)="","",INDIRECT("'Risk Input'!"&amp; Database!$O$10 &amp; ROW() - 5))</f>
        <v/>
      </c>
      <c r="E20" s="45" t="str">
        <f ca="1">IF(INDIRECT("'Risk Input'!"&amp; Database!$O$27 &amp; ROW() - 5)="","",INDIRECT("'Risk Input'!"&amp; Database!$O$27 &amp; ROW() - 5))</f>
        <v/>
      </c>
      <c r="F20" s="45"/>
      <c r="G20" s="45"/>
      <c r="H20" s="68" t="str">
        <f ca="1">IF(INDIRECT("'Risk Input'!"&amp; Database!$O$28 &amp; ROW() - 5)="","",INDIRECT("'Risk Input'!"&amp; Database!$O$28 &amp; ROW() - 5))</f>
        <v/>
      </c>
      <c r="I20" s="45"/>
      <c r="J20" s="45" t="str">
        <f t="shared" ca="1" si="0"/>
        <v/>
      </c>
      <c r="K20" s="45"/>
      <c r="L20" s="45"/>
      <c r="M20" s="45"/>
      <c r="N20" s="45" t="str">
        <f ca="1">IF(INDIRECT("'Risk Input'!"&amp; Database!$O$22 &amp; ROW() - 5)="","",INDIRECT("'Risk Input'!"&amp; Database!$O$22 &amp; ROW() - 5))</f>
        <v/>
      </c>
      <c r="O20" s="45"/>
      <c r="P20" s="45"/>
      <c r="Q20" s="45"/>
    </row>
    <row r="21" spans="2:17" s="213" customFormat="1" ht="15" thickBot="1">
      <c r="B21" s="69" t="e">
        <f t="shared" si="1"/>
        <v>#REF!</v>
      </c>
      <c r="C21" s="65" t="str">
        <f ca="1">IF(INDIRECT("'Risk Input'!"&amp; Database!$O$2 &amp; ROW() - 5)="","",INDIRECT("'Risk Input'!"&amp; Database!$O$2 &amp; ROW() - 5))</f>
        <v/>
      </c>
      <c r="D21" s="65" t="str">
        <f ca="1">IF(INDIRECT("'Risk Input'!"&amp; Database!$O$10 &amp; ROW() - 5)="","",INDIRECT("'Risk Input'!"&amp; Database!$O$10 &amp; ROW() - 5))</f>
        <v/>
      </c>
      <c r="E21" s="65" t="str">
        <f ca="1">IF(INDIRECT("'Risk Input'!"&amp; Database!$O$27 &amp; ROW() - 5)="","",INDIRECT("'Risk Input'!"&amp; Database!$O$27 &amp; ROW() - 5))</f>
        <v/>
      </c>
      <c r="F21" s="65"/>
      <c r="G21" s="65"/>
      <c r="H21" s="70" t="str">
        <f ca="1">IF(INDIRECT("'Risk Input'!"&amp; Database!$O$28 &amp; ROW() - 5)="","",INDIRECT("'Risk Input'!"&amp; Database!$O$28 &amp; ROW() - 5))</f>
        <v/>
      </c>
      <c r="I21" s="65"/>
      <c r="J21" s="65" t="str">
        <f t="shared" ca="1" si="0"/>
        <v/>
      </c>
      <c r="K21" s="65"/>
      <c r="L21" s="65"/>
      <c r="M21" s="65"/>
      <c r="N21" s="65" t="str">
        <f ca="1">IF(INDIRECT("'Risk Input'!"&amp; Database!$O$22 &amp; ROW() - 5)="","",INDIRECT("'Risk Input'!"&amp; Database!$O$22 &amp; ROW() - 5))</f>
        <v/>
      </c>
      <c r="O21" s="65"/>
      <c r="P21" s="65"/>
      <c r="Q21" s="65"/>
    </row>
    <row r="22" spans="2:17" s="213" customFormat="1" ht="15" thickBot="1">
      <c r="B22" s="67" t="e">
        <f t="shared" si="1"/>
        <v>#REF!</v>
      </c>
      <c r="C22" s="45" t="str">
        <f ca="1">IF(INDIRECT("'Risk Input'!"&amp; Database!$O$2 &amp; ROW() - 5)="","",INDIRECT("'Risk Input'!"&amp; Database!$O$2 &amp; ROW() - 5))</f>
        <v/>
      </c>
      <c r="D22" s="45" t="str">
        <f ca="1">IF(INDIRECT("'Risk Input'!"&amp; Database!$O$10 &amp; ROW() - 5)="","",INDIRECT("'Risk Input'!"&amp; Database!$O$10 &amp; ROW() - 5))</f>
        <v/>
      </c>
      <c r="E22" s="45" t="str">
        <f ca="1">IF(INDIRECT("'Risk Input'!"&amp; Database!$O$27 &amp; ROW() - 5)="","",INDIRECT("'Risk Input'!"&amp; Database!$O$27 &amp; ROW() - 5))</f>
        <v/>
      </c>
      <c r="F22" s="45"/>
      <c r="G22" s="45"/>
      <c r="H22" s="68" t="str">
        <f ca="1">IF(INDIRECT("'Risk Input'!"&amp; Database!$O$28 &amp; ROW() - 5)="","",INDIRECT("'Risk Input'!"&amp; Database!$O$28 &amp; ROW() - 5))</f>
        <v/>
      </c>
      <c r="I22" s="45"/>
      <c r="J22" s="45" t="str">
        <f t="shared" ca="1" si="0"/>
        <v/>
      </c>
      <c r="K22" s="45"/>
      <c r="L22" s="45"/>
      <c r="M22" s="45"/>
      <c r="N22" s="45" t="str">
        <f ca="1">IF(INDIRECT("'Risk Input'!"&amp; Database!$O$22 &amp; ROW() - 5)="","",INDIRECT("'Risk Input'!"&amp; Database!$O$22 &amp; ROW() - 5))</f>
        <v/>
      </c>
      <c r="O22" s="45"/>
      <c r="P22" s="45"/>
      <c r="Q22" s="45"/>
    </row>
    <row r="23" spans="2:17" s="213" customFormat="1" ht="15" thickBot="1">
      <c r="B23" s="69" t="e">
        <f t="shared" si="1"/>
        <v>#REF!</v>
      </c>
      <c r="C23" s="65" t="str">
        <f ca="1">IF(INDIRECT("'Risk Input'!"&amp; Database!$O$2 &amp; ROW() - 5)="","",INDIRECT("'Risk Input'!"&amp; Database!$O$2 &amp; ROW() - 5))</f>
        <v/>
      </c>
      <c r="D23" s="65" t="str">
        <f ca="1">IF(INDIRECT("'Risk Input'!"&amp; Database!$O$10 &amp; ROW() - 5)="","",INDIRECT("'Risk Input'!"&amp; Database!$O$10 &amp; ROW() - 5))</f>
        <v/>
      </c>
      <c r="E23" s="65" t="str">
        <f ca="1">IF(INDIRECT("'Risk Input'!"&amp; Database!$O$27 &amp; ROW() - 5)="","",INDIRECT("'Risk Input'!"&amp; Database!$O$27 &amp; ROW() - 5))</f>
        <v/>
      </c>
      <c r="F23" s="65"/>
      <c r="G23" s="65"/>
      <c r="H23" s="70" t="str">
        <f ca="1">IF(INDIRECT("'Risk Input'!"&amp; Database!$O$28 &amp; ROW() - 5)="","",INDIRECT("'Risk Input'!"&amp; Database!$O$28 &amp; ROW() - 5))</f>
        <v/>
      </c>
      <c r="I23" s="65"/>
      <c r="J23" s="65" t="str">
        <f t="shared" ca="1" si="0"/>
        <v/>
      </c>
      <c r="K23" s="65"/>
      <c r="L23" s="65"/>
      <c r="M23" s="65"/>
      <c r="N23" s="65" t="str">
        <f ca="1">IF(INDIRECT("'Risk Input'!"&amp; Database!$O$22 &amp; ROW() - 5)="","",INDIRECT("'Risk Input'!"&amp; Database!$O$22 &amp; ROW() - 5))</f>
        <v/>
      </c>
      <c r="O23" s="65"/>
      <c r="P23" s="65"/>
      <c r="Q23" s="65"/>
    </row>
    <row r="24" spans="2:17" s="213" customFormat="1" ht="15" thickBot="1">
      <c r="B24" s="67" t="e">
        <f t="shared" si="1"/>
        <v>#REF!</v>
      </c>
      <c r="C24" s="45" t="str">
        <f ca="1">IF(INDIRECT("'Risk Input'!"&amp; Database!$O$2 &amp; ROW() - 5)="","",INDIRECT("'Risk Input'!"&amp; Database!$O$2 &amp; ROW() - 5))</f>
        <v/>
      </c>
      <c r="D24" s="45" t="str">
        <f ca="1">IF(INDIRECT("'Risk Input'!"&amp; Database!$O$10 &amp; ROW() - 5)="","",INDIRECT("'Risk Input'!"&amp; Database!$O$10 &amp; ROW() - 5))</f>
        <v/>
      </c>
      <c r="E24" s="45" t="str">
        <f ca="1">IF(INDIRECT("'Risk Input'!"&amp; Database!$O$27 &amp; ROW() - 5)="","",INDIRECT("'Risk Input'!"&amp; Database!$O$27 &amp; ROW() - 5))</f>
        <v/>
      </c>
      <c r="F24" s="45"/>
      <c r="G24" s="45"/>
      <c r="H24" s="68" t="str">
        <f ca="1">IF(INDIRECT("'Risk Input'!"&amp; Database!$O$28 &amp; ROW() - 5)="","",INDIRECT("'Risk Input'!"&amp; Database!$O$28 &amp; ROW() - 5))</f>
        <v/>
      </c>
      <c r="I24" s="45"/>
      <c r="J24" s="45" t="str">
        <f t="shared" ca="1" si="0"/>
        <v/>
      </c>
      <c r="K24" s="45"/>
      <c r="L24" s="45"/>
      <c r="M24" s="45"/>
      <c r="N24" s="45" t="str">
        <f ca="1">IF(INDIRECT("'Risk Input'!"&amp; Database!$O$22 &amp; ROW() - 5)="","",INDIRECT("'Risk Input'!"&amp; Database!$O$22 &amp; ROW() - 5))</f>
        <v/>
      </c>
      <c r="O24" s="45"/>
      <c r="P24" s="45"/>
      <c r="Q24" s="45"/>
    </row>
    <row r="25" spans="2:17" s="213" customFormat="1" ht="15" thickBot="1">
      <c r="B25" s="69" t="e">
        <f t="shared" si="1"/>
        <v>#REF!</v>
      </c>
      <c r="C25" s="65" t="str">
        <f ca="1">IF(INDIRECT("'Risk Input'!"&amp; Database!$O$2 &amp; ROW() - 5)="","",INDIRECT("'Risk Input'!"&amp; Database!$O$2 &amp; ROW() - 5))</f>
        <v/>
      </c>
      <c r="D25" s="65" t="str">
        <f ca="1">IF(INDIRECT("'Risk Input'!"&amp; Database!$O$10 &amp; ROW() - 5)="","",INDIRECT("'Risk Input'!"&amp; Database!$O$10 &amp; ROW() - 5))</f>
        <v/>
      </c>
      <c r="E25" s="65" t="str">
        <f ca="1">IF(INDIRECT("'Risk Input'!"&amp; Database!$O$27 &amp; ROW() - 5)="","",INDIRECT("'Risk Input'!"&amp; Database!$O$27 &amp; ROW() - 5))</f>
        <v/>
      </c>
      <c r="F25" s="65"/>
      <c r="G25" s="65"/>
      <c r="H25" s="70" t="str">
        <f ca="1">IF(INDIRECT("'Risk Input'!"&amp; Database!$O$28 &amp; ROW() - 5)="","",INDIRECT("'Risk Input'!"&amp; Database!$O$28 &amp; ROW() - 5))</f>
        <v/>
      </c>
      <c r="I25" s="65"/>
      <c r="J25" s="65" t="str">
        <f t="shared" ca="1" si="0"/>
        <v/>
      </c>
      <c r="K25" s="65"/>
      <c r="L25" s="65"/>
      <c r="M25" s="65"/>
      <c r="N25" s="65" t="str">
        <f ca="1">IF(INDIRECT("'Risk Input'!"&amp; Database!$O$22 &amp; ROW() - 5)="","",INDIRECT("'Risk Input'!"&amp; Database!$O$22 &amp; ROW() - 5))</f>
        <v/>
      </c>
      <c r="O25" s="65"/>
      <c r="P25" s="65"/>
      <c r="Q25" s="65"/>
    </row>
    <row r="26" spans="2:17" s="213" customFormat="1" ht="15" thickBot="1">
      <c r="B26" s="67" t="e">
        <f t="shared" si="1"/>
        <v>#REF!</v>
      </c>
      <c r="C26" s="45" t="str">
        <f ca="1">IF(INDIRECT("'Risk Input'!"&amp; Database!$O$2 &amp; ROW() - 5)="","",INDIRECT("'Risk Input'!"&amp; Database!$O$2 &amp; ROW() - 5))</f>
        <v/>
      </c>
      <c r="D26" s="45" t="str">
        <f ca="1">IF(INDIRECT("'Risk Input'!"&amp; Database!$O$10 &amp; ROW() - 5)="","",INDIRECT("'Risk Input'!"&amp; Database!$O$10 &amp; ROW() - 5))</f>
        <v/>
      </c>
      <c r="E26" s="45" t="str">
        <f ca="1">IF(INDIRECT("'Risk Input'!"&amp; Database!$O$27 &amp; ROW() - 5)="","",INDIRECT("'Risk Input'!"&amp; Database!$O$27 &amp; ROW() - 5))</f>
        <v/>
      </c>
      <c r="F26" s="45"/>
      <c r="G26" s="45"/>
      <c r="H26" s="68" t="str">
        <f ca="1">IF(INDIRECT("'Risk Input'!"&amp; Database!$O$28 &amp; ROW() - 5)="","",INDIRECT("'Risk Input'!"&amp; Database!$O$28 &amp; ROW() - 5))</f>
        <v/>
      </c>
      <c r="I26" s="45"/>
      <c r="J26" s="45" t="str">
        <f t="shared" ca="1" si="0"/>
        <v/>
      </c>
      <c r="K26" s="45"/>
      <c r="L26" s="45"/>
      <c r="M26" s="45"/>
      <c r="N26" s="45" t="str">
        <f ca="1">IF(INDIRECT("'Risk Input'!"&amp; Database!$O$22 &amp; ROW() - 5)="","",INDIRECT("'Risk Input'!"&amp; Database!$O$22 &amp; ROW() - 5))</f>
        <v/>
      </c>
      <c r="O26" s="45"/>
      <c r="P26" s="45"/>
      <c r="Q26" s="45"/>
    </row>
    <row r="27" spans="2:17" s="213" customFormat="1" ht="15" thickBot="1">
      <c r="B27" s="69" t="e">
        <f t="shared" si="1"/>
        <v>#REF!</v>
      </c>
      <c r="C27" s="65" t="str">
        <f ca="1">IF(INDIRECT("'Risk Input'!"&amp; Database!$O$2 &amp; ROW() - 5)="","",INDIRECT("'Risk Input'!"&amp; Database!$O$2 &amp; ROW() - 5))</f>
        <v/>
      </c>
      <c r="D27" s="65" t="str">
        <f ca="1">IF(INDIRECT("'Risk Input'!"&amp; Database!$O$10 &amp; ROW() - 5)="","",INDIRECT("'Risk Input'!"&amp; Database!$O$10 &amp; ROW() - 5))</f>
        <v/>
      </c>
      <c r="E27" s="65" t="str">
        <f ca="1">IF(INDIRECT("'Risk Input'!"&amp; Database!$O$27 &amp; ROW() - 5)="","",INDIRECT("'Risk Input'!"&amp; Database!$O$27 &amp; ROW() - 5))</f>
        <v/>
      </c>
      <c r="F27" s="65"/>
      <c r="G27" s="65"/>
      <c r="H27" s="70" t="str">
        <f ca="1">IF(INDIRECT("'Risk Input'!"&amp; Database!$O$28 &amp; ROW() - 5)="","",INDIRECT("'Risk Input'!"&amp; Database!$O$28 &amp; ROW() - 5))</f>
        <v/>
      </c>
      <c r="I27" s="65"/>
      <c r="J27" s="65" t="str">
        <f t="shared" ca="1" si="0"/>
        <v/>
      </c>
      <c r="K27" s="65"/>
      <c r="L27" s="65"/>
      <c r="M27" s="65"/>
      <c r="N27" s="65" t="str">
        <f ca="1">IF(INDIRECT("'Risk Input'!"&amp; Database!$O$22 &amp; ROW() - 5)="","",INDIRECT("'Risk Input'!"&amp; Database!$O$22 &amp; ROW() - 5))</f>
        <v/>
      </c>
      <c r="O27" s="65"/>
      <c r="P27" s="65"/>
      <c r="Q27" s="65"/>
    </row>
    <row r="28" spans="2:17" s="213" customFormat="1" ht="15" thickBot="1">
      <c r="B28" s="67" t="e">
        <f t="shared" si="1"/>
        <v>#REF!</v>
      </c>
      <c r="C28" s="45" t="str">
        <f ca="1">IF(INDIRECT("'Risk Input'!"&amp; Database!$O$2 &amp; ROW() - 5)="","",INDIRECT("'Risk Input'!"&amp; Database!$O$2 &amp; ROW() - 5))</f>
        <v/>
      </c>
      <c r="D28" s="45" t="str">
        <f ca="1">IF(INDIRECT("'Risk Input'!"&amp; Database!$O$10 &amp; ROW() - 5)="","",INDIRECT("'Risk Input'!"&amp; Database!$O$10 &amp; ROW() - 5))</f>
        <v/>
      </c>
      <c r="E28" s="45" t="str">
        <f ca="1">IF(INDIRECT("'Risk Input'!"&amp; Database!$O$27 &amp; ROW() - 5)="","",INDIRECT("'Risk Input'!"&amp; Database!$O$27 &amp; ROW() - 5))</f>
        <v/>
      </c>
      <c r="F28" s="45"/>
      <c r="G28" s="45"/>
      <c r="H28" s="68" t="str">
        <f ca="1">IF(INDIRECT("'Risk Input'!"&amp; Database!$O$28 &amp; ROW() - 5)="","",INDIRECT("'Risk Input'!"&amp; Database!$O$28 &amp; ROW() - 5))</f>
        <v/>
      </c>
      <c r="I28" s="45"/>
      <c r="J28" s="45" t="str">
        <f t="shared" ca="1" si="0"/>
        <v/>
      </c>
      <c r="K28" s="45"/>
      <c r="L28" s="45"/>
      <c r="M28" s="45"/>
      <c r="N28" s="45" t="str">
        <f ca="1">IF(INDIRECT("'Risk Input'!"&amp; Database!$O$22 &amp; ROW() - 5)="","",INDIRECT("'Risk Input'!"&amp; Database!$O$22 &amp; ROW() - 5))</f>
        <v/>
      </c>
      <c r="O28" s="45"/>
      <c r="P28" s="45"/>
      <c r="Q28" s="45"/>
    </row>
    <row r="29" spans="2:17" s="213" customFormat="1" ht="15" thickBot="1">
      <c r="B29" s="69" t="e">
        <f t="shared" si="1"/>
        <v>#REF!</v>
      </c>
      <c r="C29" s="65" t="str">
        <f ca="1">IF(INDIRECT("'Risk Input'!"&amp; Database!$O$2 &amp; ROW() - 5)="","",INDIRECT("'Risk Input'!"&amp; Database!$O$2 &amp; ROW() - 5))</f>
        <v/>
      </c>
      <c r="D29" s="65" t="str">
        <f ca="1">IF(INDIRECT("'Risk Input'!"&amp; Database!$O$10 &amp; ROW() - 5)="","",INDIRECT("'Risk Input'!"&amp; Database!$O$10 &amp; ROW() - 5))</f>
        <v/>
      </c>
      <c r="E29" s="65" t="str">
        <f ca="1">IF(INDIRECT("'Risk Input'!"&amp; Database!$O$27 &amp; ROW() - 5)="","",INDIRECT("'Risk Input'!"&amp; Database!$O$27 &amp; ROW() - 5))</f>
        <v/>
      </c>
      <c r="F29" s="65"/>
      <c r="G29" s="65"/>
      <c r="H29" s="70" t="str">
        <f ca="1">IF(INDIRECT("'Risk Input'!"&amp; Database!$O$28 &amp; ROW() - 5)="","",INDIRECT("'Risk Input'!"&amp; Database!$O$28 &amp; ROW() - 5))</f>
        <v/>
      </c>
      <c r="I29" s="65"/>
      <c r="J29" s="65" t="str">
        <f t="shared" ca="1" si="0"/>
        <v/>
      </c>
      <c r="K29" s="65"/>
      <c r="L29" s="65"/>
      <c r="M29" s="65"/>
      <c r="N29" s="65" t="str">
        <f ca="1">IF(INDIRECT("'Risk Input'!"&amp; Database!$O$22 &amp; ROW() - 5)="","",INDIRECT("'Risk Input'!"&amp; Database!$O$22 &amp; ROW() - 5))</f>
        <v/>
      </c>
      <c r="O29" s="65"/>
      <c r="P29" s="65"/>
      <c r="Q29" s="65"/>
    </row>
    <row r="30" spans="2:17" s="213" customFormat="1" ht="15" thickBot="1">
      <c r="B30" s="67" t="e">
        <f t="shared" si="1"/>
        <v>#REF!</v>
      </c>
      <c r="C30" s="45" t="str">
        <f ca="1">IF(INDIRECT("'Risk Input'!"&amp; Database!$O$2 &amp; ROW() - 5)="","",INDIRECT("'Risk Input'!"&amp; Database!$O$2 &amp; ROW() - 5))</f>
        <v/>
      </c>
      <c r="D30" s="45" t="str">
        <f ca="1">IF(INDIRECT("'Risk Input'!"&amp; Database!$O$10 &amp; ROW() - 5)="","",INDIRECT("'Risk Input'!"&amp; Database!$O$10 &amp; ROW() - 5))</f>
        <v/>
      </c>
      <c r="E30" s="45" t="str">
        <f ca="1">IF(INDIRECT("'Risk Input'!"&amp; Database!$O$27 &amp; ROW() - 5)="","",INDIRECT("'Risk Input'!"&amp; Database!$O$27 &amp; ROW() - 5))</f>
        <v/>
      </c>
      <c r="F30" s="45"/>
      <c r="G30" s="45"/>
      <c r="H30" s="68" t="str">
        <f ca="1">IF(INDIRECT("'Risk Input'!"&amp; Database!$O$28 &amp; ROW() - 5)="","",INDIRECT("'Risk Input'!"&amp; Database!$O$28 &amp; ROW() - 5))</f>
        <v/>
      </c>
      <c r="I30" s="45"/>
      <c r="J30" s="45" t="str">
        <f t="shared" ca="1" si="0"/>
        <v/>
      </c>
      <c r="K30" s="45"/>
      <c r="L30" s="45"/>
      <c r="M30" s="45"/>
      <c r="N30" s="45" t="str">
        <f ca="1">IF(INDIRECT("'Risk Input'!"&amp; Database!$O$22 &amp; ROW() - 5)="","",INDIRECT("'Risk Input'!"&amp; Database!$O$22 &amp; ROW() - 5))</f>
        <v/>
      </c>
      <c r="O30" s="45"/>
      <c r="P30" s="45"/>
      <c r="Q30" s="45"/>
    </row>
    <row r="31" spans="2:17" s="213" customFormat="1" ht="15" thickBot="1">
      <c r="B31" s="69" t="e">
        <f t="shared" si="1"/>
        <v>#REF!</v>
      </c>
      <c r="C31" s="65" t="str">
        <f ca="1">IF(INDIRECT("'Risk Input'!"&amp; Database!$O$2 &amp; ROW() - 5)="","",INDIRECT("'Risk Input'!"&amp; Database!$O$2 &amp; ROW() - 5))</f>
        <v/>
      </c>
      <c r="D31" s="65" t="str">
        <f ca="1">IF(INDIRECT("'Risk Input'!"&amp; Database!$O$10 &amp; ROW() - 5)="","",INDIRECT("'Risk Input'!"&amp; Database!$O$10 &amp; ROW() - 5))</f>
        <v/>
      </c>
      <c r="E31" s="65" t="str">
        <f ca="1">IF(INDIRECT("'Risk Input'!"&amp; Database!$O$27 &amp; ROW() - 5)="","",INDIRECT("'Risk Input'!"&amp; Database!$O$27 &amp; ROW() - 5))</f>
        <v/>
      </c>
      <c r="F31" s="65"/>
      <c r="G31" s="65"/>
      <c r="H31" s="70" t="str">
        <f ca="1">IF(INDIRECT("'Risk Input'!"&amp; Database!$O$28 &amp; ROW() - 5)="","",INDIRECT("'Risk Input'!"&amp; Database!$O$28 &amp; ROW() - 5))</f>
        <v/>
      </c>
      <c r="I31" s="65"/>
      <c r="J31" s="65" t="str">
        <f t="shared" ca="1" si="0"/>
        <v/>
      </c>
      <c r="K31" s="65"/>
      <c r="L31" s="65"/>
      <c r="M31" s="65"/>
      <c r="N31" s="65" t="str">
        <f ca="1">IF(INDIRECT("'Risk Input'!"&amp; Database!$O$22 &amp; ROW() - 5)="","",INDIRECT("'Risk Input'!"&amp; Database!$O$22 &amp; ROW() - 5))</f>
        <v/>
      </c>
      <c r="O31" s="65"/>
      <c r="P31" s="65"/>
      <c r="Q31" s="65"/>
    </row>
    <row r="32" spans="2:17" s="213" customFormat="1" ht="15" thickBot="1">
      <c r="B32" s="67" t="e">
        <f t="shared" si="1"/>
        <v>#REF!</v>
      </c>
      <c r="C32" s="45" t="str">
        <f ca="1">IF(INDIRECT("'Risk Input'!"&amp; Database!$O$2 &amp; ROW() - 5)="","",INDIRECT("'Risk Input'!"&amp; Database!$O$2 &amp; ROW() - 5))</f>
        <v/>
      </c>
      <c r="D32" s="45" t="str">
        <f ca="1">IF(INDIRECT("'Risk Input'!"&amp; Database!$O$10 &amp; ROW() - 5)="","",INDIRECT("'Risk Input'!"&amp; Database!$O$10 &amp; ROW() - 5))</f>
        <v/>
      </c>
      <c r="E32" s="45" t="str">
        <f ca="1">IF(INDIRECT("'Risk Input'!"&amp; Database!$O$27 &amp; ROW() - 5)="","",INDIRECT("'Risk Input'!"&amp; Database!$O$27 &amp; ROW() - 5))</f>
        <v/>
      </c>
      <c r="F32" s="45"/>
      <c r="G32" s="45"/>
      <c r="H32" s="68" t="str">
        <f ca="1">IF(INDIRECT("'Risk Input'!"&amp; Database!$O$28 &amp; ROW() - 5)="","",INDIRECT("'Risk Input'!"&amp; Database!$O$28 &amp; ROW() - 5))</f>
        <v/>
      </c>
      <c r="I32" s="45"/>
      <c r="J32" s="45" t="str">
        <f t="shared" ca="1" si="0"/>
        <v/>
      </c>
      <c r="K32" s="45"/>
      <c r="L32" s="45"/>
      <c r="M32" s="45"/>
      <c r="N32" s="45" t="str">
        <f ca="1">IF(INDIRECT("'Risk Input'!"&amp; Database!$O$22 &amp; ROW() - 5)="","",INDIRECT("'Risk Input'!"&amp; Database!$O$22 &amp; ROW() - 5))</f>
        <v/>
      </c>
      <c r="O32" s="45"/>
      <c r="P32" s="45"/>
      <c r="Q32" s="45"/>
    </row>
    <row r="33" spans="2:17" s="213" customFormat="1" ht="15" thickBot="1">
      <c r="B33" s="69" t="e">
        <f t="shared" si="1"/>
        <v>#REF!</v>
      </c>
      <c r="C33" s="65" t="str">
        <f ca="1">IF(INDIRECT("'Risk Input'!"&amp; Database!$O$2 &amp; ROW() - 5)="","",INDIRECT("'Risk Input'!"&amp; Database!$O$2 &amp; ROW() - 5))</f>
        <v/>
      </c>
      <c r="D33" s="65" t="str">
        <f ca="1">IF(INDIRECT("'Risk Input'!"&amp; Database!$O$10 &amp; ROW() - 5)="","",INDIRECT("'Risk Input'!"&amp; Database!$O$10 &amp; ROW() - 5))</f>
        <v/>
      </c>
      <c r="E33" s="65" t="str">
        <f ca="1">IF(INDIRECT("'Risk Input'!"&amp; Database!$O$27 &amp; ROW() - 5)="","",INDIRECT("'Risk Input'!"&amp; Database!$O$27 &amp; ROW() - 5))</f>
        <v/>
      </c>
      <c r="F33" s="65"/>
      <c r="G33" s="65"/>
      <c r="H33" s="70" t="str">
        <f ca="1">IF(INDIRECT("'Risk Input'!"&amp; Database!$O$28 &amp; ROW() - 5)="","",INDIRECT("'Risk Input'!"&amp; Database!$O$28 &amp; ROW() - 5))</f>
        <v/>
      </c>
      <c r="I33" s="65"/>
      <c r="J33" s="65" t="str">
        <f t="shared" ca="1" si="0"/>
        <v/>
      </c>
      <c r="K33" s="65"/>
      <c r="L33" s="65"/>
      <c r="M33" s="65"/>
      <c r="N33" s="65" t="str">
        <f ca="1">IF(INDIRECT("'Risk Input'!"&amp; Database!$O$22 &amp; ROW() - 5)="","",INDIRECT("'Risk Input'!"&amp; Database!$O$22 &amp; ROW() - 5))</f>
        <v/>
      </c>
      <c r="O33" s="65"/>
      <c r="P33" s="65"/>
      <c r="Q33" s="65"/>
    </row>
    <row r="34" spans="2:17" s="213" customFormat="1" ht="15" thickBot="1">
      <c r="B34" s="67" t="e">
        <f t="shared" si="1"/>
        <v>#REF!</v>
      </c>
      <c r="C34" s="45" t="str">
        <f ca="1">IF(INDIRECT("'Risk Input'!"&amp; Database!$O$2 &amp; ROW() - 5)="","",INDIRECT("'Risk Input'!"&amp; Database!$O$2 &amp; ROW() - 5))</f>
        <v/>
      </c>
      <c r="D34" s="45" t="str">
        <f ca="1">IF(INDIRECT("'Risk Input'!"&amp; Database!$O$10 &amp; ROW() - 5)="","",INDIRECT("'Risk Input'!"&amp; Database!$O$10 &amp; ROW() - 5))</f>
        <v/>
      </c>
      <c r="E34" s="45" t="str">
        <f ca="1">IF(INDIRECT("'Risk Input'!"&amp; Database!$O$27 &amp; ROW() - 5)="","",INDIRECT("'Risk Input'!"&amp; Database!$O$27 &amp; ROW() - 5))</f>
        <v/>
      </c>
      <c r="F34" s="45"/>
      <c r="G34" s="45"/>
      <c r="H34" s="68" t="str">
        <f ca="1">IF(INDIRECT("'Risk Input'!"&amp; Database!$O$28 &amp; ROW() - 5)="","",INDIRECT("'Risk Input'!"&amp; Database!$O$28 &amp; ROW() - 5))</f>
        <v/>
      </c>
      <c r="I34" s="45"/>
      <c r="J34" s="45" t="str">
        <f t="shared" ca="1" si="0"/>
        <v/>
      </c>
      <c r="K34" s="45"/>
      <c r="L34" s="45"/>
      <c r="M34" s="45"/>
      <c r="N34" s="45" t="str">
        <f ca="1">IF(INDIRECT("'Risk Input'!"&amp; Database!$O$22 &amp; ROW() - 5)="","",INDIRECT("'Risk Input'!"&amp; Database!$O$22 &amp; ROW() - 5))</f>
        <v/>
      </c>
      <c r="O34" s="45"/>
      <c r="P34" s="45"/>
      <c r="Q34" s="45"/>
    </row>
    <row r="35" spans="2:17" s="213" customFormat="1" ht="15" thickBot="1">
      <c r="B35" s="69" t="e">
        <f t="shared" si="1"/>
        <v>#REF!</v>
      </c>
      <c r="C35" s="65" t="str">
        <f ca="1">IF(INDIRECT("'Risk Input'!"&amp; Database!$O$2 &amp; ROW() - 5)="","",INDIRECT("'Risk Input'!"&amp; Database!$O$2 &amp; ROW() - 5))</f>
        <v/>
      </c>
      <c r="D35" s="65" t="str">
        <f ca="1">IF(INDIRECT("'Risk Input'!"&amp; Database!$O$10 &amp; ROW() - 5)="","",INDIRECT("'Risk Input'!"&amp; Database!$O$10 &amp; ROW() - 5))</f>
        <v/>
      </c>
      <c r="E35" s="65" t="str">
        <f ca="1">IF(INDIRECT("'Risk Input'!"&amp; Database!$O$27 &amp; ROW() - 5)="","",INDIRECT("'Risk Input'!"&amp; Database!$O$27 &amp; ROW() - 5))</f>
        <v/>
      </c>
      <c r="F35" s="65"/>
      <c r="G35" s="65"/>
      <c r="H35" s="70" t="str">
        <f ca="1">IF(INDIRECT("'Risk Input'!"&amp; Database!$O$28 &amp; ROW() - 5)="","",INDIRECT("'Risk Input'!"&amp; Database!$O$28 &amp; ROW() - 5))</f>
        <v/>
      </c>
      <c r="I35" s="65"/>
      <c r="J35" s="65" t="str">
        <f t="shared" ca="1" si="0"/>
        <v/>
      </c>
      <c r="K35" s="65"/>
      <c r="L35" s="65"/>
      <c r="M35" s="65"/>
      <c r="N35" s="65" t="str">
        <f ca="1">IF(INDIRECT("'Risk Input'!"&amp; Database!$O$22 &amp; ROW() - 5)="","",INDIRECT("'Risk Input'!"&amp; Database!$O$22 &amp; ROW() - 5))</f>
        <v/>
      </c>
      <c r="O35" s="65"/>
      <c r="P35" s="65"/>
      <c r="Q35" s="65"/>
    </row>
    <row r="36" spans="2:17" s="213" customFormat="1" ht="15" thickBot="1">
      <c r="B36" s="67" t="e">
        <f t="shared" si="1"/>
        <v>#REF!</v>
      </c>
      <c r="C36" s="45" t="str">
        <f ca="1">IF(INDIRECT("'Risk Input'!"&amp; Database!$O$2 &amp; ROW() - 5)="","",INDIRECT("'Risk Input'!"&amp; Database!$O$2 &amp; ROW() - 5))</f>
        <v/>
      </c>
      <c r="D36" s="45" t="str">
        <f ca="1">IF(INDIRECT("'Risk Input'!"&amp; Database!$O$10 &amp; ROW() - 5)="","",INDIRECT("'Risk Input'!"&amp; Database!$O$10 &amp; ROW() - 5))</f>
        <v/>
      </c>
      <c r="E36" s="45" t="str">
        <f ca="1">IF(INDIRECT("'Risk Input'!"&amp; Database!$O$27 &amp; ROW() - 5)="","",INDIRECT("'Risk Input'!"&amp; Database!$O$27 &amp; ROW() - 5))</f>
        <v/>
      </c>
      <c r="F36" s="45"/>
      <c r="G36" s="45"/>
      <c r="H36" s="68" t="str">
        <f ca="1">IF(INDIRECT("'Risk Input'!"&amp; Database!$O$28 &amp; ROW() - 5)="","",INDIRECT("'Risk Input'!"&amp; Database!$O$28 &amp; ROW() - 5))</f>
        <v/>
      </c>
      <c r="I36" s="45"/>
      <c r="J36" s="45" t="str">
        <f t="shared" ca="1" si="0"/>
        <v/>
      </c>
      <c r="K36" s="45"/>
      <c r="L36" s="45"/>
      <c r="M36" s="45"/>
      <c r="N36" s="45" t="str">
        <f ca="1">IF(INDIRECT("'Risk Input'!"&amp; Database!$O$22 &amp; ROW() - 5)="","",INDIRECT("'Risk Input'!"&amp; Database!$O$22 &amp; ROW() - 5))</f>
        <v/>
      </c>
      <c r="O36" s="45"/>
      <c r="P36" s="45"/>
      <c r="Q36" s="45"/>
    </row>
    <row r="37" spans="2:17" s="213" customFormat="1" ht="15" thickBot="1">
      <c r="B37" s="69" t="e">
        <f t="shared" si="1"/>
        <v>#REF!</v>
      </c>
      <c r="C37" s="65" t="str">
        <f ca="1">IF(INDIRECT("'Risk Input'!"&amp; Database!$O$2 &amp; ROW() - 5)="","",INDIRECT("'Risk Input'!"&amp; Database!$O$2 &amp; ROW() - 5))</f>
        <v/>
      </c>
      <c r="D37" s="65" t="str">
        <f ca="1">IF(INDIRECT("'Risk Input'!"&amp; Database!$O$10 &amp; ROW() - 5)="","",INDIRECT("'Risk Input'!"&amp; Database!$O$10 &amp; ROW() - 5))</f>
        <v/>
      </c>
      <c r="E37" s="65" t="str">
        <f ca="1">IF(INDIRECT("'Risk Input'!"&amp; Database!$O$27 &amp; ROW() - 5)="","",INDIRECT("'Risk Input'!"&amp; Database!$O$27 &amp; ROW() - 5))</f>
        <v/>
      </c>
      <c r="F37" s="65"/>
      <c r="G37" s="65"/>
      <c r="H37" s="70" t="str">
        <f ca="1">IF(INDIRECT("'Risk Input'!"&amp; Database!$O$28 &amp; ROW() - 5)="","",INDIRECT("'Risk Input'!"&amp; Database!$O$28 &amp; ROW() - 5))</f>
        <v/>
      </c>
      <c r="I37" s="65"/>
      <c r="J37" s="65" t="str">
        <f t="shared" ca="1" si="0"/>
        <v/>
      </c>
      <c r="K37" s="65"/>
      <c r="L37" s="65"/>
      <c r="M37" s="65"/>
      <c r="N37" s="65" t="str">
        <f ca="1">IF(INDIRECT("'Risk Input'!"&amp; Database!$O$22 &amp; ROW() - 5)="","",INDIRECT("'Risk Input'!"&amp; Database!$O$22 &amp; ROW() - 5))</f>
        <v/>
      </c>
      <c r="O37" s="65"/>
      <c r="P37" s="65"/>
      <c r="Q37" s="65"/>
    </row>
    <row r="38" spans="2:17" s="213" customFormat="1" ht="15" thickBot="1">
      <c r="B38" s="67" t="e">
        <f t="shared" si="1"/>
        <v>#REF!</v>
      </c>
      <c r="C38" s="45" t="str">
        <f ca="1">IF(INDIRECT("'Risk Input'!"&amp; Database!$O$2 &amp; ROW() - 5)="","",INDIRECT("'Risk Input'!"&amp; Database!$O$2 &amp; ROW() - 5))</f>
        <v/>
      </c>
      <c r="D38" s="45" t="str">
        <f ca="1">IF(INDIRECT("'Risk Input'!"&amp; Database!$O$10 &amp; ROW() - 5)="","",INDIRECT("'Risk Input'!"&amp; Database!$O$10 &amp; ROW() - 5))</f>
        <v/>
      </c>
      <c r="E38" s="45" t="str">
        <f ca="1">IF(INDIRECT("'Risk Input'!"&amp; Database!$O$27 &amp; ROW() - 5)="","",INDIRECT("'Risk Input'!"&amp; Database!$O$27 &amp; ROW() - 5))</f>
        <v/>
      </c>
      <c r="F38" s="45"/>
      <c r="G38" s="45"/>
      <c r="H38" s="68" t="str">
        <f ca="1">IF(INDIRECT("'Risk Input'!"&amp; Database!$O$28 &amp; ROW() - 5)="","",INDIRECT("'Risk Input'!"&amp; Database!$O$28 &amp; ROW() - 5))</f>
        <v/>
      </c>
      <c r="I38" s="45"/>
      <c r="J38" s="45" t="str">
        <f t="shared" ca="1" si="0"/>
        <v/>
      </c>
      <c r="K38" s="45"/>
      <c r="L38" s="45"/>
      <c r="M38" s="45"/>
      <c r="N38" s="45" t="str">
        <f ca="1">IF(INDIRECT("'Risk Input'!"&amp; Database!$O$22 &amp; ROW() - 5)="","",INDIRECT("'Risk Input'!"&amp; Database!$O$22 &amp; ROW() - 5))</f>
        <v/>
      </c>
      <c r="O38" s="45"/>
      <c r="P38" s="45"/>
      <c r="Q38" s="45"/>
    </row>
    <row r="39" spans="2:17" s="213" customFormat="1" ht="15" thickBot="1">
      <c r="B39" s="69" t="e">
        <f t="shared" si="1"/>
        <v>#REF!</v>
      </c>
      <c r="C39" s="65" t="str">
        <f ca="1">IF(INDIRECT("'Risk Input'!"&amp; Database!$O$2 &amp; ROW() - 5)="","",INDIRECT("'Risk Input'!"&amp; Database!$O$2 &amp; ROW() - 5))</f>
        <v/>
      </c>
      <c r="D39" s="65" t="str">
        <f ca="1">IF(INDIRECT("'Risk Input'!"&amp; Database!$O$10 &amp; ROW() - 5)="","",INDIRECT("'Risk Input'!"&amp; Database!$O$10 &amp; ROW() - 5))</f>
        <v/>
      </c>
      <c r="E39" s="65" t="str">
        <f ca="1">IF(INDIRECT("'Risk Input'!"&amp; Database!$O$27 &amp; ROW() - 5)="","",INDIRECT("'Risk Input'!"&amp; Database!$O$27 &amp; ROW() - 5))</f>
        <v/>
      </c>
      <c r="F39" s="65"/>
      <c r="G39" s="65"/>
      <c r="H39" s="70" t="str">
        <f ca="1">IF(INDIRECT("'Risk Input'!"&amp; Database!$O$28 &amp; ROW() - 5)="","",INDIRECT("'Risk Input'!"&amp; Database!$O$28 &amp; ROW() - 5))</f>
        <v/>
      </c>
      <c r="I39" s="65"/>
      <c r="J39" s="65" t="str">
        <f t="shared" ca="1" si="0"/>
        <v/>
      </c>
      <c r="K39" s="65"/>
      <c r="L39" s="65"/>
      <c r="M39" s="65"/>
      <c r="N39" s="65" t="str">
        <f ca="1">IF(INDIRECT("'Risk Input'!"&amp; Database!$O$22 &amp; ROW() - 5)="","",INDIRECT("'Risk Input'!"&amp; Database!$O$22 &amp; ROW() - 5))</f>
        <v/>
      </c>
      <c r="O39" s="65"/>
      <c r="P39" s="65"/>
      <c r="Q39" s="65"/>
    </row>
    <row r="40" spans="2:17" s="213" customFormat="1" ht="15" thickBot="1">
      <c r="B40" s="67" t="e">
        <f t="shared" si="1"/>
        <v>#REF!</v>
      </c>
      <c r="C40" s="45" t="str">
        <f ca="1">IF(INDIRECT("'Risk Input'!"&amp; Database!$O$2 &amp; ROW() - 5)="","",INDIRECT("'Risk Input'!"&amp; Database!$O$2 &amp; ROW() - 5))</f>
        <v/>
      </c>
      <c r="D40" s="45" t="str">
        <f ca="1">IF(INDIRECT("'Risk Input'!"&amp; Database!$O$10 &amp; ROW() - 5)="","",INDIRECT("'Risk Input'!"&amp; Database!$O$10 &amp; ROW() - 5))</f>
        <v/>
      </c>
      <c r="E40" s="45" t="str">
        <f ca="1">IF(INDIRECT("'Risk Input'!"&amp; Database!$O$27 &amp; ROW() - 5)="","",INDIRECT("'Risk Input'!"&amp; Database!$O$27 &amp; ROW() - 5))</f>
        <v/>
      </c>
      <c r="F40" s="45"/>
      <c r="G40" s="45"/>
      <c r="H40" s="68" t="str">
        <f ca="1">IF(INDIRECT("'Risk Input'!"&amp; Database!$O$28 &amp; ROW() - 5)="","",INDIRECT("'Risk Input'!"&amp; Database!$O$28 &amp; ROW() - 5))</f>
        <v/>
      </c>
      <c r="I40" s="45"/>
      <c r="J40" s="45" t="str">
        <f t="shared" ca="1" si="0"/>
        <v/>
      </c>
      <c r="K40" s="45"/>
      <c r="L40" s="45"/>
      <c r="M40" s="45"/>
      <c r="N40" s="45" t="str">
        <f ca="1">IF(INDIRECT("'Risk Input'!"&amp; Database!$O$22 &amp; ROW() - 5)="","",INDIRECT("'Risk Input'!"&amp; Database!$O$22 &amp; ROW() - 5))</f>
        <v/>
      </c>
      <c r="O40" s="45"/>
      <c r="P40" s="45"/>
      <c r="Q40" s="45"/>
    </row>
    <row r="41" spans="2:17" s="213" customFormat="1" ht="15" thickBot="1">
      <c r="B41" s="69" t="e">
        <f t="shared" si="1"/>
        <v>#REF!</v>
      </c>
      <c r="C41" s="65" t="str">
        <f ca="1">IF(INDIRECT("'Risk Input'!"&amp; Database!$O$2 &amp; ROW() - 5)="","",INDIRECT("'Risk Input'!"&amp; Database!$O$2 &amp; ROW() - 5))</f>
        <v/>
      </c>
      <c r="D41" s="65" t="str">
        <f ca="1">IF(INDIRECT("'Risk Input'!"&amp; Database!$O$10 &amp; ROW() - 5)="","",INDIRECT("'Risk Input'!"&amp; Database!$O$10 &amp; ROW() - 5))</f>
        <v/>
      </c>
      <c r="E41" s="65" t="str">
        <f ca="1">IF(INDIRECT("'Risk Input'!"&amp; Database!$O$27 &amp; ROW() - 5)="","",INDIRECT("'Risk Input'!"&amp; Database!$O$27 &amp; ROW() - 5))</f>
        <v/>
      </c>
      <c r="F41" s="65"/>
      <c r="G41" s="65"/>
      <c r="H41" s="70" t="str">
        <f ca="1">IF(INDIRECT("'Risk Input'!"&amp; Database!$O$28 &amp; ROW() - 5)="","",INDIRECT("'Risk Input'!"&amp; Database!$O$28 &amp; ROW() - 5))</f>
        <v/>
      </c>
      <c r="I41" s="65"/>
      <c r="J41" s="65" t="str">
        <f t="shared" ca="1" si="0"/>
        <v/>
      </c>
      <c r="K41" s="65"/>
      <c r="L41" s="65"/>
      <c r="M41" s="65"/>
      <c r="N41" s="65" t="str">
        <f ca="1">IF(INDIRECT("'Risk Input'!"&amp; Database!$O$22 &amp; ROW() - 5)="","",INDIRECT("'Risk Input'!"&amp; Database!$O$22 &amp; ROW() - 5))</f>
        <v/>
      </c>
      <c r="O41" s="65"/>
      <c r="P41" s="65"/>
      <c r="Q41" s="65"/>
    </row>
    <row r="42" spans="2:17" s="213" customFormat="1" ht="15" thickBot="1">
      <c r="B42" s="67" t="e">
        <f t="shared" si="1"/>
        <v>#REF!</v>
      </c>
      <c r="C42" s="45" t="str">
        <f ca="1">IF(INDIRECT("'Risk Input'!"&amp; Database!$O$2 &amp; ROW() - 5)="","",INDIRECT("'Risk Input'!"&amp; Database!$O$2 &amp; ROW() - 5))</f>
        <v/>
      </c>
      <c r="D42" s="45" t="str">
        <f ca="1">IF(INDIRECT("'Risk Input'!"&amp; Database!$O$10 &amp; ROW() - 5)="","",INDIRECT("'Risk Input'!"&amp; Database!$O$10 &amp; ROW() - 5))</f>
        <v/>
      </c>
      <c r="E42" s="45" t="str">
        <f ca="1">IF(INDIRECT("'Risk Input'!"&amp; Database!$O$27 &amp; ROW() - 5)="","",INDIRECT("'Risk Input'!"&amp; Database!$O$27 &amp; ROW() - 5))</f>
        <v/>
      </c>
      <c r="F42" s="45"/>
      <c r="G42" s="45"/>
      <c r="H42" s="68" t="str">
        <f ca="1">IF(INDIRECT("'Risk Input'!"&amp; Database!$O$28 &amp; ROW() - 5)="","",INDIRECT("'Risk Input'!"&amp; Database!$O$28 &amp; ROW() - 5))</f>
        <v/>
      </c>
      <c r="I42" s="45"/>
      <c r="J42" s="45" t="str">
        <f t="shared" ca="1" si="0"/>
        <v/>
      </c>
      <c r="K42" s="45"/>
      <c r="L42" s="45"/>
      <c r="M42" s="45"/>
      <c r="N42" s="45" t="str">
        <f ca="1">IF(INDIRECT("'Risk Input'!"&amp; Database!$O$22 &amp; ROW() - 5)="","",INDIRECT("'Risk Input'!"&amp; Database!$O$22 &amp; ROW() - 5))</f>
        <v/>
      </c>
      <c r="O42" s="45"/>
      <c r="P42" s="45"/>
      <c r="Q42" s="45"/>
    </row>
    <row r="43" spans="2:17" s="213" customFormat="1" ht="15" thickBot="1">
      <c r="B43" s="69" t="e">
        <f t="shared" si="1"/>
        <v>#REF!</v>
      </c>
      <c r="C43" s="65" t="str">
        <f ca="1">IF(INDIRECT("'Risk Input'!"&amp; Database!$O$2 &amp; ROW() - 5)="","",INDIRECT("'Risk Input'!"&amp; Database!$O$2 &amp; ROW() - 5))</f>
        <v/>
      </c>
      <c r="D43" s="65" t="str">
        <f ca="1">IF(INDIRECT("'Risk Input'!"&amp; Database!$O$10 &amp; ROW() - 5)="","",INDIRECT("'Risk Input'!"&amp; Database!$O$10 &amp; ROW() - 5))</f>
        <v/>
      </c>
      <c r="E43" s="65" t="str">
        <f ca="1">IF(INDIRECT("'Risk Input'!"&amp; Database!$O$27 &amp; ROW() - 5)="","",INDIRECT("'Risk Input'!"&amp; Database!$O$27 &amp; ROW() - 5))</f>
        <v/>
      </c>
      <c r="F43" s="65"/>
      <c r="G43" s="65"/>
      <c r="H43" s="70" t="str">
        <f ca="1">IF(INDIRECT("'Risk Input'!"&amp; Database!$O$28 &amp; ROW() - 5)="","",INDIRECT("'Risk Input'!"&amp; Database!$O$28 &amp; ROW() - 5))</f>
        <v/>
      </c>
      <c r="I43" s="65"/>
      <c r="J43" s="65" t="str">
        <f t="shared" ca="1" si="0"/>
        <v/>
      </c>
      <c r="K43" s="65"/>
      <c r="L43" s="65"/>
      <c r="M43" s="65"/>
      <c r="N43" s="65" t="str">
        <f ca="1">IF(INDIRECT("'Risk Input'!"&amp; Database!$O$22 &amp; ROW() - 5)="","",INDIRECT("'Risk Input'!"&amp; Database!$O$22 &amp; ROW() - 5))</f>
        <v/>
      </c>
      <c r="O43" s="65"/>
      <c r="P43" s="65"/>
      <c r="Q43" s="65"/>
    </row>
    <row r="44" spans="2:17" s="213" customFormat="1" ht="15" thickBot="1">
      <c r="B44" s="42" t="e">
        <f>B43+1</f>
        <v>#REF!</v>
      </c>
      <c r="C44" s="39" t="str">
        <f ca="1">IF(INDIRECT("'Risk Input'!"&amp; Database!$O$2 &amp; ROW() - 5)="","",INDIRECT("'Risk Input'!"&amp; Database!$O$2 &amp; ROW() - 5))</f>
        <v/>
      </c>
      <c r="D44" s="39" t="str">
        <f ca="1">IF(INDIRECT("'Risk Input'!"&amp; Database!$O$10 &amp; ROW() - 5)="","",INDIRECT("'Risk Input'!"&amp; Database!$O$10 &amp; ROW() - 5))</f>
        <v/>
      </c>
      <c r="E44" s="39" t="str">
        <f ca="1">IF(INDIRECT("'Risk Input'!"&amp; Database!$O$27 &amp; ROW() - 5)="","",INDIRECT("'Risk Input'!"&amp; Database!$O$27 &amp; ROW() - 5))</f>
        <v/>
      </c>
      <c r="F44" s="39"/>
      <c r="G44" s="39"/>
      <c r="H44" s="43" t="str">
        <f ca="1">IF(INDIRECT("'Risk Input'!"&amp; Database!$O$28 &amp; ROW() - 5)="","",INDIRECT("'Risk Input'!"&amp; Database!$O$28 &amp; ROW() - 5))</f>
        <v/>
      </c>
      <c r="I44" s="39"/>
      <c r="J44" s="39" t="str">
        <f t="shared" ca="1" si="0"/>
        <v/>
      </c>
      <c r="K44" s="39"/>
      <c r="L44" s="39"/>
      <c r="M44" s="39"/>
      <c r="N44" s="39" t="str">
        <f ca="1">IF(INDIRECT("'Risk Input'!"&amp; Database!$O$22 &amp; ROW() - 5)="","",INDIRECT("'Risk Input'!"&amp; Database!$O$22 &amp; ROW() - 5))</f>
        <v/>
      </c>
      <c r="O44" s="39"/>
      <c r="P44" s="39"/>
      <c r="Q44" s="39"/>
    </row>
    <row r="45" spans="2:17" s="213" customFormat="1" ht="15" thickBot="1">
      <c r="B45" s="40" t="e">
        <f t="shared" ref="B45:B79" si="2">B44+1</f>
        <v>#REF!</v>
      </c>
      <c r="C45" s="38" t="str">
        <f ca="1">IF(INDIRECT("'Risk Input'!"&amp; Database!$O$2 &amp; ROW() - 5)="","",INDIRECT("'Risk Input'!"&amp; Database!$O$2 &amp; ROW() - 5))</f>
        <v/>
      </c>
      <c r="D45" s="38" t="str">
        <f ca="1">IF(INDIRECT("'Risk Input'!"&amp; Database!$O$10 &amp; ROW() - 5)="","",INDIRECT("'Risk Input'!"&amp; Database!$O$10 &amp; ROW() - 5))</f>
        <v/>
      </c>
      <c r="E45" s="38" t="str">
        <f ca="1">IF(INDIRECT("'Risk Input'!"&amp; Database!$O$27 &amp; ROW() - 5)="","",INDIRECT("'Risk Input'!"&amp; Database!$O$27 &amp; ROW() - 5))</f>
        <v/>
      </c>
      <c r="F45" s="38"/>
      <c r="G45" s="38"/>
      <c r="H45" s="41" t="str">
        <f ca="1">IF(INDIRECT("'Risk Input'!"&amp; Database!$O$28 &amp; ROW() - 5)="","",INDIRECT("'Risk Input'!"&amp; Database!$O$28 &amp; ROW() - 5))</f>
        <v/>
      </c>
      <c r="I45" s="38"/>
      <c r="J45" s="38" t="str">
        <f t="shared" ca="1" si="0"/>
        <v/>
      </c>
      <c r="K45" s="38"/>
      <c r="L45" s="38"/>
      <c r="M45" s="38"/>
      <c r="N45" s="38" t="str">
        <f ca="1">IF(INDIRECT("'Risk Input'!"&amp; Database!$O$22 &amp; ROW() - 5)="","",INDIRECT("'Risk Input'!"&amp; Database!$O$22 &amp; ROW() - 5))</f>
        <v/>
      </c>
      <c r="O45" s="38"/>
      <c r="P45" s="38"/>
      <c r="Q45" s="38"/>
    </row>
    <row r="46" spans="2:17" s="213" customFormat="1" ht="15" thickBot="1">
      <c r="B46" s="42" t="e">
        <f t="shared" si="2"/>
        <v>#REF!</v>
      </c>
      <c r="C46" s="39" t="str">
        <f ca="1">IF(INDIRECT("'Risk Input'!"&amp; Database!$O$2 &amp; ROW() - 5)="","",INDIRECT("'Risk Input'!"&amp; Database!$O$2 &amp; ROW() - 5))</f>
        <v/>
      </c>
      <c r="D46" s="39" t="str">
        <f ca="1">IF(INDIRECT("'Risk Input'!"&amp; Database!$O$10 &amp; ROW() - 5)="","",INDIRECT("'Risk Input'!"&amp; Database!$O$10 &amp; ROW() - 5))</f>
        <v/>
      </c>
      <c r="E46" s="39" t="str">
        <f ca="1">IF(INDIRECT("'Risk Input'!"&amp; Database!$O$27 &amp; ROW() - 5)="","",INDIRECT("'Risk Input'!"&amp; Database!$O$27 &amp; ROW() - 5))</f>
        <v/>
      </c>
      <c r="F46" s="39"/>
      <c r="G46" s="39"/>
      <c r="H46" s="43" t="str">
        <f ca="1">IF(INDIRECT("'Risk Input'!"&amp; Database!$O$28 &amp; ROW() - 5)="","",INDIRECT("'Risk Input'!"&amp; Database!$O$28 &amp; ROW() - 5))</f>
        <v/>
      </c>
      <c r="I46" s="39"/>
      <c r="J46" s="39" t="str">
        <f t="shared" ca="1" si="0"/>
        <v/>
      </c>
      <c r="K46" s="39"/>
      <c r="L46" s="39"/>
      <c r="M46" s="39"/>
      <c r="N46" s="39" t="str">
        <f ca="1">IF(INDIRECT("'Risk Input'!"&amp; Database!$O$22 &amp; ROW() - 5)="","",INDIRECT("'Risk Input'!"&amp; Database!$O$22 &amp; ROW() - 5))</f>
        <v/>
      </c>
      <c r="O46" s="39"/>
      <c r="P46" s="39"/>
      <c r="Q46" s="39"/>
    </row>
    <row r="47" spans="2:17" s="213" customFormat="1" ht="15" thickBot="1">
      <c r="B47" s="40" t="e">
        <f t="shared" si="2"/>
        <v>#REF!</v>
      </c>
      <c r="C47" s="38" t="str">
        <f ca="1">IF(INDIRECT("'Risk Input'!"&amp; Database!$O$2 &amp; ROW() - 5)="","",INDIRECT("'Risk Input'!"&amp; Database!$O$2 &amp; ROW() - 5))</f>
        <v/>
      </c>
      <c r="D47" s="38" t="str">
        <f ca="1">IF(INDIRECT("'Risk Input'!"&amp; Database!$O$10 &amp; ROW() - 5)="","",INDIRECT("'Risk Input'!"&amp; Database!$O$10 &amp; ROW() - 5))</f>
        <v/>
      </c>
      <c r="E47" s="38" t="str">
        <f ca="1">IF(INDIRECT("'Risk Input'!"&amp; Database!$O$27 &amp; ROW() - 5)="","",INDIRECT("'Risk Input'!"&amp; Database!$O$27 &amp; ROW() - 5))</f>
        <v/>
      </c>
      <c r="F47" s="38"/>
      <c r="G47" s="38"/>
      <c r="H47" s="41" t="str">
        <f ca="1">IF(INDIRECT("'Risk Input'!"&amp; Database!$O$28 &amp; ROW() - 5)="","",INDIRECT("'Risk Input'!"&amp; Database!$O$28 &amp; ROW() - 5))</f>
        <v/>
      </c>
      <c r="I47" s="38"/>
      <c r="J47" s="38" t="str">
        <f t="shared" ca="1" si="0"/>
        <v/>
      </c>
      <c r="K47" s="38"/>
      <c r="L47" s="38"/>
      <c r="M47" s="38"/>
      <c r="N47" s="38" t="str">
        <f ca="1">IF(INDIRECT("'Risk Input'!"&amp; Database!$O$22 &amp; ROW() - 5)="","",INDIRECT("'Risk Input'!"&amp; Database!$O$22 &amp; ROW() - 5))</f>
        <v/>
      </c>
      <c r="O47" s="38"/>
      <c r="P47" s="38"/>
      <c r="Q47" s="38"/>
    </row>
    <row r="48" spans="2:17" s="213" customFormat="1" ht="15" thickBot="1">
      <c r="B48" s="42" t="e">
        <f t="shared" si="2"/>
        <v>#REF!</v>
      </c>
      <c r="C48" s="39" t="str">
        <f ca="1">IF(INDIRECT("'Risk Input'!"&amp; Database!$O$2 &amp; ROW() - 5)="","",INDIRECT("'Risk Input'!"&amp; Database!$O$2 &amp; ROW() - 5))</f>
        <v/>
      </c>
      <c r="D48" s="39" t="str">
        <f ca="1">IF(INDIRECT("'Risk Input'!"&amp; Database!$O$10 &amp; ROW() - 5)="","",INDIRECT("'Risk Input'!"&amp; Database!$O$10 &amp; ROW() - 5))</f>
        <v/>
      </c>
      <c r="E48" s="39" t="str">
        <f ca="1">IF(INDIRECT("'Risk Input'!"&amp; Database!$O$27 &amp; ROW() - 5)="","",INDIRECT("'Risk Input'!"&amp; Database!$O$27 &amp; ROW() - 5))</f>
        <v/>
      </c>
      <c r="F48" s="39"/>
      <c r="G48" s="39"/>
      <c r="H48" s="43" t="str">
        <f ca="1">IF(INDIRECT("'Risk Input'!"&amp; Database!$O$28 &amp; ROW() - 5)="","",INDIRECT("'Risk Input'!"&amp; Database!$O$28 &amp; ROW() - 5))</f>
        <v/>
      </c>
      <c r="I48" s="39"/>
      <c r="J48" s="39" t="str">
        <f t="shared" ca="1" si="0"/>
        <v/>
      </c>
      <c r="K48" s="39"/>
      <c r="L48" s="39"/>
      <c r="M48" s="39"/>
      <c r="N48" s="39" t="str">
        <f ca="1">IF(INDIRECT("'Risk Input'!"&amp; Database!$O$22 &amp; ROW() - 5)="","",INDIRECT("'Risk Input'!"&amp; Database!$O$22 &amp; ROW() - 5))</f>
        <v/>
      </c>
      <c r="O48" s="39"/>
      <c r="P48" s="39"/>
      <c r="Q48" s="39"/>
    </row>
    <row r="49" spans="2:17" s="213" customFormat="1" ht="15" thickBot="1">
      <c r="B49" s="40" t="e">
        <f t="shared" si="2"/>
        <v>#REF!</v>
      </c>
      <c r="C49" s="38" t="str">
        <f ca="1">IF(INDIRECT("'Risk Input'!"&amp; Database!$O$2 &amp; ROW() - 5)="","",INDIRECT("'Risk Input'!"&amp; Database!$O$2 &amp; ROW() - 5))</f>
        <v/>
      </c>
      <c r="D49" s="38" t="str">
        <f ca="1">IF(INDIRECT("'Risk Input'!"&amp; Database!$O$10 &amp; ROW() - 5)="","",INDIRECT("'Risk Input'!"&amp; Database!$O$10 &amp; ROW() - 5))</f>
        <v/>
      </c>
      <c r="E49" s="38" t="str">
        <f ca="1">IF(INDIRECT("'Risk Input'!"&amp; Database!$O$27 &amp; ROW() - 5)="","",INDIRECT("'Risk Input'!"&amp; Database!$O$27 &amp; ROW() - 5))</f>
        <v/>
      </c>
      <c r="F49" s="38"/>
      <c r="G49" s="38"/>
      <c r="H49" s="41" t="str">
        <f ca="1">IF(INDIRECT("'Risk Input'!"&amp; Database!$O$28 &amp; ROW() - 5)="","",INDIRECT("'Risk Input'!"&amp; Database!$O$28 &amp; ROW() - 5))</f>
        <v/>
      </c>
      <c r="I49" s="38"/>
      <c r="J49" s="38" t="str">
        <f t="shared" ca="1" si="0"/>
        <v/>
      </c>
      <c r="K49" s="38"/>
      <c r="L49" s="38"/>
      <c r="M49" s="38"/>
      <c r="N49" s="38" t="str">
        <f ca="1">IF(INDIRECT("'Risk Input'!"&amp; Database!$O$22 &amp; ROW() - 5)="","",INDIRECT("'Risk Input'!"&amp; Database!$O$22 &amp; ROW() - 5))</f>
        <v/>
      </c>
      <c r="O49" s="38"/>
      <c r="P49" s="38"/>
      <c r="Q49" s="38"/>
    </row>
    <row r="50" spans="2:17" s="213" customFormat="1" ht="15" thickBot="1">
      <c r="B50" s="42" t="e">
        <f t="shared" si="2"/>
        <v>#REF!</v>
      </c>
      <c r="C50" s="39" t="str">
        <f ca="1">IF(INDIRECT("'Risk Input'!"&amp; Database!$O$2 &amp; ROW() - 5)="","",INDIRECT("'Risk Input'!"&amp; Database!$O$2 &amp; ROW() - 5))</f>
        <v/>
      </c>
      <c r="D50" s="39" t="str">
        <f ca="1">IF(INDIRECT("'Risk Input'!"&amp; Database!$O$10 &amp; ROW() - 5)="","",INDIRECT("'Risk Input'!"&amp; Database!$O$10 &amp; ROW() - 5))</f>
        <v/>
      </c>
      <c r="E50" s="39" t="str">
        <f ca="1">IF(INDIRECT("'Risk Input'!"&amp; Database!$O$27 &amp; ROW() - 5)="","",INDIRECT("'Risk Input'!"&amp; Database!$O$27 &amp; ROW() - 5))</f>
        <v/>
      </c>
      <c r="F50" s="39"/>
      <c r="G50" s="39"/>
      <c r="H50" s="43" t="str">
        <f ca="1">IF(INDIRECT("'Risk Input'!"&amp; Database!$O$28 &amp; ROW() - 5)="","",INDIRECT("'Risk Input'!"&amp; Database!$O$28 &amp; ROW() - 5))</f>
        <v/>
      </c>
      <c r="I50" s="39"/>
      <c r="J50" s="39" t="str">
        <f t="shared" ca="1" si="0"/>
        <v/>
      </c>
      <c r="K50" s="39"/>
      <c r="L50" s="39"/>
      <c r="M50" s="39"/>
      <c r="N50" s="39" t="str">
        <f ca="1">IF(INDIRECT("'Risk Input'!"&amp; Database!$O$22 &amp; ROW() - 5)="","",INDIRECT("'Risk Input'!"&amp; Database!$O$22 &amp; ROW() - 5))</f>
        <v/>
      </c>
      <c r="O50" s="39"/>
      <c r="P50" s="39"/>
      <c r="Q50" s="39"/>
    </row>
    <row r="51" spans="2:17" s="213" customFormat="1" ht="15" thickBot="1">
      <c r="B51" s="40" t="e">
        <f t="shared" si="2"/>
        <v>#REF!</v>
      </c>
      <c r="C51" s="38" t="str">
        <f ca="1">IF(INDIRECT("'Risk Input'!"&amp; Database!$O$2 &amp; ROW() - 5)="","",INDIRECT("'Risk Input'!"&amp; Database!$O$2 &amp; ROW() - 5))</f>
        <v/>
      </c>
      <c r="D51" s="38" t="str">
        <f ca="1">IF(INDIRECT("'Risk Input'!"&amp; Database!$O$10 &amp; ROW() - 5)="","",INDIRECT("'Risk Input'!"&amp; Database!$O$10 &amp; ROW() - 5))</f>
        <v/>
      </c>
      <c r="E51" s="38" t="str">
        <f ca="1">IF(INDIRECT("'Risk Input'!"&amp; Database!$O$27 &amp; ROW() - 5)="","",INDIRECT("'Risk Input'!"&amp; Database!$O$27 &amp; ROW() - 5))</f>
        <v/>
      </c>
      <c r="F51" s="38"/>
      <c r="G51" s="38"/>
      <c r="H51" s="41" t="str">
        <f ca="1">IF(INDIRECT("'Risk Input'!"&amp; Database!$O$28 &amp; ROW() - 5)="","",INDIRECT("'Risk Input'!"&amp; Database!$O$28 &amp; ROW() - 5))</f>
        <v/>
      </c>
      <c r="I51" s="38"/>
      <c r="J51" s="38" t="str">
        <f t="shared" ca="1" si="0"/>
        <v/>
      </c>
      <c r="K51" s="38"/>
      <c r="L51" s="38"/>
      <c r="M51" s="38"/>
      <c r="N51" s="38" t="str">
        <f ca="1">IF(INDIRECT("'Risk Input'!"&amp; Database!$O$22 &amp; ROW() - 5)="","",INDIRECT("'Risk Input'!"&amp; Database!$O$22 &amp; ROW() - 5))</f>
        <v/>
      </c>
      <c r="O51" s="38"/>
      <c r="P51" s="38"/>
      <c r="Q51" s="38"/>
    </row>
    <row r="52" spans="2:17" s="213" customFormat="1" ht="15" thickBot="1">
      <c r="B52" s="67" t="e">
        <f t="shared" si="2"/>
        <v>#REF!</v>
      </c>
      <c r="C52" s="45" t="str">
        <f ca="1">IF(INDIRECT("'Risk Input'!"&amp; Database!$O$2 &amp; ROW() - 5)="","",INDIRECT("'Risk Input'!"&amp; Database!$O$2 &amp; ROW() - 5))</f>
        <v/>
      </c>
      <c r="D52" s="45" t="str">
        <f ca="1">IF(INDIRECT("'Risk Input'!"&amp; Database!$O$10 &amp; ROW() - 5)="","",INDIRECT("'Risk Input'!"&amp; Database!$O$10 &amp; ROW() - 5))</f>
        <v/>
      </c>
      <c r="E52" s="45" t="str">
        <f ca="1">IF(INDIRECT("'Risk Input'!"&amp; Database!$O$27 &amp; ROW() - 5)="","",INDIRECT("'Risk Input'!"&amp; Database!$O$27 &amp; ROW() - 5))</f>
        <v/>
      </c>
      <c r="F52" s="45"/>
      <c r="G52" s="45"/>
      <c r="H52" s="68" t="str">
        <f ca="1">IF(INDIRECT("'Risk Input'!"&amp; Database!$O$28 &amp; ROW() - 5)="","",INDIRECT("'Risk Input'!"&amp; Database!$O$28 &amp; ROW() - 5))</f>
        <v/>
      </c>
      <c r="I52" s="45"/>
      <c r="J52" s="45" t="str">
        <f t="shared" ca="1" si="0"/>
        <v/>
      </c>
      <c r="K52" s="45"/>
      <c r="L52" s="45"/>
      <c r="M52" s="45"/>
      <c r="N52" s="45" t="str">
        <f ca="1">IF(INDIRECT("'Risk Input'!"&amp; Database!$O$22 &amp; ROW() - 5)="","",INDIRECT("'Risk Input'!"&amp; Database!$O$22 &amp; ROW() - 5))</f>
        <v/>
      </c>
      <c r="O52" s="45"/>
      <c r="P52" s="45"/>
      <c r="Q52" s="45"/>
    </row>
    <row r="53" spans="2:17" s="213" customFormat="1" ht="15" thickBot="1">
      <c r="B53" s="69" t="e">
        <f t="shared" si="2"/>
        <v>#REF!</v>
      </c>
      <c r="C53" s="65" t="str">
        <f ca="1">IF(INDIRECT("'Risk Input'!"&amp; Database!$O$2 &amp; ROW() - 5)="","",INDIRECT("'Risk Input'!"&amp; Database!$O$2 &amp; ROW() - 5))</f>
        <v/>
      </c>
      <c r="D53" s="65" t="str">
        <f ca="1">IF(INDIRECT("'Risk Input'!"&amp; Database!$O$10 &amp; ROW() - 5)="","",INDIRECT("'Risk Input'!"&amp; Database!$O$10 &amp; ROW() - 5))</f>
        <v/>
      </c>
      <c r="E53" s="65" t="str">
        <f ca="1">IF(INDIRECT("'Risk Input'!"&amp; Database!$O$27 &amp; ROW() - 5)="","",INDIRECT("'Risk Input'!"&amp; Database!$O$27 &amp; ROW() - 5))</f>
        <v/>
      </c>
      <c r="F53" s="65"/>
      <c r="G53" s="65"/>
      <c r="H53" s="70" t="str">
        <f ca="1">IF(INDIRECT("'Risk Input'!"&amp; Database!$O$28 &amp; ROW() - 5)="","",INDIRECT("'Risk Input'!"&amp; Database!$O$28 &amp; ROW() - 5))</f>
        <v/>
      </c>
      <c r="I53" s="65"/>
      <c r="J53" s="65" t="str">
        <f t="shared" ca="1" si="0"/>
        <v/>
      </c>
      <c r="K53" s="65"/>
      <c r="L53" s="65"/>
      <c r="M53" s="65"/>
      <c r="N53" s="65" t="str">
        <f ca="1">IF(INDIRECT("'Risk Input'!"&amp; Database!$O$22 &amp; ROW() - 5)="","",INDIRECT("'Risk Input'!"&amp; Database!$O$22 &amp; ROW() - 5))</f>
        <v/>
      </c>
      <c r="O53" s="65"/>
      <c r="P53" s="65"/>
      <c r="Q53" s="65"/>
    </row>
    <row r="54" spans="2:17" s="213" customFormat="1" ht="15" thickBot="1">
      <c r="B54" s="67" t="e">
        <f t="shared" si="2"/>
        <v>#REF!</v>
      </c>
      <c r="C54" s="45" t="str">
        <f ca="1">IF(INDIRECT("'Risk Input'!"&amp; Database!$O$2 &amp; ROW() - 5)="","",INDIRECT("'Risk Input'!"&amp; Database!$O$2 &amp; ROW() - 5))</f>
        <v/>
      </c>
      <c r="D54" s="45" t="str">
        <f ca="1">IF(INDIRECT("'Risk Input'!"&amp; Database!$O$10 &amp; ROW() - 5)="","",INDIRECT("'Risk Input'!"&amp; Database!$O$10 &amp; ROW() - 5))</f>
        <v/>
      </c>
      <c r="E54" s="45" t="str">
        <f ca="1">IF(INDIRECT("'Risk Input'!"&amp; Database!$O$27 &amp; ROW() - 5)="","",INDIRECT("'Risk Input'!"&amp; Database!$O$27 &amp; ROW() - 5))</f>
        <v/>
      </c>
      <c r="F54" s="45"/>
      <c r="G54" s="45"/>
      <c r="H54" s="68" t="str">
        <f ca="1">IF(INDIRECT("'Risk Input'!"&amp; Database!$O$28 &amp; ROW() - 5)="","",INDIRECT("'Risk Input'!"&amp; Database!$O$28 &amp; ROW() - 5))</f>
        <v/>
      </c>
      <c r="I54" s="45"/>
      <c r="J54" s="45" t="str">
        <f t="shared" ca="1" si="0"/>
        <v/>
      </c>
      <c r="K54" s="45"/>
      <c r="L54" s="45"/>
      <c r="M54" s="45"/>
      <c r="N54" s="45" t="str">
        <f ca="1">IF(INDIRECT("'Risk Input'!"&amp; Database!$O$22 &amp; ROW() - 5)="","",INDIRECT("'Risk Input'!"&amp; Database!$O$22 &amp; ROW() - 5))</f>
        <v/>
      </c>
      <c r="O54" s="45"/>
      <c r="P54" s="45"/>
      <c r="Q54" s="45"/>
    </row>
    <row r="55" spans="2:17" s="213" customFormat="1" ht="15" thickBot="1">
      <c r="B55" s="69" t="e">
        <f t="shared" si="2"/>
        <v>#REF!</v>
      </c>
      <c r="C55" s="65" t="str">
        <f ca="1">IF(INDIRECT("'Risk Input'!"&amp; Database!$O$2 &amp; ROW() - 5)="","",INDIRECT("'Risk Input'!"&amp; Database!$O$2 &amp; ROW() - 5))</f>
        <v/>
      </c>
      <c r="D55" s="65" t="str">
        <f ca="1">IF(INDIRECT("'Risk Input'!"&amp; Database!$O$10 &amp; ROW() - 5)="","",INDIRECT("'Risk Input'!"&amp; Database!$O$10 &amp; ROW() - 5))</f>
        <v/>
      </c>
      <c r="E55" s="65" t="str">
        <f ca="1">IF(INDIRECT("'Risk Input'!"&amp; Database!$O$27 &amp; ROW() - 5)="","",INDIRECT("'Risk Input'!"&amp; Database!$O$27 &amp; ROW() - 5))</f>
        <v/>
      </c>
      <c r="F55" s="65"/>
      <c r="G55" s="65"/>
      <c r="H55" s="70" t="str">
        <f ca="1">IF(INDIRECT("'Risk Input'!"&amp; Database!$O$28 &amp; ROW() - 5)="","",INDIRECT("'Risk Input'!"&amp; Database!$O$28 &amp; ROW() - 5))</f>
        <v/>
      </c>
      <c r="I55" s="65"/>
      <c r="J55" s="65" t="str">
        <f t="shared" ca="1" si="0"/>
        <v/>
      </c>
      <c r="K55" s="65"/>
      <c r="L55" s="65"/>
      <c r="M55" s="65"/>
      <c r="N55" s="65" t="str">
        <f ca="1">IF(INDIRECT("'Risk Input'!"&amp; Database!$O$22 &amp; ROW() - 5)="","",INDIRECT("'Risk Input'!"&amp; Database!$O$22 &amp; ROW() - 5))</f>
        <v/>
      </c>
      <c r="O55" s="65"/>
      <c r="P55" s="65"/>
      <c r="Q55" s="65"/>
    </row>
    <row r="56" spans="2:17" s="213" customFormat="1" ht="15" thickBot="1">
      <c r="B56" s="67" t="e">
        <f t="shared" si="2"/>
        <v>#REF!</v>
      </c>
      <c r="C56" s="45" t="str">
        <f ca="1">IF(INDIRECT("'Risk Input'!"&amp; Database!$O$2 &amp; ROW() - 5)="","",INDIRECT("'Risk Input'!"&amp; Database!$O$2 &amp; ROW() - 5))</f>
        <v/>
      </c>
      <c r="D56" s="45" t="str">
        <f ca="1">IF(INDIRECT("'Risk Input'!"&amp; Database!$O$10 &amp; ROW() - 5)="","",INDIRECT("'Risk Input'!"&amp; Database!$O$10 &amp; ROW() - 5))</f>
        <v/>
      </c>
      <c r="E56" s="45" t="str">
        <f ca="1">IF(INDIRECT("'Risk Input'!"&amp; Database!$O$27 &amp; ROW() - 5)="","",INDIRECT("'Risk Input'!"&amp; Database!$O$27 &amp; ROW() - 5))</f>
        <v/>
      </c>
      <c r="F56" s="45"/>
      <c r="G56" s="45"/>
      <c r="H56" s="68" t="str">
        <f ca="1">IF(INDIRECT("'Risk Input'!"&amp; Database!$O$28 &amp; ROW() - 5)="","",INDIRECT("'Risk Input'!"&amp; Database!$O$28 &amp; ROW() - 5))</f>
        <v/>
      </c>
      <c r="I56" s="45"/>
      <c r="J56" s="45" t="str">
        <f t="shared" ca="1" si="0"/>
        <v/>
      </c>
      <c r="K56" s="45"/>
      <c r="L56" s="45"/>
      <c r="M56" s="45"/>
      <c r="N56" s="45" t="str">
        <f ca="1">IF(INDIRECT("'Risk Input'!"&amp; Database!$O$22 &amp; ROW() - 5)="","",INDIRECT("'Risk Input'!"&amp; Database!$O$22 &amp; ROW() - 5))</f>
        <v/>
      </c>
      <c r="O56" s="45"/>
      <c r="P56" s="45"/>
      <c r="Q56" s="45"/>
    </row>
    <row r="57" spans="2:17" s="213" customFormat="1" ht="15" thickBot="1">
      <c r="B57" s="69" t="e">
        <f t="shared" si="2"/>
        <v>#REF!</v>
      </c>
      <c r="C57" s="65" t="str">
        <f ca="1">IF(INDIRECT("'Risk Input'!"&amp; Database!$O$2 &amp; ROW() - 5)="","",INDIRECT("'Risk Input'!"&amp; Database!$O$2 &amp; ROW() - 5))</f>
        <v/>
      </c>
      <c r="D57" s="65" t="str">
        <f ca="1">IF(INDIRECT("'Risk Input'!"&amp; Database!$O$10 &amp; ROW() - 5)="","",INDIRECT("'Risk Input'!"&amp; Database!$O$10 &amp; ROW() - 5))</f>
        <v/>
      </c>
      <c r="E57" s="65" t="str">
        <f ca="1">IF(INDIRECT("'Risk Input'!"&amp; Database!$O$27 &amp; ROW() - 5)="","",INDIRECT("'Risk Input'!"&amp; Database!$O$27 &amp; ROW() - 5))</f>
        <v/>
      </c>
      <c r="F57" s="65"/>
      <c r="G57" s="65"/>
      <c r="H57" s="70" t="str">
        <f ca="1">IF(INDIRECT("'Risk Input'!"&amp; Database!$O$28 &amp; ROW() - 5)="","",INDIRECT("'Risk Input'!"&amp; Database!$O$28 &amp; ROW() - 5))</f>
        <v/>
      </c>
      <c r="I57" s="65"/>
      <c r="J57" s="65" t="str">
        <f t="shared" ca="1" si="0"/>
        <v/>
      </c>
      <c r="K57" s="65"/>
      <c r="L57" s="65"/>
      <c r="M57" s="65"/>
      <c r="N57" s="65" t="str">
        <f ca="1">IF(INDIRECT("'Risk Input'!"&amp; Database!$O$22 &amp; ROW() - 5)="","",INDIRECT("'Risk Input'!"&amp; Database!$O$22 &amp; ROW() - 5))</f>
        <v/>
      </c>
      <c r="O57" s="65"/>
      <c r="P57" s="65"/>
      <c r="Q57" s="65"/>
    </row>
    <row r="58" spans="2:17" s="213" customFormat="1" ht="15" thickBot="1">
      <c r="B58" s="67" t="e">
        <f t="shared" si="2"/>
        <v>#REF!</v>
      </c>
      <c r="C58" s="45" t="str">
        <f ca="1">IF(INDIRECT("'Risk Input'!"&amp; Database!$O$2 &amp; ROW() - 5)="","",INDIRECT("'Risk Input'!"&amp; Database!$O$2 &amp; ROW() - 5))</f>
        <v/>
      </c>
      <c r="D58" s="45" t="str">
        <f ca="1">IF(INDIRECT("'Risk Input'!"&amp; Database!$O$10 &amp; ROW() - 5)="","",INDIRECT("'Risk Input'!"&amp; Database!$O$10 &amp; ROW() - 5))</f>
        <v/>
      </c>
      <c r="E58" s="45" t="str">
        <f ca="1">IF(INDIRECT("'Risk Input'!"&amp; Database!$O$27 &amp; ROW() - 5)="","",INDIRECT("'Risk Input'!"&amp; Database!$O$27 &amp; ROW() - 5))</f>
        <v/>
      </c>
      <c r="F58" s="45"/>
      <c r="G58" s="45"/>
      <c r="H58" s="68" t="str">
        <f ca="1">IF(INDIRECT("'Risk Input'!"&amp; Database!$O$28 &amp; ROW() - 5)="","",INDIRECT("'Risk Input'!"&amp; Database!$O$28 &amp; ROW() - 5))</f>
        <v/>
      </c>
      <c r="I58" s="45"/>
      <c r="J58" s="45" t="str">
        <f t="shared" ca="1" si="0"/>
        <v/>
      </c>
      <c r="K58" s="45"/>
      <c r="L58" s="45"/>
      <c r="M58" s="45"/>
      <c r="N58" s="45" t="str">
        <f ca="1">IF(INDIRECT("'Risk Input'!"&amp; Database!$O$22 &amp; ROW() - 5)="","",INDIRECT("'Risk Input'!"&amp; Database!$O$22 &amp; ROW() - 5))</f>
        <v/>
      </c>
      <c r="O58" s="45"/>
      <c r="P58" s="45"/>
      <c r="Q58" s="45"/>
    </row>
    <row r="59" spans="2:17" s="213" customFormat="1" ht="15" thickBot="1">
      <c r="B59" s="69" t="e">
        <f t="shared" si="2"/>
        <v>#REF!</v>
      </c>
      <c r="C59" s="65" t="str">
        <f ca="1">IF(INDIRECT("'Risk Input'!"&amp; Database!$O$2 &amp; ROW() - 5)="","",INDIRECT("'Risk Input'!"&amp; Database!$O$2 &amp; ROW() - 5))</f>
        <v/>
      </c>
      <c r="D59" s="65" t="str">
        <f ca="1">IF(INDIRECT("'Risk Input'!"&amp; Database!$O$10 &amp; ROW() - 5)="","",INDIRECT("'Risk Input'!"&amp; Database!$O$10 &amp; ROW() - 5))</f>
        <v/>
      </c>
      <c r="E59" s="65" t="str">
        <f ca="1">IF(INDIRECT("'Risk Input'!"&amp; Database!$O$27 &amp; ROW() - 5)="","",INDIRECT("'Risk Input'!"&amp; Database!$O$27 &amp; ROW() - 5))</f>
        <v/>
      </c>
      <c r="F59" s="65"/>
      <c r="G59" s="65"/>
      <c r="H59" s="70" t="str">
        <f ca="1">IF(INDIRECT("'Risk Input'!"&amp; Database!$O$28 &amp; ROW() - 5)="","",INDIRECT("'Risk Input'!"&amp; Database!$O$28 &amp; ROW() - 5))</f>
        <v/>
      </c>
      <c r="I59" s="65"/>
      <c r="J59" s="65" t="str">
        <f t="shared" ca="1" si="0"/>
        <v/>
      </c>
      <c r="K59" s="65"/>
      <c r="L59" s="65"/>
      <c r="M59" s="65"/>
      <c r="N59" s="65" t="str">
        <f ca="1">IF(INDIRECT("'Risk Input'!"&amp; Database!$O$22 &amp; ROW() - 5)="","",INDIRECT("'Risk Input'!"&amp; Database!$O$22 &amp; ROW() - 5))</f>
        <v/>
      </c>
      <c r="O59" s="65"/>
      <c r="P59" s="65"/>
      <c r="Q59" s="65"/>
    </row>
    <row r="60" spans="2:17" s="213" customFormat="1" ht="15" thickBot="1">
      <c r="B60" s="67" t="e">
        <f t="shared" si="2"/>
        <v>#REF!</v>
      </c>
      <c r="C60" s="45" t="str">
        <f ca="1">IF(INDIRECT("'Risk Input'!"&amp; Database!$O$2 &amp; ROW() - 5)="","",INDIRECT("'Risk Input'!"&amp; Database!$O$2 &amp; ROW() - 5))</f>
        <v/>
      </c>
      <c r="D60" s="45" t="str">
        <f ca="1">IF(INDIRECT("'Risk Input'!"&amp; Database!$O$10 &amp; ROW() - 5)="","",INDIRECT("'Risk Input'!"&amp; Database!$O$10 &amp; ROW() - 5))</f>
        <v/>
      </c>
      <c r="E60" s="45" t="str">
        <f ca="1">IF(INDIRECT("'Risk Input'!"&amp; Database!$O$27 &amp; ROW() - 5)="","",INDIRECT("'Risk Input'!"&amp; Database!$O$27 &amp; ROW() - 5))</f>
        <v/>
      </c>
      <c r="F60" s="45"/>
      <c r="G60" s="45"/>
      <c r="H60" s="68" t="str">
        <f ca="1">IF(INDIRECT("'Risk Input'!"&amp; Database!$O$28 &amp; ROW() - 5)="","",INDIRECT("'Risk Input'!"&amp; Database!$O$28 &amp; ROW() - 5))</f>
        <v/>
      </c>
      <c r="I60" s="45"/>
      <c r="J60" s="45" t="str">
        <f t="shared" ca="1" si="0"/>
        <v/>
      </c>
      <c r="K60" s="45"/>
      <c r="L60" s="45"/>
      <c r="M60" s="45"/>
      <c r="N60" s="45" t="str">
        <f ca="1">IF(INDIRECT("'Risk Input'!"&amp; Database!$O$22 &amp; ROW() - 5)="","",INDIRECT("'Risk Input'!"&amp; Database!$O$22 &amp; ROW() - 5))</f>
        <v/>
      </c>
      <c r="O60" s="45"/>
      <c r="P60" s="45"/>
      <c r="Q60" s="45"/>
    </row>
    <row r="61" spans="2:17" s="213" customFormat="1" ht="15" thickBot="1">
      <c r="B61" s="69" t="e">
        <f t="shared" si="2"/>
        <v>#REF!</v>
      </c>
      <c r="C61" s="65" t="str">
        <f ca="1">IF(INDIRECT("'Risk Input'!"&amp; Database!$O$2 &amp; ROW() - 5)="","",INDIRECT("'Risk Input'!"&amp; Database!$O$2 &amp; ROW() - 5))</f>
        <v/>
      </c>
      <c r="D61" s="65" t="str">
        <f ca="1">IF(INDIRECT("'Risk Input'!"&amp; Database!$O$10 &amp; ROW() - 5)="","",INDIRECT("'Risk Input'!"&amp; Database!$O$10 &amp; ROW() - 5))</f>
        <v/>
      </c>
      <c r="E61" s="65" t="str">
        <f ca="1">IF(INDIRECT("'Risk Input'!"&amp; Database!$O$27 &amp; ROW() - 5)="","",INDIRECT("'Risk Input'!"&amp; Database!$O$27 &amp; ROW() - 5))</f>
        <v/>
      </c>
      <c r="F61" s="65"/>
      <c r="G61" s="65"/>
      <c r="H61" s="70" t="str">
        <f ca="1">IF(INDIRECT("'Risk Input'!"&amp; Database!$O$28 &amp; ROW() - 5)="","",INDIRECT("'Risk Input'!"&amp; Database!$O$28 &amp; ROW() - 5))</f>
        <v/>
      </c>
      <c r="I61" s="65"/>
      <c r="J61" s="65" t="str">
        <f t="shared" ca="1" si="0"/>
        <v/>
      </c>
      <c r="K61" s="65"/>
      <c r="L61" s="65"/>
      <c r="M61" s="65"/>
      <c r="N61" s="65" t="str">
        <f ca="1">IF(INDIRECT("'Risk Input'!"&amp; Database!$O$22 &amp; ROW() - 5)="","",INDIRECT("'Risk Input'!"&amp; Database!$O$22 &amp; ROW() - 5))</f>
        <v/>
      </c>
      <c r="O61" s="65"/>
      <c r="P61" s="65"/>
      <c r="Q61" s="65"/>
    </row>
    <row r="62" spans="2:17" s="213" customFormat="1" ht="15" thickBot="1">
      <c r="B62" s="67" t="e">
        <f t="shared" si="2"/>
        <v>#REF!</v>
      </c>
      <c r="C62" s="45" t="str">
        <f ca="1">IF(INDIRECT("'Risk Input'!"&amp; Database!$O$2 &amp; ROW() - 5)="","",INDIRECT("'Risk Input'!"&amp; Database!$O$2 &amp; ROW() - 5))</f>
        <v/>
      </c>
      <c r="D62" s="45" t="str">
        <f ca="1">IF(INDIRECT("'Risk Input'!"&amp; Database!$O$10 &amp; ROW() - 5)="","",INDIRECT("'Risk Input'!"&amp; Database!$O$10 &amp; ROW() - 5))</f>
        <v/>
      </c>
      <c r="E62" s="45" t="str">
        <f ca="1">IF(INDIRECT("'Risk Input'!"&amp; Database!$O$27 &amp; ROW() - 5)="","",INDIRECT("'Risk Input'!"&amp; Database!$O$27 &amp; ROW() - 5))</f>
        <v/>
      </c>
      <c r="F62" s="45"/>
      <c r="G62" s="45"/>
      <c r="H62" s="68" t="str">
        <f ca="1">IF(INDIRECT("'Risk Input'!"&amp; Database!$O$28 &amp; ROW() - 5)="","",INDIRECT("'Risk Input'!"&amp; Database!$O$28 &amp; ROW() - 5))</f>
        <v/>
      </c>
      <c r="I62" s="45"/>
      <c r="J62" s="45" t="str">
        <f t="shared" ca="1" si="0"/>
        <v/>
      </c>
      <c r="K62" s="45"/>
      <c r="L62" s="45"/>
      <c r="M62" s="45"/>
      <c r="N62" s="45" t="str">
        <f ca="1">IF(INDIRECT("'Risk Input'!"&amp; Database!$O$22 &amp; ROW() - 5)="","",INDIRECT("'Risk Input'!"&amp; Database!$O$22 &amp; ROW() - 5))</f>
        <v/>
      </c>
      <c r="O62" s="45"/>
      <c r="P62" s="45"/>
      <c r="Q62" s="45"/>
    </row>
    <row r="63" spans="2:17" s="213" customFormat="1" ht="15" thickBot="1">
      <c r="B63" s="69" t="e">
        <f t="shared" si="2"/>
        <v>#REF!</v>
      </c>
      <c r="C63" s="65" t="str">
        <f ca="1">IF(INDIRECT("'Risk Input'!"&amp; Database!$O$2 &amp; ROW() - 5)="","",INDIRECT("'Risk Input'!"&amp; Database!$O$2 &amp; ROW() - 5))</f>
        <v/>
      </c>
      <c r="D63" s="65" t="str">
        <f ca="1">IF(INDIRECT("'Risk Input'!"&amp; Database!$O$10 &amp; ROW() - 5)="","",INDIRECT("'Risk Input'!"&amp; Database!$O$10 &amp; ROW() - 5))</f>
        <v/>
      </c>
      <c r="E63" s="65" t="str">
        <f ca="1">IF(INDIRECT("'Risk Input'!"&amp; Database!$O$27 &amp; ROW() - 5)="","",INDIRECT("'Risk Input'!"&amp; Database!$O$27 &amp; ROW() - 5))</f>
        <v/>
      </c>
      <c r="F63" s="65"/>
      <c r="G63" s="65"/>
      <c r="H63" s="70" t="str">
        <f ca="1">IF(INDIRECT("'Risk Input'!"&amp; Database!$O$28 &amp; ROW() - 5)="","",INDIRECT("'Risk Input'!"&amp; Database!$O$28 &amp; ROW() - 5))</f>
        <v/>
      </c>
      <c r="I63" s="65"/>
      <c r="J63" s="65" t="str">
        <f t="shared" ca="1" si="0"/>
        <v/>
      </c>
      <c r="K63" s="65"/>
      <c r="L63" s="65"/>
      <c r="M63" s="65"/>
      <c r="N63" s="65" t="str">
        <f ca="1">IF(INDIRECT("'Risk Input'!"&amp; Database!$O$22 &amp; ROW() - 5)="","",INDIRECT("'Risk Input'!"&amp; Database!$O$22 &amp; ROW() - 5))</f>
        <v/>
      </c>
      <c r="O63" s="65"/>
      <c r="P63" s="65"/>
      <c r="Q63" s="65"/>
    </row>
    <row r="64" spans="2:17" s="213" customFormat="1" ht="15" thickBot="1">
      <c r="B64" s="67" t="e">
        <f t="shared" si="2"/>
        <v>#REF!</v>
      </c>
      <c r="C64" s="45" t="str">
        <f ca="1">IF(INDIRECT("'Risk Input'!"&amp; Database!$O$2 &amp; ROW() - 5)="","",INDIRECT("'Risk Input'!"&amp; Database!$O$2 &amp; ROW() - 5))</f>
        <v/>
      </c>
      <c r="D64" s="45" t="str">
        <f ca="1">IF(INDIRECT("'Risk Input'!"&amp; Database!$O$10 &amp; ROW() - 5)="","",INDIRECT("'Risk Input'!"&amp; Database!$O$10 &amp; ROW() - 5))</f>
        <v/>
      </c>
      <c r="E64" s="45" t="str">
        <f ca="1">IF(INDIRECT("'Risk Input'!"&amp; Database!$O$27 &amp; ROW() - 5)="","",INDIRECT("'Risk Input'!"&amp; Database!$O$27 &amp; ROW() - 5))</f>
        <v/>
      </c>
      <c r="F64" s="45"/>
      <c r="G64" s="45"/>
      <c r="H64" s="68" t="str">
        <f ca="1">IF(INDIRECT("'Risk Input'!"&amp; Database!$O$28 &amp; ROW() - 5)="","",INDIRECT("'Risk Input'!"&amp; Database!$O$28 &amp; ROW() - 5))</f>
        <v/>
      </c>
      <c r="I64" s="45"/>
      <c r="J64" s="45" t="str">
        <f t="shared" ca="1" si="0"/>
        <v/>
      </c>
      <c r="K64" s="45"/>
      <c r="L64" s="45"/>
      <c r="M64" s="45"/>
      <c r="N64" s="45" t="str">
        <f ca="1">IF(INDIRECT("'Risk Input'!"&amp; Database!$O$22 &amp; ROW() - 5)="","",INDIRECT("'Risk Input'!"&amp; Database!$O$22 &amp; ROW() - 5))</f>
        <v/>
      </c>
      <c r="O64" s="45"/>
      <c r="P64" s="45"/>
      <c r="Q64" s="45"/>
    </row>
    <row r="65" spans="2:17" s="213" customFormat="1" ht="15" thickBot="1">
      <c r="B65" s="69" t="e">
        <f t="shared" si="2"/>
        <v>#REF!</v>
      </c>
      <c r="C65" s="65" t="str">
        <f ca="1">IF(INDIRECT("'Risk Input'!"&amp; Database!$O$2 &amp; ROW() - 5)="","",INDIRECT("'Risk Input'!"&amp; Database!$O$2 &amp; ROW() - 5))</f>
        <v/>
      </c>
      <c r="D65" s="65" t="str">
        <f ca="1">IF(INDIRECT("'Risk Input'!"&amp; Database!$O$10 &amp; ROW() - 5)="","",INDIRECT("'Risk Input'!"&amp; Database!$O$10 &amp; ROW() - 5))</f>
        <v/>
      </c>
      <c r="E65" s="65" t="str">
        <f ca="1">IF(INDIRECT("'Risk Input'!"&amp; Database!$O$27 &amp; ROW() - 5)="","",INDIRECT("'Risk Input'!"&amp; Database!$O$27 &amp; ROW() - 5))</f>
        <v/>
      </c>
      <c r="F65" s="65"/>
      <c r="G65" s="65"/>
      <c r="H65" s="70" t="str">
        <f ca="1">IF(INDIRECT("'Risk Input'!"&amp; Database!$O$28 &amp; ROW() - 5)="","",INDIRECT("'Risk Input'!"&amp; Database!$O$28 &amp; ROW() - 5))</f>
        <v/>
      </c>
      <c r="I65" s="65"/>
      <c r="J65" s="65" t="str">
        <f t="shared" ca="1" si="0"/>
        <v/>
      </c>
      <c r="K65" s="65"/>
      <c r="L65" s="65"/>
      <c r="M65" s="65"/>
      <c r="N65" s="65" t="str">
        <f ca="1">IF(INDIRECT("'Risk Input'!"&amp; Database!$O$22 &amp; ROW() - 5)="","",INDIRECT("'Risk Input'!"&amp; Database!$O$22 &amp; ROW() - 5))</f>
        <v/>
      </c>
      <c r="O65" s="65"/>
      <c r="P65" s="65"/>
      <c r="Q65" s="65"/>
    </row>
    <row r="66" spans="2:17" s="213" customFormat="1" ht="15" thickBot="1">
      <c r="B66" s="67" t="e">
        <f t="shared" si="2"/>
        <v>#REF!</v>
      </c>
      <c r="C66" s="45" t="str">
        <f ca="1">IF(INDIRECT("'Risk Input'!"&amp; Database!$O$2 &amp; ROW() - 5)="","",INDIRECT("'Risk Input'!"&amp; Database!$O$2 &amp; ROW() - 5))</f>
        <v/>
      </c>
      <c r="D66" s="45" t="str">
        <f ca="1">IF(INDIRECT("'Risk Input'!"&amp; Database!$O$10 &amp; ROW() - 5)="","",INDIRECT("'Risk Input'!"&amp; Database!$O$10 &amp; ROW() - 5))</f>
        <v/>
      </c>
      <c r="E66" s="45" t="str">
        <f ca="1">IF(INDIRECT("'Risk Input'!"&amp; Database!$O$27 &amp; ROW() - 5)="","",INDIRECT("'Risk Input'!"&amp; Database!$O$27 &amp; ROW() - 5))</f>
        <v/>
      </c>
      <c r="F66" s="45"/>
      <c r="G66" s="45"/>
      <c r="H66" s="68" t="str">
        <f ca="1">IF(INDIRECT("'Risk Input'!"&amp; Database!$O$28 &amp; ROW() - 5)="","",INDIRECT("'Risk Input'!"&amp; Database!$O$28 &amp; ROW() - 5))</f>
        <v/>
      </c>
      <c r="I66" s="45"/>
      <c r="J66" s="45" t="str">
        <f t="shared" ca="1" si="0"/>
        <v/>
      </c>
      <c r="K66" s="45"/>
      <c r="L66" s="45"/>
      <c r="M66" s="45"/>
      <c r="N66" s="45" t="str">
        <f ca="1">IF(INDIRECT("'Risk Input'!"&amp; Database!$O$22 &amp; ROW() - 5)="","",INDIRECT("'Risk Input'!"&amp; Database!$O$22 &amp; ROW() - 5))</f>
        <v/>
      </c>
      <c r="O66" s="45"/>
      <c r="P66" s="45"/>
      <c r="Q66" s="45"/>
    </row>
    <row r="67" spans="2:17" s="213" customFormat="1" ht="15" thickBot="1">
      <c r="B67" s="69" t="e">
        <f t="shared" si="2"/>
        <v>#REF!</v>
      </c>
      <c r="C67" s="65" t="str">
        <f ca="1">IF(INDIRECT("'Risk Input'!"&amp; Database!$O$2 &amp; ROW() - 5)="","",INDIRECT("'Risk Input'!"&amp; Database!$O$2 &amp; ROW() - 5))</f>
        <v/>
      </c>
      <c r="D67" s="65" t="str">
        <f ca="1">IF(INDIRECT("'Risk Input'!"&amp; Database!$O$10 &amp; ROW() - 5)="","",INDIRECT("'Risk Input'!"&amp; Database!$O$10 &amp; ROW() - 5))</f>
        <v/>
      </c>
      <c r="E67" s="65" t="str">
        <f ca="1">IF(INDIRECT("'Risk Input'!"&amp; Database!$O$27 &amp; ROW() - 5)="","",INDIRECT("'Risk Input'!"&amp; Database!$O$27 &amp; ROW() - 5))</f>
        <v/>
      </c>
      <c r="F67" s="65"/>
      <c r="G67" s="65"/>
      <c r="H67" s="70" t="str">
        <f ca="1">IF(INDIRECT("'Risk Input'!"&amp; Database!$O$28 &amp; ROW() - 5)="","",INDIRECT("'Risk Input'!"&amp; Database!$O$28 &amp; ROW() - 5))</f>
        <v/>
      </c>
      <c r="I67" s="65"/>
      <c r="J67" s="65" t="str">
        <f t="shared" ca="1" si="0"/>
        <v/>
      </c>
      <c r="K67" s="65"/>
      <c r="L67" s="65"/>
      <c r="M67" s="65"/>
      <c r="N67" s="65" t="str">
        <f ca="1">IF(INDIRECT("'Risk Input'!"&amp; Database!$O$22 &amp; ROW() - 5)="","",INDIRECT("'Risk Input'!"&amp; Database!$O$22 &amp; ROW() - 5))</f>
        <v/>
      </c>
      <c r="O67" s="65"/>
      <c r="P67" s="65"/>
      <c r="Q67" s="65"/>
    </row>
    <row r="68" spans="2:17" s="213" customFormat="1" ht="15" thickBot="1">
      <c r="B68" s="67" t="e">
        <f t="shared" si="2"/>
        <v>#REF!</v>
      </c>
      <c r="C68" s="45" t="str">
        <f ca="1">IF(INDIRECT("'Risk Input'!"&amp; Database!$O$2 &amp; ROW() - 5)="","",INDIRECT("'Risk Input'!"&amp; Database!$O$2 &amp; ROW() - 5))</f>
        <v/>
      </c>
      <c r="D68" s="45" t="str">
        <f ca="1">IF(INDIRECT("'Risk Input'!"&amp; Database!$O$10 &amp; ROW() - 5)="","",INDIRECT("'Risk Input'!"&amp; Database!$O$10 &amp; ROW() - 5))</f>
        <v/>
      </c>
      <c r="E68" s="45" t="str">
        <f ca="1">IF(INDIRECT("'Risk Input'!"&amp; Database!$O$27 &amp; ROW() - 5)="","",INDIRECT("'Risk Input'!"&amp; Database!$O$27 &amp; ROW() - 5))</f>
        <v/>
      </c>
      <c r="F68" s="45"/>
      <c r="G68" s="45"/>
      <c r="H68" s="68" t="str">
        <f ca="1">IF(INDIRECT("'Risk Input'!"&amp; Database!$O$28 &amp; ROW() - 5)="","",INDIRECT("'Risk Input'!"&amp; Database!$O$28 &amp; ROW() - 5))</f>
        <v/>
      </c>
      <c r="I68" s="45"/>
      <c r="J68" s="45" t="str">
        <f t="shared" ca="1" si="0"/>
        <v/>
      </c>
      <c r="K68" s="45"/>
      <c r="L68" s="45"/>
      <c r="M68" s="45"/>
      <c r="N68" s="45" t="str">
        <f ca="1">IF(INDIRECT("'Risk Input'!"&amp; Database!$O$22 &amp; ROW() - 5)="","",INDIRECT("'Risk Input'!"&amp; Database!$O$22 &amp; ROW() - 5))</f>
        <v/>
      </c>
      <c r="O68" s="45"/>
      <c r="P68" s="45"/>
      <c r="Q68" s="45"/>
    </row>
    <row r="69" spans="2:17" s="213" customFormat="1" ht="15" thickBot="1">
      <c r="B69" s="69" t="e">
        <f t="shared" si="2"/>
        <v>#REF!</v>
      </c>
      <c r="C69" s="65" t="str">
        <f ca="1">IF(INDIRECT("'Risk Input'!"&amp; Database!$O$2 &amp; ROW() - 5)="","",INDIRECT("'Risk Input'!"&amp; Database!$O$2 &amp; ROW() - 5))</f>
        <v/>
      </c>
      <c r="D69" s="65" t="str">
        <f ca="1">IF(INDIRECT("'Risk Input'!"&amp; Database!$O$10 &amp; ROW() - 5)="","",INDIRECT("'Risk Input'!"&amp; Database!$O$10 &amp; ROW() - 5))</f>
        <v/>
      </c>
      <c r="E69" s="65" t="str">
        <f ca="1">IF(INDIRECT("'Risk Input'!"&amp; Database!$O$27 &amp; ROW() - 5)="","",INDIRECT("'Risk Input'!"&amp; Database!$O$27 &amp; ROW() - 5))</f>
        <v/>
      </c>
      <c r="F69" s="65"/>
      <c r="G69" s="65"/>
      <c r="H69" s="70" t="str">
        <f ca="1">IF(INDIRECT("'Risk Input'!"&amp; Database!$O$28 &amp; ROW() - 5)="","",INDIRECT("'Risk Input'!"&amp; Database!$O$28 &amp; ROW() - 5))</f>
        <v/>
      </c>
      <c r="I69" s="65"/>
      <c r="J69" s="65" t="str">
        <f t="shared" ca="1" si="0"/>
        <v/>
      </c>
      <c r="K69" s="65"/>
      <c r="L69" s="65"/>
      <c r="M69" s="65"/>
      <c r="N69" s="65" t="str">
        <f ca="1">IF(INDIRECT("'Risk Input'!"&amp; Database!$O$22 &amp; ROW() - 5)="","",INDIRECT("'Risk Input'!"&amp; Database!$O$22 &amp; ROW() - 5))</f>
        <v/>
      </c>
      <c r="O69" s="65"/>
      <c r="P69" s="65"/>
      <c r="Q69" s="65"/>
    </row>
    <row r="70" spans="2:17" s="213" customFormat="1" ht="15" thickBot="1">
      <c r="B70" s="67" t="e">
        <f t="shared" si="2"/>
        <v>#REF!</v>
      </c>
      <c r="C70" s="45" t="str">
        <f ca="1">IF(INDIRECT("'Risk Input'!"&amp; Database!$O$2 &amp; ROW() - 5)="","",INDIRECT("'Risk Input'!"&amp; Database!$O$2 &amp; ROW() - 5))</f>
        <v/>
      </c>
      <c r="D70" s="45" t="str">
        <f ca="1">IF(INDIRECT("'Risk Input'!"&amp; Database!$O$10 &amp; ROW() - 5)="","",INDIRECT("'Risk Input'!"&amp; Database!$O$10 &amp; ROW() - 5))</f>
        <v/>
      </c>
      <c r="E70" s="45" t="str">
        <f ca="1">IF(INDIRECT("'Risk Input'!"&amp; Database!$O$27 &amp; ROW() - 5)="","",INDIRECT("'Risk Input'!"&amp; Database!$O$27 &amp; ROW() - 5))</f>
        <v/>
      </c>
      <c r="F70" s="45"/>
      <c r="G70" s="45"/>
      <c r="H70" s="68" t="str">
        <f ca="1">IF(INDIRECT("'Risk Input'!"&amp; Database!$O$28 &amp; ROW() - 5)="","",INDIRECT("'Risk Input'!"&amp; Database!$O$28 &amp; ROW() - 5))</f>
        <v/>
      </c>
      <c r="I70" s="45"/>
      <c r="J70" s="45" t="str">
        <f t="shared" ca="1" si="0"/>
        <v/>
      </c>
      <c r="K70" s="45"/>
      <c r="L70" s="45"/>
      <c r="M70" s="45"/>
      <c r="N70" s="45" t="str">
        <f ca="1">IF(INDIRECT("'Risk Input'!"&amp; Database!$O$22 &amp; ROW() - 5)="","",INDIRECT("'Risk Input'!"&amp; Database!$O$22 &amp; ROW() - 5))</f>
        <v/>
      </c>
      <c r="O70" s="45"/>
      <c r="P70" s="45"/>
      <c r="Q70" s="45"/>
    </row>
    <row r="71" spans="2:17" s="213" customFormat="1" ht="15" thickBot="1">
      <c r="B71" s="69" t="e">
        <f t="shared" si="2"/>
        <v>#REF!</v>
      </c>
      <c r="C71" s="65" t="str">
        <f ca="1">IF(INDIRECT("'Risk Input'!"&amp; Database!$O$2 &amp; ROW() - 5)="","",INDIRECT("'Risk Input'!"&amp; Database!$O$2 &amp; ROW() - 5))</f>
        <v/>
      </c>
      <c r="D71" s="65" t="str">
        <f ca="1">IF(INDIRECT("'Risk Input'!"&amp; Database!$O$10 &amp; ROW() - 5)="","",INDIRECT("'Risk Input'!"&amp; Database!$O$10 &amp; ROW() - 5))</f>
        <v/>
      </c>
      <c r="E71" s="65" t="str">
        <f ca="1">IF(INDIRECT("'Risk Input'!"&amp; Database!$O$27 &amp; ROW() - 5)="","",INDIRECT("'Risk Input'!"&amp; Database!$O$27 &amp; ROW() - 5))</f>
        <v/>
      </c>
      <c r="F71" s="65"/>
      <c r="G71" s="65"/>
      <c r="H71" s="70" t="str">
        <f ca="1">IF(INDIRECT("'Risk Input'!"&amp; Database!$O$28 &amp; ROW() - 5)="","",INDIRECT("'Risk Input'!"&amp; Database!$O$28 &amp; ROW() - 5))</f>
        <v/>
      </c>
      <c r="I71" s="65"/>
      <c r="J71" s="65" t="str">
        <f t="shared" ca="1" si="0"/>
        <v/>
      </c>
      <c r="K71" s="65"/>
      <c r="L71" s="65"/>
      <c r="M71" s="65"/>
      <c r="N71" s="65" t="str">
        <f ca="1">IF(INDIRECT("'Risk Input'!"&amp; Database!$O$22 &amp; ROW() - 5)="","",INDIRECT("'Risk Input'!"&amp; Database!$O$22 &amp; ROW() - 5))</f>
        <v/>
      </c>
      <c r="O71" s="65"/>
      <c r="P71" s="65"/>
      <c r="Q71" s="65"/>
    </row>
    <row r="72" spans="2:17" s="213" customFormat="1" ht="15" thickBot="1">
      <c r="B72" s="67" t="e">
        <f t="shared" si="2"/>
        <v>#REF!</v>
      </c>
      <c r="C72" s="45" t="str">
        <f ca="1">IF(INDIRECT("'Risk Input'!"&amp; Database!$O$2 &amp; ROW() - 5)="","",INDIRECT("'Risk Input'!"&amp; Database!$O$2 &amp; ROW() - 5))</f>
        <v/>
      </c>
      <c r="D72" s="45" t="str">
        <f ca="1">IF(INDIRECT("'Risk Input'!"&amp; Database!$O$10 &amp; ROW() - 5)="","",INDIRECT("'Risk Input'!"&amp; Database!$O$10 &amp; ROW() - 5))</f>
        <v/>
      </c>
      <c r="E72" s="45" t="str">
        <f ca="1">IF(INDIRECT("'Risk Input'!"&amp; Database!$O$27 &amp; ROW() - 5)="","",INDIRECT("'Risk Input'!"&amp; Database!$O$27 &amp; ROW() - 5))</f>
        <v/>
      </c>
      <c r="F72" s="45"/>
      <c r="G72" s="45"/>
      <c r="H72" s="68" t="str">
        <f ca="1">IF(INDIRECT("'Risk Input'!"&amp; Database!$O$28 &amp; ROW() - 5)="","",INDIRECT("'Risk Input'!"&amp; Database!$O$28 &amp; ROW() - 5))</f>
        <v/>
      </c>
      <c r="I72" s="45"/>
      <c r="J72" s="45" t="str">
        <f t="shared" ref="J72:J135" ca="1" si="3">IF(OR((H72=""),(I72="")),"",(I72-H72)/-H72)</f>
        <v/>
      </c>
      <c r="K72" s="45"/>
      <c r="L72" s="45"/>
      <c r="M72" s="45"/>
      <c r="N72" s="45" t="str">
        <f ca="1">IF(INDIRECT("'Risk Input'!"&amp; Database!$O$22 &amp; ROW() - 5)="","",INDIRECT("'Risk Input'!"&amp; Database!$O$22 &amp; ROW() - 5))</f>
        <v/>
      </c>
      <c r="O72" s="45"/>
      <c r="P72" s="45"/>
      <c r="Q72" s="45"/>
    </row>
    <row r="73" spans="2:17" s="213" customFormat="1" ht="15" thickBot="1">
      <c r="B73" s="69" t="e">
        <f t="shared" si="2"/>
        <v>#REF!</v>
      </c>
      <c r="C73" s="65" t="str">
        <f ca="1">IF(INDIRECT("'Risk Input'!"&amp; Database!$O$2 &amp; ROW() - 5)="","",INDIRECT("'Risk Input'!"&amp; Database!$O$2 &amp; ROW() - 5))</f>
        <v/>
      </c>
      <c r="D73" s="65" t="str">
        <f ca="1">IF(INDIRECT("'Risk Input'!"&amp; Database!$O$10 &amp; ROW() - 5)="","",INDIRECT("'Risk Input'!"&amp; Database!$O$10 &amp; ROW() - 5))</f>
        <v/>
      </c>
      <c r="E73" s="65" t="str">
        <f ca="1">IF(INDIRECT("'Risk Input'!"&amp; Database!$O$27 &amp; ROW() - 5)="","",INDIRECT("'Risk Input'!"&amp; Database!$O$27 &amp; ROW() - 5))</f>
        <v/>
      </c>
      <c r="F73" s="65"/>
      <c r="G73" s="65"/>
      <c r="H73" s="70" t="str">
        <f ca="1">IF(INDIRECT("'Risk Input'!"&amp; Database!$O$28 &amp; ROW() - 5)="","",INDIRECT("'Risk Input'!"&amp; Database!$O$28 &amp; ROW() - 5))</f>
        <v/>
      </c>
      <c r="I73" s="65"/>
      <c r="J73" s="65" t="str">
        <f t="shared" ca="1" si="3"/>
        <v/>
      </c>
      <c r="K73" s="65"/>
      <c r="L73" s="65"/>
      <c r="M73" s="65"/>
      <c r="N73" s="65" t="str">
        <f ca="1">IF(INDIRECT("'Risk Input'!"&amp; Database!$O$22 &amp; ROW() - 5)="","",INDIRECT("'Risk Input'!"&amp; Database!$O$22 &amp; ROW() - 5))</f>
        <v/>
      </c>
      <c r="O73" s="65"/>
      <c r="P73" s="65"/>
      <c r="Q73" s="65"/>
    </row>
    <row r="74" spans="2:17" s="213" customFormat="1" ht="15" thickBot="1">
      <c r="B74" s="67" t="e">
        <f t="shared" si="2"/>
        <v>#REF!</v>
      </c>
      <c r="C74" s="45" t="str">
        <f ca="1">IF(INDIRECT("'Risk Input'!"&amp; Database!$O$2 &amp; ROW() - 5)="","",INDIRECT("'Risk Input'!"&amp; Database!$O$2 &amp; ROW() - 5))</f>
        <v/>
      </c>
      <c r="D74" s="45" t="str">
        <f ca="1">IF(INDIRECT("'Risk Input'!"&amp; Database!$O$10 &amp; ROW() - 5)="","",INDIRECT("'Risk Input'!"&amp; Database!$O$10 &amp; ROW() - 5))</f>
        <v/>
      </c>
      <c r="E74" s="45" t="str">
        <f ca="1">IF(INDIRECT("'Risk Input'!"&amp; Database!$O$27 &amp; ROW() - 5)="","",INDIRECT("'Risk Input'!"&amp; Database!$O$27 &amp; ROW() - 5))</f>
        <v/>
      </c>
      <c r="F74" s="45"/>
      <c r="G74" s="45"/>
      <c r="H74" s="68" t="str">
        <f ca="1">IF(INDIRECT("'Risk Input'!"&amp; Database!$O$28 &amp; ROW() - 5)="","",INDIRECT("'Risk Input'!"&amp; Database!$O$28 &amp; ROW() - 5))</f>
        <v/>
      </c>
      <c r="I74" s="45"/>
      <c r="J74" s="45" t="str">
        <f t="shared" ca="1" si="3"/>
        <v/>
      </c>
      <c r="K74" s="45"/>
      <c r="L74" s="45"/>
      <c r="M74" s="45"/>
      <c r="N74" s="45" t="str">
        <f ca="1">IF(INDIRECT("'Risk Input'!"&amp; Database!$O$22 &amp; ROW() - 5)="","",INDIRECT("'Risk Input'!"&amp; Database!$O$22 &amp; ROW() - 5))</f>
        <v/>
      </c>
      <c r="O74" s="45"/>
      <c r="P74" s="45"/>
      <c r="Q74" s="45"/>
    </row>
    <row r="75" spans="2:17" s="213" customFormat="1" ht="15" thickBot="1">
      <c r="B75" s="69" t="e">
        <f t="shared" si="2"/>
        <v>#REF!</v>
      </c>
      <c r="C75" s="65" t="str">
        <f ca="1">IF(INDIRECT("'Risk Input'!"&amp; Database!$O$2 &amp; ROW() - 5)="","",INDIRECT("'Risk Input'!"&amp; Database!$O$2 &amp; ROW() - 5))</f>
        <v/>
      </c>
      <c r="D75" s="65" t="str">
        <f ca="1">IF(INDIRECT("'Risk Input'!"&amp; Database!$O$10 &amp; ROW() - 5)="","",INDIRECT("'Risk Input'!"&amp; Database!$O$10 &amp; ROW() - 5))</f>
        <v/>
      </c>
      <c r="E75" s="65" t="str">
        <f ca="1">IF(INDIRECT("'Risk Input'!"&amp; Database!$O$27 &amp; ROW() - 5)="","",INDIRECT("'Risk Input'!"&amp; Database!$O$27 &amp; ROW() - 5))</f>
        <v/>
      </c>
      <c r="F75" s="65"/>
      <c r="G75" s="65"/>
      <c r="H75" s="70" t="str">
        <f ca="1">IF(INDIRECT("'Risk Input'!"&amp; Database!$O$28 &amp; ROW() - 5)="","",INDIRECT("'Risk Input'!"&amp; Database!$O$28 &amp; ROW() - 5))</f>
        <v/>
      </c>
      <c r="I75" s="65"/>
      <c r="J75" s="65" t="str">
        <f t="shared" ca="1" si="3"/>
        <v/>
      </c>
      <c r="K75" s="65"/>
      <c r="L75" s="65"/>
      <c r="M75" s="65"/>
      <c r="N75" s="65" t="str">
        <f ca="1">IF(INDIRECT("'Risk Input'!"&amp; Database!$O$22 &amp; ROW() - 5)="","",INDIRECT("'Risk Input'!"&amp; Database!$O$22 &amp; ROW() - 5))</f>
        <v/>
      </c>
      <c r="O75" s="65"/>
      <c r="P75" s="65"/>
      <c r="Q75" s="65"/>
    </row>
    <row r="76" spans="2:17" s="213" customFormat="1" ht="15" thickBot="1">
      <c r="B76" s="67" t="e">
        <f t="shared" si="2"/>
        <v>#REF!</v>
      </c>
      <c r="C76" s="45" t="str">
        <f ca="1">IF(INDIRECT("'Risk Input'!"&amp; Database!$O$2 &amp; ROW() - 5)="","",INDIRECT("'Risk Input'!"&amp; Database!$O$2 &amp; ROW() - 5))</f>
        <v/>
      </c>
      <c r="D76" s="45" t="str">
        <f ca="1">IF(INDIRECT("'Risk Input'!"&amp; Database!$O$10 &amp; ROW() - 5)="","",INDIRECT("'Risk Input'!"&amp; Database!$O$10 &amp; ROW() - 5))</f>
        <v/>
      </c>
      <c r="E76" s="45" t="str">
        <f ca="1">IF(INDIRECT("'Risk Input'!"&amp; Database!$O$27 &amp; ROW() - 5)="","",INDIRECT("'Risk Input'!"&amp; Database!$O$27 &amp; ROW() - 5))</f>
        <v/>
      </c>
      <c r="F76" s="45"/>
      <c r="G76" s="45"/>
      <c r="H76" s="68" t="str">
        <f ca="1">IF(INDIRECT("'Risk Input'!"&amp; Database!$O$28 &amp; ROW() - 5)="","",INDIRECT("'Risk Input'!"&amp; Database!$O$28 &amp; ROW() - 5))</f>
        <v/>
      </c>
      <c r="I76" s="45"/>
      <c r="J76" s="45" t="str">
        <f t="shared" ca="1" si="3"/>
        <v/>
      </c>
      <c r="K76" s="45"/>
      <c r="L76" s="45"/>
      <c r="M76" s="45"/>
      <c r="N76" s="45" t="str">
        <f ca="1">IF(INDIRECT("'Risk Input'!"&amp; Database!$O$22 &amp; ROW() - 5)="","",INDIRECT("'Risk Input'!"&amp; Database!$O$22 &amp; ROW() - 5))</f>
        <v/>
      </c>
      <c r="O76" s="45"/>
      <c r="P76" s="45"/>
      <c r="Q76" s="45"/>
    </row>
    <row r="77" spans="2:17" s="213" customFormat="1" ht="15" thickBot="1">
      <c r="B77" s="69" t="e">
        <f t="shared" si="2"/>
        <v>#REF!</v>
      </c>
      <c r="C77" s="65" t="str">
        <f ca="1">IF(INDIRECT("'Risk Input'!"&amp; Database!$O$2 &amp; ROW() - 5)="","",INDIRECT("'Risk Input'!"&amp; Database!$O$2 &amp; ROW() - 5))</f>
        <v/>
      </c>
      <c r="D77" s="65" t="str">
        <f ca="1">IF(INDIRECT("'Risk Input'!"&amp; Database!$O$10 &amp; ROW() - 5)="","",INDIRECT("'Risk Input'!"&amp; Database!$O$10 &amp; ROW() - 5))</f>
        <v/>
      </c>
      <c r="E77" s="65" t="str">
        <f ca="1">IF(INDIRECT("'Risk Input'!"&amp; Database!$O$27 &amp; ROW() - 5)="","",INDIRECT("'Risk Input'!"&amp; Database!$O$27 &amp; ROW() - 5))</f>
        <v/>
      </c>
      <c r="F77" s="65"/>
      <c r="G77" s="65"/>
      <c r="H77" s="70" t="str">
        <f ca="1">IF(INDIRECT("'Risk Input'!"&amp; Database!$O$28 &amp; ROW() - 5)="","",INDIRECT("'Risk Input'!"&amp; Database!$O$28 &amp; ROW() - 5))</f>
        <v/>
      </c>
      <c r="I77" s="65"/>
      <c r="J77" s="65" t="str">
        <f t="shared" ca="1" si="3"/>
        <v/>
      </c>
      <c r="K77" s="65"/>
      <c r="L77" s="65"/>
      <c r="M77" s="65"/>
      <c r="N77" s="65" t="str">
        <f ca="1">IF(INDIRECT("'Risk Input'!"&amp; Database!$O$22 &amp; ROW() - 5)="","",INDIRECT("'Risk Input'!"&amp; Database!$O$22 &amp; ROW() - 5))</f>
        <v/>
      </c>
      <c r="O77" s="65"/>
      <c r="P77" s="65"/>
      <c r="Q77" s="65"/>
    </row>
    <row r="78" spans="2:17" s="213" customFormat="1" ht="15" thickBot="1">
      <c r="B78" s="67" t="e">
        <f t="shared" si="2"/>
        <v>#REF!</v>
      </c>
      <c r="C78" s="45" t="str">
        <f ca="1">IF(INDIRECT("'Risk Input'!"&amp; Database!$O$2 &amp; ROW() - 5)="","",INDIRECT("'Risk Input'!"&amp; Database!$O$2 &amp; ROW() - 5))</f>
        <v/>
      </c>
      <c r="D78" s="45" t="str">
        <f ca="1">IF(INDIRECT("'Risk Input'!"&amp; Database!$O$10 &amp; ROW() - 5)="","",INDIRECT("'Risk Input'!"&amp; Database!$O$10 &amp; ROW() - 5))</f>
        <v/>
      </c>
      <c r="E78" s="45" t="str">
        <f ca="1">IF(INDIRECT("'Risk Input'!"&amp; Database!$O$27 &amp; ROW() - 5)="","",INDIRECT("'Risk Input'!"&amp; Database!$O$27 &amp; ROW() - 5))</f>
        <v/>
      </c>
      <c r="F78" s="45"/>
      <c r="G78" s="45"/>
      <c r="H78" s="68" t="str">
        <f ca="1">IF(INDIRECT("'Risk Input'!"&amp; Database!$O$28 &amp; ROW() - 5)="","",INDIRECT("'Risk Input'!"&amp; Database!$O$28 &amp; ROW() - 5))</f>
        <v/>
      </c>
      <c r="I78" s="45"/>
      <c r="J78" s="45" t="str">
        <f t="shared" ca="1" si="3"/>
        <v/>
      </c>
      <c r="K78" s="45"/>
      <c r="L78" s="45"/>
      <c r="M78" s="45"/>
      <c r="N78" s="45" t="str">
        <f ca="1">IF(INDIRECT("'Risk Input'!"&amp; Database!$O$22 &amp; ROW() - 5)="","",INDIRECT("'Risk Input'!"&amp; Database!$O$22 &amp; ROW() - 5))</f>
        <v/>
      </c>
      <c r="O78" s="45"/>
      <c r="P78" s="45"/>
      <c r="Q78" s="45"/>
    </row>
    <row r="79" spans="2:17" s="213" customFormat="1" ht="15" thickBot="1">
      <c r="B79" s="69" t="e">
        <f t="shared" si="2"/>
        <v>#REF!</v>
      </c>
      <c r="C79" s="65" t="str">
        <f ca="1">IF(INDIRECT("'Risk Input'!"&amp; Database!$O$2 &amp; ROW() - 5)="","",INDIRECT("'Risk Input'!"&amp; Database!$O$2 &amp; ROW() - 5))</f>
        <v/>
      </c>
      <c r="D79" s="65" t="str">
        <f ca="1">IF(INDIRECT("'Risk Input'!"&amp; Database!$O$10 &amp; ROW() - 5)="","",INDIRECT("'Risk Input'!"&amp; Database!$O$10 &amp; ROW() - 5))</f>
        <v/>
      </c>
      <c r="E79" s="65" t="str">
        <f ca="1">IF(INDIRECT("'Risk Input'!"&amp; Database!$O$27 &amp; ROW() - 5)="","",INDIRECT("'Risk Input'!"&amp; Database!$O$27 &amp; ROW() - 5))</f>
        <v/>
      </c>
      <c r="F79" s="65"/>
      <c r="G79" s="65"/>
      <c r="H79" s="70" t="str">
        <f ca="1">IF(INDIRECT("'Risk Input'!"&amp; Database!$O$28 &amp; ROW() - 5)="","",INDIRECT("'Risk Input'!"&amp; Database!$O$28 &amp; ROW() - 5))</f>
        <v/>
      </c>
      <c r="I79" s="65"/>
      <c r="J79" s="65" t="str">
        <f t="shared" ca="1" si="3"/>
        <v/>
      </c>
      <c r="K79" s="65"/>
      <c r="L79" s="65"/>
      <c r="M79" s="65"/>
      <c r="N79" s="65" t="str">
        <f ca="1">IF(INDIRECT("'Risk Input'!"&amp; Database!$O$22 &amp; ROW() - 5)="","",INDIRECT("'Risk Input'!"&amp; Database!$O$22 &amp; ROW() - 5))</f>
        <v/>
      </c>
      <c r="O79" s="65"/>
      <c r="P79" s="65"/>
      <c r="Q79" s="65"/>
    </row>
    <row r="80" spans="2:17" s="213" customFormat="1" ht="15" thickBot="1">
      <c r="B80" s="42" t="e">
        <f>B79+1</f>
        <v>#REF!</v>
      </c>
      <c r="C80" s="39" t="str">
        <f ca="1">IF(INDIRECT("'Risk Input'!"&amp; Database!$O$2 &amp; ROW() - 5)="","",INDIRECT("'Risk Input'!"&amp; Database!$O$2 &amp; ROW() - 5))</f>
        <v/>
      </c>
      <c r="D80" s="39" t="str">
        <f ca="1">IF(INDIRECT("'Risk Input'!"&amp; Database!$O$10 &amp; ROW() - 5)="","",INDIRECT("'Risk Input'!"&amp; Database!$O$10 &amp; ROW() - 5))</f>
        <v/>
      </c>
      <c r="E80" s="39" t="str">
        <f ca="1">IF(INDIRECT("'Risk Input'!"&amp; Database!$O$27 &amp; ROW() - 5)="","",INDIRECT("'Risk Input'!"&amp; Database!$O$27 &amp; ROW() - 5))</f>
        <v/>
      </c>
      <c r="F80" s="39"/>
      <c r="G80" s="39"/>
      <c r="H80" s="43" t="str">
        <f ca="1">IF(INDIRECT("'Risk Input'!"&amp; Database!$O$28 &amp; ROW() - 5)="","",INDIRECT("'Risk Input'!"&amp; Database!$O$28 &amp; ROW() - 5))</f>
        <v/>
      </c>
      <c r="I80" s="39"/>
      <c r="J80" s="39" t="str">
        <f t="shared" ca="1" si="3"/>
        <v/>
      </c>
      <c r="K80" s="39"/>
      <c r="L80" s="39"/>
      <c r="M80" s="39"/>
      <c r="N80" s="39" t="str">
        <f ca="1">IF(INDIRECT("'Risk Input'!"&amp; Database!$O$22 &amp; ROW() - 5)="","",INDIRECT("'Risk Input'!"&amp; Database!$O$22 &amp; ROW() - 5))</f>
        <v/>
      </c>
      <c r="O80" s="39"/>
      <c r="P80" s="39"/>
      <c r="Q80" s="39"/>
    </row>
    <row r="81" spans="2:17" s="213" customFormat="1" ht="15" thickBot="1">
      <c r="B81" s="40" t="e">
        <f t="shared" ref="B81:B106" si="4">B80+1</f>
        <v>#REF!</v>
      </c>
      <c r="C81" s="38" t="str">
        <f ca="1">IF(INDIRECT("'Risk Input'!"&amp; Database!$O$2 &amp; ROW() - 5)="","",INDIRECT("'Risk Input'!"&amp; Database!$O$2 &amp; ROW() - 5))</f>
        <v/>
      </c>
      <c r="D81" s="38" t="str">
        <f ca="1">IF(INDIRECT("'Risk Input'!"&amp; Database!$O$10 &amp; ROW() - 5)="","",INDIRECT("'Risk Input'!"&amp; Database!$O$10 &amp; ROW() - 5))</f>
        <v/>
      </c>
      <c r="E81" s="38" t="str">
        <f ca="1">IF(INDIRECT("'Risk Input'!"&amp; Database!$O$27 &amp; ROW() - 5)="","",INDIRECT("'Risk Input'!"&amp; Database!$O$27 &amp; ROW() - 5))</f>
        <v/>
      </c>
      <c r="F81" s="38"/>
      <c r="G81" s="38"/>
      <c r="H81" s="41" t="str">
        <f ca="1">IF(INDIRECT("'Risk Input'!"&amp; Database!$O$28 &amp; ROW() - 5)="","",INDIRECT("'Risk Input'!"&amp; Database!$O$28 &amp; ROW() - 5))</f>
        <v/>
      </c>
      <c r="I81" s="38"/>
      <c r="J81" s="38" t="str">
        <f t="shared" ca="1" si="3"/>
        <v/>
      </c>
      <c r="K81" s="38"/>
      <c r="L81" s="38"/>
      <c r="M81" s="38"/>
      <c r="N81" s="38" t="str">
        <f ca="1">IF(INDIRECT("'Risk Input'!"&amp; Database!$O$22 &amp; ROW() - 5)="","",INDIRECT("'Risk Input'!"&amp; Database!$O$22 &amp; ROW() - 5))</f>
        <v/>
      </c>
      <c r="O81" s="38"/>
      <c r="P81" s="38"/>
      <c r="Q81" s="38"/>
    </row>
    <row r="82" spans="2:17" s="213" customFormat="1" ht="15" thickBot="1">
      <c r="B82" s="42" t="e">
        <f t="shared" si="4"/>
        <v>#REF!</v>
      </c>
      <c r="C82" s="39" t="str">
        <f ca="1">IF(INDIRECT("'Risk Input'!"&amp; Database!$O$2 &amp; ROW() - 5)="","",INDIRECT("'Risk Input'!"&amp; Database!$O$2 &amp; ROW() - 5))</f>
        <v/>
      </c>
      <c r="D82" s="39" t="str">
        <f ca="1">IF(INDIRECT("'Risk Input'!"&amp; Database!$O$10 &amp; ROW() - 5)="","",INDIRECT("'Risk Input'!"&amp; Database!$O$10 &amp; ROW() - 5))</f>
        <v/>
      </c>
      <c r="E82" s="39" t="str">
        <f ca="1">IF(INDIRECT("'Risk Input'!"&amp; Database!$O$27 &amp; ROW() - 5)="","",INDIRECT("'Risk Input'!"&amp; Database!$O$27 &amp; ROW() - 5))</f>
        <v/>
      </c>
      <c r="F82" s="39"/>
      <c r="G82" s="39"/>
      <c r="H82" s="43" t="str">
        <f ca="1">IF(INDIRECT("'Risk Input'!"&amp; Database!$O$28 &amp; ROW() - 5)="","",INDIRECT("'Risk Input'!"&amp; Database!$O$28 &amp; ROW() - 5))</f>
        <v/>
      </c>
      <c r="I82" s="39"/>
      <c r="J82" s="39" t="str">
        <f t="shared" ca="1" si="3"/>
        <v/>
      </c>
      <c r="K82" s="39"/>
      <c r="L82" s="39"/>
      <c r="M82" s="39"/>
      <c r="N82" s="39" t="str">
        <f ca="1">IF(INDIRECT("'Risk Input'!"&amp; Database!$O$22 &amp; ROW() - 5)="","",INDIRECT("'Risk Input'!"&amp; Database!$O$22 &amp; ROW() - 5))</f>
        <v/>
      </c>
      <c r="O82" s="39"/>
      <c r="P82" s="39"/>
      <c r="Q82" s="39"/>
    </row>
    <row r="83" spans="2:17" s="213" customFormat="1" ht="15" thickBot="1">
      <c r="B83" s="40" t="e">
        <f t="shared" si="4"/>
        <v>#REF!</v>
      </c>
      <c r="C83" s="38" t="str">
        <f ca="1">IF(INDIRECT("'Risk Input'!"&amp; Database!$O$2 &amp; ROW() - 5)="","",INDIRECT("'Risk Input'!"&amp; Database!$O$2 &amp; ROW() - 5))</f>
        <v/>
      </c>
      <c r="D83" s="38" t="str">
        <f ca="1">IF(INDIRECT("'Risk Input'!"&amp; Database!$O$10 &amp; ROW() - 5)="","",INDIRECT("'Risk Input'!"&amp; Database!$O$10 &amp; ROW() - 5))</f>
        <v/>
      </c>
      <c r="E83" s="38" t="str">
        <f ca="1">IF(INDIRECT("'Risk Input'!"&amp; Database!$O$27 &amp; ROW() - 5)="","",INDIRECT("'Risk Input'!"&amp; Database!$O$27 &amp; ROW() - 5))</f>
        <v/>
      </c>
      <c r="F83" s="38"/>
      <c r="G83" s="38"/>
      <c r="H83" s="41" t="str">
        <f ca="1">IF(INDIRECT("'Risk Input'!"&amp; Database!$O$28 &amp; ROW() - 5)="","",INDIRECT("'Risk Input'!"&amp; Database!$O$28 &amp; ROW() - 5))</f>
        <v/>
      </c>
      <c r="I83" s="38"/>
      <c r="J83" s="38" t="str">
        <f t="shared" ca="1" si="3"/>
        <v/>
      </c>
      <c r="K83" s="38"/>
      <c r="L83" s="38"/>
      <c r="M83" s="38"/>
      <c r="N83" s="38" t="str">
        <f ca="1">IF(INDIRECT("'Risk Input'!"&amp; Database!$O$22 &amp; ROW() - 5)="","",INDIRECT("'Risk Input'!"&amp; Database!$O$22 &amp; ROW() - 5))</f>
        <v/>
      </c>
      <c r="O83" s="38"/>
      <c r="P83" s="38"/>
      <c r="Q83" s="38"/>
    </row>
    <row r="84" spans="2:17" s="213" customFormat="1" ht="15" thickBot="1">
      <c r="B84" s="42" t="e">
        <f t="shared" si="4"/>
        <v>#REF!</v>
      </c>
      <c r="C84" s="39" t="str">
        <f ca="1">IF(INDIRECT("'Risk Input'!"&amp; Database!$O$2 &amp; ROW() - 5)="","",INDIRECT("'Risk Input'!"&amp; Database!$O$2 &amp; ROW() - 5))</f>
        <v/>
      </c>
      <c r="D84" s="39" t="str">
        <f ca="1">IF(INDIRECT("'Risk Input'!"&amp; Database!$O$10 &amp; ROW() - 5)="","",INDIRECT("'Risk Input'!"&amp; Database!$O$10 &amp; ROW() - 5))</f>
        <v/>
      </c>
      <c r="E84" s="39" t="str">
        <f ca="1">IF(INDIRECT("'Risk Input'!"&amp; Database!$O$27 &amp; ROW() - 5)="","",INDIRECT("'Risk Input'!"&amp; Database!$O$27 &amp; ROW() - 5))</f>
        <v/>
      </c>
      <c r="F84" s="39"/>
      <c r="G84" s="39"/>
      <c r="H84" s="43" t="str">
        <f ca="1">IF(INDIRECT("'Risk Input'!"&amp; Database!$O$28 &amp; ROW() - 5)="","",INDIRECT("'Risk Input'!"&amp; Database!$O$28 &amp; ROW() - 5))</f>
        <v/>
      </c>
      <c r="I84" s="39"/>
      <c r="J84" s="39" t="str">
        <f t="shared" ca="1" si="3"/>
        <v/>
      </c>
      <c r="K84" s="39"/>
      <c r="L84" s="39"/>
      <c r="M84" s="39"/>
      <c r="N84" s="39" t="str">
        <f ca="1">IF(INDIRECT("'Risk Input'!"&amp; Database!$O$22 &amp; ROW() - 5)="","",INDIRECT("'Risk Input'!"&amp; Database!$O$22 &amp; ROW() - 5))</f>
        <v/>
      </c>
      <c r="O84" s="39"/>
      <c r="P84" s="39"/>
      <c r="Q84" s="39"/>
    </row>
    <row r="85" spans="2:17" s="213" customFormat="1" ht="15" thickBot="1">
      <c r="B85" s="40" t="e">
        <f t="shared" si="4"/>
        <v>#REF!</v>
      </c>
      <c r="C85" s="38" t="str">
        <f ca="1">IF(INDIRECT("'Risk Input'!"&amp; Database!$O$2 &amp; ROW() - 5)="","",INDIRECT("'Risk Input'!"&amp; Database!$O$2 &amp; ROW() - 5))</f>
        <v/>
      </c>
      <c r="D85" s="38" t="str">
        <f ca="1">IF(INDIRECT("'Risk Input'!"&amp; Database!$O$10 &amp; ROW() - 5)="","",INDIRECT("'Risk Input'!"&amp; Database!$O$10 &amp; ROW() - 5))</f>
        <v/>
      </c>
      <c r="E85" s="38" t="str">
        <f ca="1">IF(INDIRECT("'Risk Input'!"&amp; Database!$O$27 &amp; ROW() - 5)="","",INDIRECT("'Risk Input'!"&amp; Database!$O$27 &amp; ROW() - 5))</f>
        <v/>
      </c>
      <c r="F85" s="38"/>
      <c r="G85" s="38"/>
      <c r="H85" s="41" t="str">
        <f ca="1">IF(INDIRECT("'Risk Input'!"&amp; Database!$O$28 &amp; ROW() - 5)="","",INDIRECT("'Risk Input'!"&amp; Database!$O$28 &amp; ROW() - 5))</f>
        <v/>
      </c>
      <c r="I85" s="38"/>
      <c r="J85" s="38" t="str">
        <f t="shared" ca="1" si="3"/>
        <v/>
      </c>
      <c r="K85" s="38"/>
      <c r="L85" s="38"/>
      <c r="M85" s="38"/>
      <c r="N85" s="38" t="str">
        <f ca="1">IF(INDIRECT("'Risk Input'!"&amp; Database!$O$22 &amp; ROW() - 5)="","",INDIRECT("'Risk Input'!"&amp; Database!$O$22 &amp; ROW() - 5))</f>
        <v/>
      </c>
      <c r="O85" s="38"/>
      <c r="P85" s="38"/>
      <c r="Q85" s="38"/>
    </row>
    <row r="86" spans="2:17" s="213" customFormat="1" ht="15" thickBot="1">
      <c r="B86" s="42" t="e">
        <f t="shared" si="4"/>
        <v>#REF!</v>
      </c>
      <c r="C86" s="39" t="str">
        <f ca="1">IF(INDIRECT("'Risk Input'!"&amp; Database!$O$2 &amp; ROW() - 5)="","",INDIRECT("'Risk Input'!"&amp; Database!$O$2 &amp; ROW() - 5))</f>
        <v/>
      </c>
      <c r="D86" s="39" t="str">
        <f ca="1">IF(INDIRECT("'Risk Input'!"&amp; Database!$O$10 &amp; ROW() - 5)="","",INDIRECT("'Risk Input'!"&amp; Database!$O$10 &amp; ROW() - 5))</f>
        <v/>
      </c>
      <c r="E86" s="39" t="str">
        <f ca="1">IF(INDIRECT("'Risk Input'!"&amp; Database!$O$27 &amp; ROW() - 5)="","",INDIRECT("'Risk Input'!"&amp; Database!$O$27 &amp; ROW() - 5))</f>
        <v/>
      </c>
      <c r="F86" s="39"/>
      <c r="G86" s="39"/>
      <c r="H86" s="43" t="str">
        <f ca="1">IF(INDIRECT("'Risk Input'!"&amp; Database!$O$28 &amp; ROW() - 5)="","",INDIRECT("'Risk Input'!"&amp; Database!$O$28 &amp; ROW() - 5))</f>
        <v/>
      </c>
      <c r="I86" s="39"/>
      <c r="J86" s="39" t="str">
        <f t="shared" ca="1" si="3"/>
        <v/>
      </c>
      <c r="K86" s="39"/>
      <c r="L86" s="39"/>
      <c r="M86" s="39"/>
      <c r="N86" s="39" t="str">
        <f ca="1">IF(INDIRECT("'Risk Input'!"&amp; Database!$O$22 &amp; ROW() - 5)="","",INDIRECT("'Risk Input'!"&amp; Database!$O$22 &amp; ROW() - 5))</f>
        <v/>
      </c>
      <c r="O86" s="39"/>
      <c r="P86" s="39"/>
      <c r="Q86" s="39"/>
    </row>
    <row r="87" spans="2:17" s="213" customFormat="1" ht="15" thickBot="1">
      <c r="B87" s="40" t="e">
        <f t="shared" si="4"/>
        <v>#REF!</v>
      </c>
      <c r="C87" s="38" t="str">
        <f ca="1">IF(INDIRECT("'Risk Input'!"&amp; Database!$O$2 &amp; ROW() - 5)="","",INDIRECT("'Risk Input'!"&amp; Database!$O$2 &amp; ROW() - 5))</f>
        <v/>
      </c>
      <c r="D87" s="38" t="str">
        <f ca="1">IF(INDIRECT("'Risk Input'!"&amp; Database!$O$10 &amp; ROW() - 5)="","",INDIRECT("'Risk Input'!"&amp; Database!$O$10 &amp; ROW() - 5))</f>
        <v/>
      </c>
      <c r="E87" s="38" t="str">
        <f ca="1">IF(INDIRECT("'Risk Input'!"&amp; Database!$O$27 &amp; ROW() - 5)="","",INDIRECT("'Risk Input'!"&amp; Database!$O$27 &amp; ROW() - 5))</f>
        <v/>
      </c>
      <c r="F87" s="38"/>
      <c r="G87" s="38"/>
      <c r="H87" s="41" t="str">
        <f ca="1">IF(INDIRECT("'Risk Input'!"&amp; Database!$O$28 &amp; ROW() - 5)="","",INDIRECT("'Risk Input'!"&amp; Database!$O$28 &amp; ROW() - 5))</f>
        <v/>
      </c>
      <c r="I87" s="38"/>
      <c r="J87" s="38" t="str">
        <f t="shared" ca="1" si="3"/>
        <v/>
      </c>
      <c r="K87" s="38"/>
      <c r="L87" s="38"/>
      <c r="M87" s="38"/>
      <c r="N87" s="38" t="str">
        <f ca="1">IF(INDIRECT("'Risk Input'!"&amp; Database!$O$22 &amp; ROW() - 5)="","",INDIRECT("'Risk Input'!"&amp; Database!$O$22 &amp; ROW() - 5))</f>
        <v/>
      </c>
      <c r="O87" s="38"/>
      <c r="P87" s="38"/>
      <c r="Q87" s="38"/>
    </row>
    <row r="88" spans="2:17" s="213" customFormat="1" ht="15" thickBot="1">
      <c r="B88" s="67" t="e">
        <f t="shared" si="4"/>
        <v>#REF!</v>
      </c>
      <c r="C88" s="45" t="str">
        <f ca="1">IF(INDIRECT("'Risk Input'!"&amp; Database!$O$2 &amp; ROW() - 5)="","",INDIRECT("'Risk Input'!"&amp; Database!$O$2 &amp; ROW() - 5))</f>
        <v/>
      </c>
      <c r="D88" s="45" t="str">
        <f ca="1">IF(INDIRECT("'Risk Input'!"&amp; Database!$O$10 &amp; ROW() - 5)="","",INDIRECT("'Risk Input'!"&amp; Database!$O$10 &amp; ROW() - 5))</f>
        <v/>
      </c>
      <c r="E88" s="45" t="str">
        <f ca="1">IF(INDIRECT("'Risk Input'!"&amp; Database!$O$27 &amp; ROW() - 5)="","",INDIRECT("'Risk Input'!"&amp; Database!$O$27 &amp; ROW() - 5))</f>
        <v/>
      </c>
      <c r="F88" s="45"/>
      <c r="G88" s="45"/>
      <c r="H88" s="68" t="str">
        <f ca="1">IF(INDIRECT("'Risk Input'!"&amp; Database!$O$28 &amp; ROW() - 5)="","",INDIRECT("'Risk Input'!"&amp; Database!$O$28 &amp; ROW() - 5))</f>
        <v/>
      </c>
      <c r="I88" s="45"/>
      <c r="J88" s="45" t="str">
        <f t="shared" ca="1" si="3"/>
        <v/>
      </c>
      <c r="K88" s="45"/>
      <c r="L88" s="45"/>
      <c r="M88" s="45"/>
      <c r="N88" s="45" t="str">
        <f ca="1">IF(INDIRECT("'Risk Input'!"&amp; Database!$O$22 &amp; ROW() - 5)="","",INDIRECT("'Risk Input'!"&amp; Database!$O$22 &amp; ROW() - 5))</f>
        <v/>
      </c>
      <c r="O88" s="45"/>
      <c r="P88" s="45"/>
      <c r="Q88" s="45"/>
    </row>
    <row r="89" spans="2:17" s="213" customFormat="1" ht="15" thickBot="1">
      <c r="B89" s="69" t="e">
        <f t="shared" si="4"/>
        <v>#REF!</v>
      </c>
      <c r="C89" s="65" t="str">
        <f ca="1">IF(INDIRECT("'Risk Input'!"&amp; Database!$O$2 &amp; ROW() - 5)="","",INDIRECT("'Risk Input'!"&amp; Database!$O$2 &amp; ROW() - 5))</f>
        <v/>
      </c>
      <c r="D89" s="65" t="str">
        <f ca="1">IF(INDIRECT("'Risk Input'!"&amp; Database!$O$10 &amp; ROW() - 5)="","",INDIRECT("'Risk Input'!"&amp; Database!$O$10 &amp; ROW() - 5))</f>
        <v/>
      </c>
      <c r="E89" s="65" t="str">
        <f ca="1">IF(INDIRECT("'Risk Input'!"&amp; Database!$O$27 &amp; ROW() - 5)="","",INDIRECT("'Risk Input'!"&amp; Database!$O$27 &amp; ROW() - 5))</f>
        <v/>
      </c>
      <c r="F89" s="65"/>
      <c r="G89" s="65"/>
      <c r="H89" s="70" t="str">
        <f ca="1">IF(INDIRECT("'Risk Input'!"&amp; Database!$O$28 &amp; ROW() - 5)="","",INDIRECT("'Risk Input'!"&amp; Database!$O$28 &amp; ROW() - 5))</f>
        <v/>
      </c>
      <c r="I89" s="65"/>
      <c r="J89" s="65" t="str">
        <f t="shared" ca="1" si="3"/>
        <v/>
      </c>
      <c r="K89" s="65"/>
      <c r="L89" s="65"/>
      <c r="M89" s="65"/>
      <c r="N89" s="65" t="str">
        <f ca="1">IF(INDIRECT("'Risk Input'!"&amp; Database!$O$22 &amp; ROW() - 5)="","",INDIRECT("'Risk Input'!"&amp; Database!$O$22 &amp; ROW() - 5))</f>
        <v/>
      </c>
      <c r="O89" s="65"/>
      <c r="P89" s="65"/>
      <c r="Q89" s="65"/>
    </row>
    <row r="90" spans="2:17" s="213" customFormat="1" ht="15" thickBot="1">
      <c r="B90" s="67" t="e">
        <f t="shared" si="4"/>
        <v>#REF!</v>
      </c>
      <c r="C90" s="45" t="str">
        <f ca="1">IF(INDIRECT("'Risk Input'!"&amp; Database!$O$2 &amp; ROW() - 5)="","",INDIRECT("'Risk Input'!"&amp; Database!$O$2 &amp; ROW() - 5))</f>
        <v/>
      </c>
      <c r="D90" s="45" t="str">
        <f ca="1">IF(INDIRECT("'Risk Input'!"&amp; Database!$O$10 &amp; ROW() - 5)="","",INDIRECT("'Risk Input'!"&amp; Database!$O$10 &amp; ROW() - 5))</f>
        <v/>
      </c>
      <c r="E90" s="45" t="str">
        <f ca="1">IF(INDIRECT("'Risk Input'!"&amp; Database!$O$27 &amp; ROW() - 5)="","",INDIRECT("'Risk Input'!"&amp; Database!$O$27 &amp; ROW() - 5))</f>
        <v/>
      </c>
      <c r="F90" s="45"/>
      <c r="G90" s="45"/>
      <c r="H90" s="68" t="str">
        <f ca="1">IF(INDIRECT("'Risk Input'!"&amp; Database!$O$28 &amp; ROW() - 5)="","",INDIRECT("'Risk Input'!"&amp; Database!$O$28 &amp; ROW() - 5))</f>
        <v/>
      </c>
      <c r="I90" s="45"/>
      <c r="J90" s="45" t="str">
        <f t="shared" ca="1" si="3"/>
        <v/>
      </c>
      <c r="K90" s="45"/>
      <c r="L90" s="45"/>
      <c r="M90" s="45"/>
      <c r="N90" s="45" t="str">
        <f ca="1">IF(INDIRECT("'Risk Input'!"&amp; Database!$O$22 &amp; ROW() - 5)="","",INDIRECT("'Risk Input'!"&amp; Database!$O$22 &amp; ROW() - 5))</f>
        <v/>
      </c>
      <c r="O90" s="45"/>
      <c r="P90" s="45"/>
      <c r="Q90" s="45"/>
    </row>
    <row r="91" spans="2:17" s="213" customFormat="1" ht="15" thickBot="1">
      <c r="B91" s="69" t="e">
        <f t="shared" si="4"/>
        <v>#REF!</v>
      </c>
      <c r="C91" s="65" t="str">
        <f ca="1">IF(INDIRECT("'Risk Input'!"&amp; Database!$O$2 &amp; ROW() - 5)="","",INDIRECT("'Risk Input'!"&amp; Database!$O$2 &amp; ROW() - 5))</f>
        <v/>
      </c>
      <c r="D91" s="65" t="str">
        <f ca="1">IF(INDIRECT("'Risk Input'!"&amp; Database!$O$10 &amp; ROW() - 5)="","",INDIRECT("'Risk Input'!"&amp; Database!$O$10 &amp; ROW() - 5))</f>
        <v/>
      </c>
      <c r="E91" s="65" t="str">
        <f ca="1">IF(INDIRECT("'Risk Input'!"&amp; Database!$O$27 &amp; ROW() - 5)="","",INDIRECT("'Risk Input'!"&amp; Database!$O$27 &amp; ROW() - 5))</f>
        <v/>
      </c>
      <c r="F91" s="65"/>
      <c r="G91" s="65"/>
      <c r="H91" s="70" t="str">
        <f ca="1">IF(INDIRECT("'Risk Input'!"&amp; Database!$O$28 &amp; ROW() - 5)="","",INDIRECT("'Risk Input'!"&amp; Database!$O$28 &amp; ROW() - 5))</f>
        <v/>
      </c>
      <c r="I91" s="65"/>
      <c r="J91" s="65" t="str">
        <f t="shared" ca="1" si="3"/>
        <v/>
      </c>
      <c r="K91" s="65"/>
      <c r="L91" s="65"/>
      <c r="M91" s="65"/>
      <c r="N91" s="65" t="str">
        <f ca="1">IF(INDIRECT("'Risk Input'!"&amp; Database!$O$22 &amp; ROW() - 5)="","",INDIRECT("'Risk Input'!"&amp; Database!$O$22 &amp; ROW() - 5))</f>
        <v/>
      </c>
      <c r="O91" s="65"/>
      <c r="P91" s="65"/>
      <c r="Q91" s="65"/>
    </row>
    <row r="92" spans="2:17" s="213" customFormat="1" ht="15" thickBot="1">
      <c r="B92" s="67" t="e">
        <f t="shared" si="4"/>
        <v>#REF!</v>
      </c>
      <c r="C92" s="45" t="str">
        <f ca="1">IF(INDIRECT("'Risk Input'!"&amp; Database!$O$2 &amp; ROW() - 5)="","",INDIRECT("'Risk Input'!"&amp; Database!$O$2 &amp; ROW() - 5))</f>
        <v/>
      </c>
      <c r="D92" s="45" t="str">
        <f ca="1">IF(INDIRECT("'Risk Input'!"&amp; Database!$O$10 &amp; ROW() - 5)="","",INDIRECT("'Risk Input'!"&amp; Database!$O$10 &amp; ROW() - 5))</f>
        <v/>
      </c>
      <c r="E92" s="45" t="str">
        <f ca="1">IF(INDIRECT("'Risk Input'!"&amp; Database!$O$27 &amp; ROW() - 5)="","",INDIRECT("'Risk Input'!"&amp; Database!$O$27 &amp; ROW() - 5))</f>
        <v/>
      </c>
      <c r="F92" s="45"/>
      <c r="G92" s="45"/>
      <c r="H92" s="68" t="str">
        <f ca="1">IF(INDIRECT("'Risk Input'!"&amp; Database!$O$28 &amp; ROW() - 5)="","",INDIRECT("'Risk Input'!"&amp; Database!$O$28 &amp; ROW() - 5))</f>
        <v/>
      </c>
      <c r="I92" s="45"/>
      <c r="J92" s="45" t="str">
        <f t="shared" ca="1" si="3"/>
        <v/>
      </c>
      <c r="K92" s="45"/>
      <c r="L92" s="45"/>
      <c r="M92" s="45"/>
      <c r="N92" s="45" t="str">
        <f ca="1">IF(INDIRECT("'Risk Input'!"&amp; Database!$O$22 &amp; ROW() - 5)="","",INDIRECT("'Risk Input'!"&amp; Database!$O$22 &amp; ROW() - 5))</f>
        <v/>
      </c>
      <c r="O92" s="45"/>
      <c r="P92" s="45"/>
      <c r="Q92" s="45"/>
    </row>
    <row r="93" spans="2:17" s="213" customFormat="1" ht="15" thickBot="1">
      <c r="B93" s="69" t="e">
        <f t="shared" si="4"/>
        <v>#REF!</v>
      </c>
      <c r="C93" s="65" t="str">
        <f ca="1">IF(INDIRECT("'Risk Input'!"&amp; Database!$O$2 &amp; ROW() - 5)="","",INDIRECT("'Risk Input'!"&amp; Database!$O$2 &amp; ROW() - 5))</f>
        <v/>
      </c>
      <c r="D93" s="65" t="str">
        <f ca="1">IF(INDIRECT("'Risk Input'!"&amp; Database!$O$10 &amp; ROW() - 5)="","",INDIRECT("'Risk Input'!"&amp; Database!$O$10 &amp; ROW() - 5))</f>
        <v/>
      </c>
      <c r="E93" s="65" t="str">
        <f ca="1">IF(INDIRECT("'Risk Input'!"&amp; Database!$O$27 &amp; ROW() - 5)="","",INDIRECT("'Risk Input'!"&amp; Database!$O$27 &amp; ROW() - 5))</f>
        <v/>
      </c>
      <c r="F93" s="65"/>
      <c r="G93" s="65"/>
      <c r="H93" s="70" t="str">
        <f ca="1">IF(INDIRECT("'Risk Input'!"&amp; Database!$O$28 &amp; ROW() - 5)="","",INDIRECT("'Risk Input'!"&amp; Database!$O$28 &amp; ROW() - 5))</f>
        <v/>
      </c>
      <c r="I93" s="65"/>
      <c r="J93" s="65" t="str">
        <f t="shared" ca="1" si="3"/>
        <v/>
      </c>
      <c r="K93" s="65"/>
      <c r="L93" s="65"/>
      <c r="M93" s="65"/>
      <c r="N93" s="65" t="str">
        <f ca="1">IF(INDIRECT("'Risk Input'!"&amp; Database!$O$22 &amp; ROW() - 5)="","",INDIRECT("'Risk Input'!"&amp; Database!$O$22 &amp; ROW() - 5))</f>
        <v/>
      </c>
      <c r="O93" s="65"/>
      <c r="P93" s="65"/>
      <c r="Q93" s="65"/>
    </row>
    <row r="94" spans="2:17" s="213" customFormat="1" ht="15" thickBot="1">
      <c r="B94" s="67" t="e">
        <f t="shared" si="4"/>
        <v>#REF!</v>
      </c>
      <c r="C94" s="45" t="str">
        <f ca="1">IF(INDIRECT("'Risk Input'!"&amp; Database!$O$2 &amp; ROW() - 5)="","",INDIRECT("'Risk Input'!"&amp; Database!$O$2 &amp; ROW() - 5))</f>
        <v/>
      </c>
      <c r="D94" s="45" t="str">
        <f ca="1">IF(INDIRECT("'Risk Input'!"&amp; Database!$O$10 &amp; ROW() - 5)="","",INDIRECT("'Risk Input'!"&amp; Database!$O$10 &amp; ROW() - 5))</f>
        <v/>
      </c>
      <c r="E94" s="45" t="str">
        <f ca="1">IF(INDIRECT("'Risk Input'!"&amp; Database!$O$27 &amp; ROW() - 5)="","",INDIRECT("'Risk Input'!"&amp; Database!$O$27 &amp; ROW() - 5))</f>
        <v/>
      </c>
      <c r="F94" s="45"/>
      <c r="G94" s="45"/>
      <c r="H94" s="68" t="str">
        <f ca="1">IF(INDIRECT("'Risk Input'!"&amp; Database!$O$28 &amp; ROW() - 5)="","",INDIRECT("'Risk Input'!"&amp; Database!$O$28 &amp; ROW() - 5))</f>
        <v/>
      </c>
      <c r="I94" s="45"/>
      <c r="J94" s="45" t="str">
        <f t="shared" ca="1" si="3"/>
        <v/>
      </c>
      <c r="K94" s="45"/>
      <c r="L94" s="45"/>
      <c r="M94" s="45"/>
      <c r="N94" s="45" t="str">
        <f ca="1">IF(INDIRECT("'Risk Input'!"&amp; Database!$O$22 &amp; ROW() - 5)="","",INDIRECT("'Risk Input'!"&amp; Database!$O$22 &amp; ROW() - 5))</f>
        <v/>
      </c>
      <c r="O94" s="45"/>
      <c r="P94" s="45"/>
      <c r="Q94" s="45"/>
    </row>
    <row r="95" spans="2:17" s="213" customFormat="1" ht="15" thickBot="1">
      <c r="B95" s="69" t="e">
        <f t="shared" si="4"/>
        <v>#REF!</v>
      </c>
      <c r="C95" s="65" t="str">
        <f ca="1">IF(INDIRECT("'Risk Input'!"&amp; Database!$O$2 &amp; ROW() - 5)="","",INDIRECT("'Risk Input'!"&amp; Database!$O$2 &amp; ROW() - 5))</f>
        <v/>
      </c>
      <c r="D95" s="65" t="str">
        <f ca="1">IF(INDIRECT("'Risk Input'!"&amp; Database!$O$10 &amp; ROW() - 5)="","",INDIRECT("'Risk Input'!"&amp; Database!$O$10 &amp; ROW() - 5))</f>
        <v/>
      </c>
      <c r="E95" s="65" t="str">
        <f ca="1">IF(INDIRECT("'Risk Input'!"&amp; Database!$O$27 &amp; ROW() - 5)="","",INDIRECT("'Risk Input'!"&amp; Database!$O$27 &amp; ROW() - 5))</f>
        <v/>
      </c>
      <c r="F95" s="65"/>
      <c r="G95" s="65"/>
      <c r="H95" s="70" t="str">
        <f ca="1">IF(INDIRECT("'Risk Input'!"&amp; Database!$O$28 &amp; ROW() - 5)="","",INDIRECT("'Risk Input'!"&amp; Database!$O$28 &amp; ROW() - 5))</f>
        <v/>
      </c>
      <c r="I95" s="65"/>
      <c r="J95" s="65" t="str">
        <f t="shared" ca="1" si="3"/>
        <v/>
      </c>
      <c r="K95" s="65"/>
      <c r="L95" s="65"/>
      <c r="M95" s="65"/>
      <c r="N95" s="65" t="str">
        <f ca="1">IF(INDIRECT("'Risk Input'!"&amp; Database!$O$22 &amp; ROW() - 5)="","",INDIRECT("'Risk Input'!"&amp; Database!$O$22 &amp; ROW() - 5))</f>
        <v/>
      </c>
      <c r="O95" s="65"/>
      <c r="P95" s="65"/>
      <c r="Q95" s="65"/>
    </row>
    <row r="96" spans="2:17" s="213" customFormat="1" ht="15" thickBot="1">
      <c r="B96" s="67" t="e">
        <f t="shared" si="4"/>
        <v>#REF!</v>
      </c>
      <c r="C96" s="45" t="str">
        <f ca="1">IF(INDIRECT("'Risk Input'!"&amp; Database!$O$2 &amp; ROW() - 5)="","",INDIRECT("'Risk Input'!"&amp; Database!$O$2 &amp; ROW() - 5))</f>
        <v/>
      </c>
      <c r="D96" s="45" t="str">
        <f ca="1">IF(INDIRECT("'Risk Input'!"&amp; Database!$O$10 &amp; ROW() - 5)="","",INDIRECT("'Risk Input'!"&amp; Database!$O$10 &amp; ROW() - 5))</f>
        <v/>
      </c>
      <c r="E96" s="45" t="str">
        <f ca="1">IF(INDIRECT("'Risk Input'!"&amp; Database!$O$27 &amp; ROW() - 5)="","",INDIRECT("'Risk Input'!"&amp; Database!$O$27 &amp; ROW() - 5))</f>
        <v/>
      </c>
      <c r="F96" s="45"/>
      <c r="G96" s="45"/>
      <c r="H96" s="68" t="str">
        <f ca="1">IF(INDIRECT("'Risk Input'!"&amp; Database!$O$28 &amp; ROW() - 5)="","",INDIRECT("'Risk Input'!"&amp; Database!$O$28 &amp; ROW() - 5))</f>
        <v/>
      </c>
      <c r="I96" s="45"/>
      <c r="J96" s="45" t="str">
        <f t="shared" ca="1" si="3"/>
        <v/>
      </c>
      <c r="K96" s="45"/>
      <c r="L96" s="45"/>
      <c r="M96" s="45"/>
      <c r="N96" s="45" t="str">
        <f ca="1">IF(INDIRECT("'Risk Input'!"&amp; Database!$O$22 &amp; ROW() - 5)="","",INDIRECT("'Risk Input'!"&amp; Database!$O$22 &amp; ROW() - 5))</f>
        <v/>
      </c>
      <c r="O96" s="45"/>
      <c r="P96" s="45"/>
      <c r="Q96" s="45"/>
    </row>
    <row r="97" spans="2:17" s="213" customFormat="1" ht="15" thickBot="1">
      <c r="B97" s="69" t="e">
        <f t="shared" si="4"/>
        <v>#REF!</v>
      </c>
      <c r="C97" s="65" t="str">
        <f ca="1">IF(INDIRECT("'Risk Input'!"&amp; Database!$O$2 &amp; ROW() - 5)="","",INDIRECT("'Risk Input'!"&amp; Database!$O$2 &amp; ROW() - 5))</f>
        <v/>
      </c>
      <c r="D97" s="65" t="str">
        <f ca="1">IF(INDIRECT("'Risk Input'!"&amp; Database!$O$10 &amp; ROW() - 5)="","",INDIRECT("'Risk Input'!"&amp; Database!$O$10 &amp; ROW() - 5))</f>
        <v/>
      </c>
      <c r="E97" s="65" t="str">
        <f ca="1">IF(INDIRECT("'Risk Input'!"&amp; Database!$O$27 &amp; ROW() - 5)="","",INDIRECT("'Risk Input'!"&amp; Database!$O$27 &amp; ROW() - 5))</f>
        <v/>
      </c>
      <c r="F97" s="65"/>
      <c r="G97" s="65"/>
      <c r="H97" s="70" t="str">
        <f ca="1">IF(INDIRECT("'Risk Input'!"&amp; Database!$O$28 &amp; ROW() - 5)="","",INDIRECT("'Risk Input'!"&amp; Database!$O$28 &amp; ROW() - 5))</f>
        <v/>
      </c>
      <c r="I97" s="65"/>
      <c r="J97" s="65" t="str">
        <f t="shared" ca="1" si="3"/>
        <v/>
      </c>
      <c r="K97" s="65"/>
      <c r="L97" s="65"/>
      <c r="M97" s="65"/>
      <c r="N97" s="65" t="str">
        <f ca="1">IF(INDIRECT("'Risk Input'!"&amp; Database!$O$22 &amp; ROW() - 5)="","",INDIRECT("'Risk Input'!"&amp; Database!$O$22 &amp; ROW() - 5))</f>
        <v/>
      </c>
      <c r="O97" s="65"/>
      <c r="P97" s="65"/>
      <c r="Q97" s="65"/>
    </row>
    <row r="98" spans="2:17" s="213" customFormat="1" ht="15" thickBot="1">
      <c r="B98" s="67" t="e">
        <f t="shared" si="4"/>
        <v>#REF!</v>
      </c>
      <c r="C98" s="45" t="str">
        <f ca="1">IF(INDIRECT("'Risk Input'!"&amp; Database!$O$2 &amp; ROW() - 5)="","",INDIRECT("'Risk Input'!"&amp; Database!$O$2 &amp; ROW() - 5))</f>
        <v/>
      </c>
      <c r="D98" s="45" t="str">
        <f ca="1">IF(INDIRECT("'Risk Input'!"&amp; Database!$O$10 &amp; ROW() - 5)="","",INDIRECT("'Risk Input'!"&amp; Database!$O$10 &amp; ROW() - 5))</f>
        <v/>
      </c>
      <c r="E98" s="45" t="str">
        <f ca="1">IF(INDIRECT("'Risk Input'!"&amp; Database!$O$27 &amp; ROW() - 5)="","",INDIRECT("'Risk Input'!"&amp; Database!$O$27 &amp; ROW() - 5))</f>
        <v/>
      </c>
      <c r="F98" s="45"/>
      <c r="G98" s="45"/>
      <c r="H98" s="68" t="str">
        <f ca="1">IF(INDIRECT("'Risk Input'!"&amp; Database!$O$28 &amp; ROW() - 5)="","",INDIRECT("'Risk Input'!"&amp; Database!$O$28 &amp; ROW() - 5))</f>
        <v/>
      </c>
      <c r="I98" s="45"/>
      <c r="J98" s="45" t="str">
        <f t="shared" ca="1" si="3"/>
        <v/>
      </c>
      <c r="K98" s="45"/>
      <c r="L98" s="45"/>
      <c r="M98" s="45"/>
      <c r="N98" s="45" t="str">
        <f ca="1">IF(INDIRECT("'Risk Input'!"&amp; Database!$O$22 &amp; ROW() - 5)="","",INDIRECT("'Risk Input'!"&amp; Database!$O$22 &amp; ROW() - 5))</f>
        <v/>
      </c>
      <c r="O98" s="45"/>
      <c r="P98" s="45"/>
      <c r="Q98" s="45"/>
    </row>
    <row r="99" spans="2:17" s="213" customFormat="1" ht="15" thickBot="1">
      <c r="B99" s="69" t="e">
        <f t="shared" si="4"/>
        <v>#REF!</v>
      </c>
      <c r="C99" s="65" t="str">
        <f ca="1">IF(INDIRECT("'Risk Input'!"&amp; Database!$O$2 &amp; ROW() - 5)="","",INDIRECT("'Risk Input'!"&amp; Database!$O$2 &amp; ROW() - 5))</f>
        <v/>
      </c>
      <c r="D99" s="65" t="str">
        <f ca="1">IF(INDIRECT("'Risk Input'!"&amp; Database!$O$10 &amp; ROW() - 5)="","",INDIRECT("'Risk Input'!"&amp; Database!$O$10 &amp; ROW() - 5))</f>
        <v/>
      </c>
      <c r="E99" s="65" t="str">
        <f ca="1">IF(INDIRECT("'Risk Input'!"&amp; Database!$O$27 &amp; ROW() - 5)="","",INDIRECT("'Risk Input'!"&amp; Database!$O$27 &amp; ROW() - 5))</f>
        <v/>
      </c>
      <c r="F99" s="65"/>
      <c r="G99" s="65"/>
      <c r="H99" s="70" t="str">
        <f ca="1">IF(INDIRECT("'Risk Input'!"&amp; Database!$O$28 &amp; ROW() - 5)="","",INDIRECT("'Risk Input'!"&amp; Database!$O$28 &amp; ROW() - 5))</f>
        <v/>
      </c>
      <c r="I99" s="65"/>
      <c r="J99" s="65" t="str">
        <f t="shared" ca="1" si="3"/>
        <v/>
      </c>
      <c r="K99" s="65"/>
      <c r="L99" s="65"/>
      <c r="M99" s="65"/>
      <c r="N99" s="65" t="str">
        <f ca="1">IF(INDIRECT("'Risk Input'!"&amp; Database!$O$22 &amp; ROW() - 5)="","",INDIRECT("'Risk Input'!"&amp; Database!$O$22 &amp; ROW() - 5))</f>
        <v/>
      </c>
      <c r="O99" s="65"/>
      <c r="P99" s="65"/>
      <c r="Q99" s="65"/>
    </row>
    <row r="100" spans="2:17" s="213" customFormat="1" ht="15" thickBot="1">
      <c r="B100" s="67" t="e">
        <f t="shared" si="4"/>
        <v>#REF!</v>
      </c>
      <c r="C100" s="45" t="str">
        <f ca="1">IF(INDIRECT("'Risk Input'!"&amp; Database!$O$2 &amp; ROW() - 5)="","",INDIRECT("'Risk Input'!"&amp; Database!$O$2 &amp; ROW() - 5))</f>
        <v/>
      </c>
      <c r="D100" s="45" t="str">
        <f ca="1">IF(INDIRECT("'Risk Input'!"&amp; Database!$O$10 &amp; ROW() - 5)="","",INDIRECT("'Risk Input'!"&amp; Database!$O$10 &amp; ROW() - 5))</f>
        <v/>
      </c>
      <c r="E100" s="45" t="str">
        <f ca="1">IF(INDIRECT("'Risk Input'!"&amp; Database!$O$27 &amp; ROW() - 5)="","",INDIRECT("'Risk Input'!"&amp; Database!$O$27 &amp; ROW() - 5))</f>
        <v/>
      </c>
      <c r="F100" s="45"/>
      <c r="G100" s="45"/>
      <c r="H100" s="68" t="str">
        <f ca="1">IF(INDIRECT("'Risk Input'!"&amp; Database!$O$28 &amp; ROW() - 5)="","",INDIRECT("'Risk Input'!"&amp; Database!$O$28 &amp; ROW() - 5))</f>
        <v/>
      </c>
      <c r="I100" s="45"/>
      <c r="J100" s="45" t="str">
        <f t="shared" ca="1" si="3"/>
        <v/>
      </c>
      <c r="K100" s="45"/>
      <c r="L100" s="45"/>
      <c r="M100" s="45"/>
      <c r="N100" s="45" t="str">
        <f ca="1">IF(INDIRECT("'Risk Input'!"&amp; Database!$O$22 &amp; ROW() - 5)="","",INDIRECT("'Risk Input'!"&amp; Database!$O$22 &amp; ROW() - 5))</f>
        <v/>
      </c>
      <c r="O100" s="45"/>
      <c r="P100" s="45"/>
      <c r="Q100" s="45"/>
    </row>
    <row r="101" spans="2:17" s="213" customFormat="1" ht="15" thickBot="1">
      <c r="B101" s="69" t="e">
        <f t="shared" si="4"/>
        <v>#REF!</v>
      </c>
      <c r="C101" s="65" t="str">
        <f ca="1">IF(INDIRECT("'Risk Input'!"&amp; Database!$O$2 &amp; ROW() - 5)="","",INDIRECT("'Risk Input'!"&amp; Database!$O$2 &amp; ROW() - 5))</f>
        <v/>
      </c>
      <c r="D101" s="65" t="str">
        <f ca="1">IF(INDIRECT("'Risk Input'!"&amp; Database!$O$10 &amp; ROW() - 5)="","",INDIRECT("'Risk Input'!"&amp; Database!$O$10 &amp; ROW() - 5))</f>
        <v/>
      </c>
      <c r="E101" s="65" t="str">
        <f ca="1">IF(INDIRECT("'Risk Input'!"&amp; Database!$O$27 &amp; ROW() - 5)="","",INDIRECT("'Risk Input'!"&amp; Database!$O$27 &amp; ROW() - 5))</f>
        <v/>
      </c>
      <c r="F101" s="65"/>
      <c r="G101" s="65"/>
      <c r="H101" s="70" t="str">
        <f ca="1">IF(INDIRECT("'Risk Input'!"&amp; Database!$O$28 &amp; ROW() - 5)="","",INDIRECT("'Risk Input'!"&amp; Database!$O$28 &amp; ROW() - 5))</f>
        <v/>
      </c>
      <c r="I101" s="65"/>
      <c r="J101" s="65" t="str">
        <f t="shared" ca="1" si="3"/>
        <v/>
      </c>
      <c r="K101" s="65"/>
      <c r="L101" s="65"/>
      <c r="M101" s="65"/>
      <c r="N101" s="65" t="str">
        <f ca="1">IF(INDIRECT("'Risk Input'!"&amp; Database!$O$22 &amp; ROW() - 5)="","",INDIRECT("'Risk Input'!"&amp; Database!$O$22 &amp; ROW() - 5))</f>
        <v/>
      </c>
      <c r="O101" s="65"/>
      <c r="P101" s="65"/>
      <c r="Q101" s="65"/>
    </row>
    <row r="102" spans="2:17" s="213" customFormat="1" ht="15" thickBot="1">
      <c r="B102" s="67" t="e">
        <f t="shared" si="4"/>
        <v>#REF!</v>
      </c>
      <c r="C102" s="45" t="str">
        <f ca="1">IF(INDIRECT("'Risk Input'!"&amp; Database!$O$2 &amp; ROW() - 5)="","",INDIRECT("'Risk Input'!"&amp; Database!$O$2 &amp; ROW() - 5))</f>
        <v/>
      </c>
      <c r="D102" s="45" t="str">
        <f ca="1">IF(INDIRECT("'Risk Input'!"&amp; Database!$O$10 &amp; ROW() - 5)="","",INDIRECT("'Risk Input'!"&amp; Database!$O$10 &amp; ROW() - 5))</f>
        <v/>
      </c>
      <c r="E102" s="45" t="str">
        <f ca="1">IF(INDIRECT("'Risk Input'!"&amp; Database!$O$27 &amp; ROW() - 5)="","",INDIRECT("'Risk Input'!"&amp; Database!$O$27 &amp; ROW() - 5))</f>
        <v/>
      </c>
      <c r="F102" s="45"/>
      <c r="G102" s="45"/>
      <c r="H102" s="68" t="str">
        <f ca="1">IF(INDIRECT("'Risk Input'!"&amp; Database!$O$28 &amp; ROW() - 5)="","",INDIRECT("'Risk Input'!"&amp; Database!$O$28 &amp; ROW() - 5))</f>
        <v/>
      </c>
      <c r="I102" s="45"/>
      <c r="J102" s="45" t="str">
        <f t="shared" ca="1" si="3"/>
        <v/>
      </c>
      <c r="K102" s="45"/>
      <c r="L102" s="45"/>
      <c r="M102" s="45"/>
      <c r="N102" s="45" t="str">
        <f ca="1">IF(INDIRECT("'Risk Input'!"&amp; Database!$O$22 &amp; ROW() - 5)="","",INDIRECT("'Risk Input'!"&amp; Database!$O$22 &amp; ROW() - 5))</f>
        <v/>
      </c>
      <c r="O102" s="45"/>
      <c r="P102" s="45"/>
      <c r="Q102" s="45"/>
    </row>
    <row r="103" spans="2:17" s="213" customFormat="1" ht="15" thickBot="1">
      <c r="B103" s="69" t="e">
        <f t="shared" si="4"/>
        <v>#REF!</v>
      </c>
      <c r="C103" s="65" t="str">
        <f ca="1">IF(INDIRECT("'Risk Input'!"&amp; Database!$O$2 &amp; ROW() - 5)="","",INDIRECT("'Risk Input'!"&amp; Database!$O$2 &amp; ROW() - 5))</f>
        <v/>
      </c>
      <c r="D103" s="65" t="str">
        <f ca="1">IF(INDIRECT("'Risk Input'!"&amp; Database!$O$10 &amp; ROW() - 5)="","",INDIRECT("'Risk Input'!"&amp; Database!$O$10 &amp; ROW() - 5))</f>
        <v/>
      </c>
      <c r="E103" s="65" t="str">
        <f ca="1">IF(INDIRECT("'Risk Input'!"&amp; Database!$O$27 &amp; ROW() - 5)="","",INDIRECT("'Risk Input'!"&amp; Database!$O$27 &amp; ROW() - 5))</f>
        <v/>
      </c>
      <c r="F103" s="65"/>
      <c r="G103" s="65"/>
      <c r="H103" s="70" t="str">
        <f ca="1">IF(INDIRECT("'Risk Input'!"&amp; Database!$O$28 &amp; ROW() - 5)="","",INDIRECT("'Risk Input'!"&amp; Database!$O$28 &amp; ROW() - 5))</f>
        <v/>
      </c>
      <c r="I103" s="65"/>
      <c r="J103" s="65" t="str">
        <f t="shared" ca="1" si="3"/>
        <v/>
      </c>
      <c r="K103" s="65"/>
      <c r="L103" s="65"/>
      <c r="M103" s="65"/>
      <c r="N103" s="65" t="str">
        <f ca="1">IF(INDIRECT("'Risk Input'!"&amp; Database!$O$22 &amp; ROW() - 5)="","",INDIRECT("'Risk Input'!"&amp; Database!$O$22 &amp; ROW() - 5))</f>
        <v/>
      </c>
      <c r="O103" s="65"/>
      <c r="P103" s="65"/>
      <c r="Q103" s="65"/>
    </row>
    <row r="104" spans="2:17" s="213" customFormat="1" ht="15" thickBot="1">
      <c r="B104" s="67" t="e">
        <f t="shared" si="4"/>
        <v>#REF!</v>
      </c>
      <c r="C104" s="45" t="str">
        <f ca="1">IF(INDIRECT("'Risk Input'!"&amp; Database!$O$2 &amp; ROW() - 5)="","",INDIRECT("'Risk Input'!"&amp; Database!$O$2 &amp; ROW() - 5))</f>
        <v/>
      </c>
      <c r="D104" s="45" t="str">
        <f ca="1">IF(INDIRECT("'Risk Input'!"&amp; Database!$O$10 &amp; ROW() - 5)="","",INDIRECT("'Risk Input'!"&amp; Database!$O$10 &amp; ROW() - 5))</f>
        <v/>
      </c>
      <c r="E104" s="45" t="str">
        <f ca="1">IF(INDIRECT("'Risk Input'!"&amp; Database!$O$27 &amp; ROW() - 5)="","",INDIRECT("'Risk Input'!"&amp; Database!$O$27 &amp; ROW() - 5))</f>
        <v/>
      </c>
      <c r="F104" s="45"/>
      <c r="G104" s="45"/>
      <c r="H104" s="68" t="str">
        <f ca="1">IF(INDIRECT("'Risk Input'!"&amp; Database!$O$28 &amp; ROW() - 5)="","",INDIRECT("'Risk Input'!"&amp; Database!$O$28 &amp; ROW() - 5))</f>
        <v/>
      </c>
      <c r="I104" s="45"/>
      <c r="J104" s="45" t="str">
        <f t="shared" ca="1" si="3"/>
        <v/>
      </c>
      <c r="K104" s="45"/>
      <c r="L104" s="45"/>
      <c r="M104" s="45"/>
      <c r="N104" s="45" t="str">
        <f ca="1">IF(INDIRECT("'Risk Input'!"&amp; Database!$O$22 &amp; ROW() - 5)="","",INDIRECT("'Risk Input'!"&amp; Database!$O$22 &amp; ROW() - 5))</f>
        <v/>
      </c>
      <c r="O104" s="45"/>
      <c r="P104" s="45"/>
      <c r="Q104" s="45"/>
    </row>
    <row r="105" spans="2:17" s="213" customFormat="1" ht="15" thickBot="1">
      <c r="B105" s="69" t="e">
        <f t="shared" si="4"/>
        <v>#REF!</v>
      </c>
      <c r="C105" s="65" t="str">
        <f ca="1">IF(INDIRECT("'Risk Input'!"&amp; Database!$O$2 &amp; ROW() - 5)="","",INDIRECT("'Risk Input'!"&amp; Database!$O$2 &amp; ROW() - 5))</f>
        <v/>
      </c>
      <c r="D105" s="65" t="str">
        <f ca="1">IF(INDIRECT("'Risk Input'!"&amp; Database!$O$10 &amp; ROW() - 5)="","",INDIRECT("'Risk Input'!"&amp; Database!$O$10 &amp; ROW() - 5))</f>
        <v/>
      </c>
      <c r="E105" s="65" t="str">
        <f ca="1">IF(INDIRECT("'Risk Input'!"&amp; Database!$O$27 &amp; ROW() - 5)="","",INDIRECT("'Risk Input'!"&amp; Database!$O$27 &amp; ROW() - 5))</f>
        <v/>
      </c>
      <c r="F105" s="65"/>
      <c r="G105" s="65"/>
      <c r="H105" s="70" t="str">
        <f ca="1">IF(INDIRECT("'Risk Input'!"&amp; Database!$O$28 &amp; ROW() - 5)="","",INDIRECT("'Risk Input'!"&amp; Database!$O$28 &amp; ROW() - 5))</f>
        <v/>
      </c>
      <c r="I105" s="65"/>
      <c r="J105" s="65" t="str">
        <f t="shared" ca="1" si="3"/>
        <v/>
      </c>
      <c r="K105" s="65"/>
      <c r="L105" s="65"/>
      <c r="M105" s="65"/>
      <c r="N105" s="65" t="str">
        <f ca="1">IF(INDIRECT("'Risk Input'!"&amp; Database!$O$22 &amp; ROW() - 5)="","",INDIRECT("'Risk Input'!"&amp; Database!$O$22 &amp; ROW() - 5))</f>
        <v/>
      </c>
      <c r="O105" s="65"/>
      <c r="P105" s="65"/>
      <c r="Q105" s="65"/>
    </row>
    <row r="106" spans="2:17" s="213" customFormat="1" ht="15" thickBot="1">
      <c r="B106" s="67" t="e">
        <f t="shared" si="4"/>
        <v>#REF!</v>
      </c>
      <c r="C106" s="45" t="str">
        <f ca="1">IF(INDIRECT("'Risk Input'!"&amp; Database!$O$2 &amp; ROW() - 5)="","",INDIRECT("'Risk Input'!"&amp; Database!$O$2 &amp; ROW() - 5))</f>
        <v/>
      </c>
      <c r="D106" s="45" t="str">
        <f ca="1">IF(INDIRECT("'Risk Input'!"&amp; Database!$O$10 &amp; ROW() - 5)="","",INDIRECT("'Risk Input'!"&amp; Database!$O$10 &amp; ROW() - 5))</f>
        <v/>
      </c>
      <c r="E106" s="45" t="str">
        <f ca="1">IF(INDIRECT("'Risk Input'!"&amp; Database!$O$27 &amp; ROW() - 5)="","",INDIRECT("'Risk Input'!"&amp; Database!$O$27 &amp; ROW() - 5))</f>
        <v/>
      </c>
      <c r="F106" s="45"/>
      <c r="G106" s="45"/>
      <c r="H106" s="68" t="str">
        <f ca="1">IF(INDIRECT("'Risk Input'!"&amp; Database!$O$28 &amp; ROW() - 5)="","",INDIRECT("'Risk Input'!"&amp; Database!$O$28 &amp; ROW() - 5))</f>
        <v/>
      </c>
      <c r="I106" s="45"/>
      <c r="J106" s="45" t="str">
        <f t="shared" ca="1" si="3"/>
        <v/>
      </c>
      <c r="K106" s="45"/>
      <c r="L106" s="45"/>
      <c r="M106" s="45"/>
      <c r="N106" s="45" t="str">
        <f ca="1">IF(INDIRECT("'Risk Input'!"&amp; Database!$O$22 &amp; ROW() - 5)="","",INDIRECT("'Risk Input'!"&amp; Database!$O$22 &amp; ROW() - 5))</f>
        <v/>
      </c>
      <c r="O106" s="45"/>
      <c r="P106" s="45"/>
      <c r="Q106" s="45"/>
    </row>
    <row r="107" spans="2:17" s="213" customFormat="1" ht="15" thickBot="1">
      <c r="B107" s="40" t="e">
        <f>B106+1</f>
        <v>#REF!</v>
      </c>
      <c r="C107" s="38" t="str">
        <f ca="1">IF(INDIRECT("'Risk Input'!"&amp; Database!$O$2 &amp; ROW() - 5)="","",INDIRECT("'Risk Input'!"&amp; Database!$O$2 &amp; ROW() - 5))</f>
        <v/>
      </c>
      <c r="D107" s="38" t="str">
        <f ca="1">IF(INDIRECT("'Risk Input'!"&amp; Database!$O$10 &amp; ROW() - 5)="","",INDIRECT("'Risk Input'!"&amp; Database!$O$10 &amp; ROW() - 5))</f>
        <v/>
      </c>
      <c r="E107" s="38" t="str">
        <f ca="1">IF(INDIRECT("'Risk Input'!"&amp; Database!$O$27 &amp; ROW() - 5)="","",INDIRECT("'Risk Input'!"&amp; Database!$O$27 &amp; ROW() - 5))</f>
        <v/>
      </c>
      <c r="F107" s="40"/>
      <c r="G107" s="38"/>
      <c r="H107" s="41" t="str">
        <f ca="1">IF(INDIRECT("'Risk Input'!"&amp; Database!$O$28 &amp; ROW() - 5)="","",INDIRECT("'Risk Input'!"&amp; Database!$O$28 &amp; ROW() - 5))</f>
        <v/>
      </c>
      <c r="I107" s="38"/>
      <c r="J107" s="38" t="str">
        <f t="shared" ca="1" si="3"/>
        <v/>
      </c>
      <c r="K107" s="38"/>
      <c r="L107" s="38"/>
      <c r="M107" s="38"/>
      <c r="N107" s="38" t="str">
        <f ca="1">IF(INDIRECT("'Risk Input'!"&amp; Database!$O$22 &amp; ROW() - 5)="","",INDIRECT("'Risk Input'!"&amp; Database!$O$22 &amp; ROW() - 5))</f>
        <v/>
      </c>
      <c r="O107" s="38"/>
      <c r="P107" s="38"/>
      <c r="Q107" s="38"/>
    </row>
    <row r="108" spans="2:17" s="213" customFormat="1" ht="15" thickBot="1">
      <c r="B108" s="42" t="e">
        <f>B107+1</f>
        <v>#REF!</v>
      </c>
      <c r="C108" s="39" t="str">
        <f ca="1">IF(INDIRECT("'Risk Input'!"&amp; Database!$O$2 &amp; ROW() - 5)="","",INDIRECT("'Risk Input'!"&amp; Database!$O$2 &amp; ROW() - 5))</f>
        <v/>
      </c>
      <c r="D108" s="39" t="str">
        <f ca="1">IF(INDIRECT("'Risk Input'!"&amp; Database!$O$10 &amp; ROW() - 5)="","",INDIRECT("'Risk Input'!"&amp; Database!$O$10 &amp; ROW() - 5))</f>
        <v/>
      </c>
      <c r="E108" s="39" t="str">
        <f ca="1">IF(INDIRECT("'Risk Input'!"&amp; Database!$O$27 &amp; ROW() - 5)="","",INDIRECT("'Risk Input'!"&amp; Database!$O$27 &amp; ROW() - 5))</f>
        <v/>
      </c>
      <c r="F108" s="39"/>
      <c r="G108" s="39"/>
      <c r="H108" s="43" t="str">
        <f ca="1">IF(INDIRECT("'Risk Input'!"&amp; Database!$O$28 &amp; ROW() - 5)="","",INDIRECT("'Risk Input'!"&amp; Database!$O$28 &amp; ROW() - 5))</f>
        <v/>
      </c>
      <c r="I108" s="39"/>
      <c r="J108" s="39" t="str">
        <f t="shared" ca="1" si="3"/>
        <v/>
      </c>
      <c r="K108" s="39"/>
      <c r="L108" s="39"/>
      <c r="M108" s="39"/>
      <c r="N108" s="39" t="str">
        <f ca="1">IF(INDIRECT("'Risk Input'!"&amp; Database!$O$22 &amp; ROW() - 5)="","",INDIRECT("'Risk Input'!"&amp; Database!$O$22 &amp; ROW() - 5))</f>
        <v/>
      </c>
      <c r="O108" s="39"/>
      <c r="P108" s="39"/>
      <c r="Q108" s="39"/>
    </row>
    <row r="109" spans="2:17" s="213" customFormat="1" ht="15" thickBot="1">
      <c r="B109" s="40" t="e">
        <f t="shared" ref="B109:B143" si="5">B108+1</f>
        <v>#REF!</v>
      </c>
      <c r="C109" s="38" t="str">
        <f ca="1">IF(INDIRECT("'Risk Input'!"&amp; Database!$O$2 &amp; ROW() - 5)="","",INDIRECT("'Risk Input'!"&amp; Database!$O$2 &amp; ROW() - 5))</f>
        <v/>
      </c>
      <c r="D109" s="38" t="str">
        <f ca="1">IF(INDIRECT("'Risk Input'!"&amp; Database!$O$10 &amp; ROW() - 5)="","",INDIRECT("'Risk Input'!"&amp; Database!$O$10 &amp; ROW() - 5))</f>
        <v/>
      </c>
      <c r="E109" s="38" t="str">
        <f ca="1">IF(INDIRECT("'Risk Input'!"&amp; Database!$O$27 &amp; ROW() - 5)="","",INDIRECT("'Risk Input'!"&amp; Database!$O$27 &amp; ROW() - 5))</f>
        <v/>
      </c>
      <c r="F109" s="38"/>
      <c r="G109" s="38"/>
      <c r="H109" s="41" t="str">
        <f ca="1">IF(INDIRECT("'Risk Input'!"&amp; Database!$O$28 &amp; ROW() - 5)="","",INDIRECT("'Risk Input'!"&amp; Database!$O$28 &amp; ROW() - 5))</f>
        <v/>
      </c>
      <c r="I109" s="38"/>
      <c r="J109" s="38" t="str">
        <f t="shared" ca="1" si="3"/>
        <v/>
      </c>
      <c r="K109" s="38"/>
      <c r="L109" s="38"/>
      <c r="M109" s="38"/>
      <c r="N109" s="38" t="str">
        <f ca="1">IF(INDIRECT("'Risk Input'!"&amp; Database!$O$22 &amp; ROW() - 5)="","",INDIRECT("'Risk Input'!"&amp; Database!$O$22 &amp; ROW() - 5))</f>
        <v/>
      </c>
      <c r="O109" s="38"/>
      <c r="P109" s="38"/>
      <c r="Q109" s="38"/>
    </row>
    <row r="110" spans="2:17" s="213" customFormat="1" ht="15" thickBot="1">
      <c r="B110" s="42" t="e">
        <f t="shared" si="5"/>
        <v>#REF!</v>
      </c>
      <c r="C110" s="39" t="str">
        <f ca="1">IF(INDIRECT("'Risk Input'!"&amp; Database!$O$2 &amp; ROW() - 5)="","",INDIRECT("'Risk Input'!"&amp; Database!$O$2 &amp; ROW() - 5))</f>
        <v/>
      </c>
      <c r="D110" s="39" t="str">
        <f ca="1">IF(INDIRECT("'Risk Input'!"&amp; Database!$O$10 &amp; ROW() - 5)="","",INDIRECT("'Risk Input'!"&amp; Database!$O$10 &amp; ROW() - 5))</f>
        <v/>
      </c>
      <c r="E110" s="39" t="str">
        <f ca="1">IF(INDIRECT("'Risk Input'!"&amp; Database!$O$27 &amp; ROW() - 5)="","",INDIRECT("'Risk Input'!"&amp; Database!$O$27 &amp; ROW() - 5))</f>
        <v/>
      </c>
      <c r="F110" s="39"/>
      <c r="G110" s="39"/>
      <c r="H110" s="43" t="str">
        <f ca="1">IF(INDIRECT("'Risk Input'!"&amp; Database!$O$28 &amp; ROW() - 5)="","",INDIRECT("'Risk Input'!"&amp; Database!$O$28 &amp; ROW() - 5))</f>
        <v/>
      </c>
      <c r="I110" s="39"/>
      <c r="J110" s="39" t="str">
        <f t="shared" ca="1" si="3"/>
        <v/>
      </c>
      <c r="K110" s="39"/>
      <c r="L110" s="39"/>
      <c r="M110" s="39"/>
      <c r="N110" s="39" t="str">
        <f ca="1">IF(INDIRECT("'Risk Input'!"&amp; Database!$O$22 &amp; ROW() - 5)="","",INDIRECT("'Risk Input'!"&amp; Database!$O$22 &amp; ROW() - 5))</f>
        <v/>
      </c>
      <c r="O110" s="39"/>
      <c r="P110" s="39"/>
      <c r="Q110" s="39"/>
    </row>
    <row r="111" spans="2:17" s="213" customFormat="1" ht="15" thickBot="1">
      <c r="B111" s="40" t="e">
        <f t="shared" si="5"/>
        <v>#REF!</v>
      </c>
      <c r="C111" s="38" t="str">
        <f ca="1">IF(INDIRECT("'Risk Input'!"&amp; Database!$O$2 &amp; ROW() - 5)="","",INDIRECT("'Risk Input'!"&amp; Database!$O$2 &amp; ROW() - 5))</f>
        <v/>
      </c>
      <c r="D111" s="38" t="str">
        <f ca="1">IF(INDIRECT("'Risk Input'!"&amp; Database!$O$10 &amp; ROW() - 5)="","",INDIRECT("'Risk Input'!"&amp; Database!$O$10 &amp; ROW() - 5))</f>
        <v/>
      </c>
      <c r="E111" s="38" t="str">
        <f ca="1">IF(INDIRECT("'Risk Input'!"&amp; Database!$O$27 &amp; ROW() - 5)="","",INDIRECT("'Risk Input'!"&amp; Database!$O$27 &amp; ROW() - 5))</f>
        <v/>
      </c>
      <c r="F111" s="38"/>
      <c r="G111" s="38"/>
      <c r="H111" s="41" t="str">
        <f ca="1">IF(INDIRECT("'Risk Input'!"&amp; Database!$O$28 &amp; ROW() - 5)="","",INDIRECT("'Risk Input'!"&amp; Database!$O$28 &amp; ROW() - 5))</f>
        <v/>
      </c>
      <c r="I111" s="38"/>
      <c r="J111" s="38" t="str">
        <f t="shared" ca="1" si="3"/>
        <v/>
      </c>
      <c r="K111" s="38"/>
      <c r="L111" s="38"/>
      <c r="M111" s="38"/>
      <c r="N111" s="38" t="str">
        <f ca="1">IF(INDIRECT("'Risk Input'!"&amp; Database!$O$22 &amp; ROW() - 5)="","",INDIRECT("'Risk Input'!"&amp; Database!$O$22 &amp; ROW() - 5))</f>
        <v/>
      </c>
      <c r="O111" s="38"/>
      <c r="P111" s="38"/>
      <c r="Q111" s="38"/>
    </row>
    <row r="112" spans="2:17" s="213" customFormat="1" ht="15" thickBot="1">
      <c r="B112" s="42" t="e">
        <f t="shared" si="5"/>
        <v>#REF!</v>
      </c>
      <c r="C112" s="39" t="str">
        <f ca="1">IF(INDIRECT("'Risk Input'!"&amp; Database!$O$2 &amp; ROW() - 5)="","",INDIRECT("'Risk Input'!"&amp; Database!$O$2 &amp; ROW() - 5))</f>
        <v/>
      </c>
      <c r="D112" s="39" t="str">
        <f ca="1">IF(INDIRECT("'Risk Input'!"&amp; Database!$O$10 &amp; ROW() - 5)="","",INDIRECT("'Risk Input'!"&amp; Database!$O$10 &amp; ROW() - 5))</f>
        <v/>
      </c>
      <c r="E112" s="39" t="str">
        <f ca="1">IF(INDIRECT("'Risk Input'!"&amp; Database!$O$27 &amp; ROW() - 5)="","",INDIRECT("'Risk Input'!"&amp; Database!$O$27 &amp; ROW() - 5))</f>
        <v/>
      </c>
      <c r="F112" s="39"/>
      <c r="G112" s="39"/>
      <c r="H112" s="43" t="str">
        <f ca="1">IF(INDIRECT("'Risk Input'!"&amp; Database!$O$28 &amp; ROW() - 5)="","",INDIRECT("'Risk Input'!"&amp; Database!$O$28 &amp; ROW() - 5))</f>
        <v/>
      </c>
      <c r="I112" s="39"/>
      <c r="J112" s="39" t="str">
        <f t="shared" ca="1" si="3"/>
        <v/>
      </c>
      <c r="K112" s="39"/>
      <c r="L112" s="39"/>
      <c r="M112" s="39"/>
      <c r="N112" s="39" t="str">
        <f ca="1">IF(INDIRECT("'Risk Input'!"&amp; Database!$O$22 &amp; ROW() - 5)="","",INDIRECT("'Risk Input'!"&amp; Database!$O$22 &amp; ROW() - 5))</f>
        <v/>
      </c>
      <c r="O112" s="39"/>
      <c r="P112" s="39"/>
      <c r="Q112" s="39"/>
    </row>
    <row r="113" spans="2:17" s="213" customFormat="1" ht="15" thickBot="1">
      <c r="B113" s="40" t="e">
        <f t="shared" si="5"/>
        <v>#REF!</v>
      </c>
      <c r="C113" s="38" t="str">
        <f ca="1">IF(INDIRECT("'Risk Input'!"&amp; Database!$O$2 &amp; ROW() - 5)="","",INDIRECT("'Risk Input'!"&amp; Database!$O$2 &amp; ROW() - 5))</f>
        <v/>
      </c>
      <c r="D113" s="38" t="str">
        <f ca="1">IF(INDIRECT("'Risk Input'!"&amp; Database!$O$10 &amp; ROW() - 5)="","",INDIRECT("'Risk Input'!"&amp; Database!$O$10 &amp; ROW() - 5))</f>
        <v/>
      </c>
      <c r="E113" s="38" t="str">
        <f ca="1">IF(INDIRECT("'Risk Input'!"&amp; Database!$O$27 &amp; ROW() - 5)="","",INDIRECT("'Risk Input'!"&amp; Database!$O$27 &amp; ROW() - 5))</f>
        <v/>
      </c>
      <c r="F113" s="38"/>
      <c r="G113" s="38"/>
      <c r="H113" s="41" t="str">
        <f ca="1">IF(INDIRECT("'Risk Input'!"&amp; Database!$O$28 &amp; ROW() - 5)="","",INDIRECT("'Risk Input'!"&amp; Database!$O$28 &amp; ROW() - 5))</f>
        <v/>
      </c>
      <c r="I113" s="38"/>
      <c r="J113" s="38" t="str">
        <f t="shared" ca="1" si="3"/>
        <v/>
      </c>
      <c r="K113" s="38"/>
      <c r="L113" s="38"/>
      <c r="M113" s="38"/>
      <c r="N113" s="38" t="str">
        <f ca="1">IF(INDIRECT("'Risk Input'!"&amp; Database!$O$22 &amp; ROW() - 5)="","",INDIRECT("'Risk Input'!"&amp; Database!$O$22 &amp; ROW() - 5))</f>
        <v/>
      </c>
      <c r="O113" s="38"/>
      <c r="P113" s="38"/>
      <c r="Q113" s="38"/>
    </row>
    <row r="114" spans="2:17" s="213" customFormat="1" ht="15" thickBot="1">
      <c r="B114" s="42" t="e">
        <f t="shared" si="5"/>
        <v>#REF!</v>
      </c>
      <c r="C114" s="39" t="str">
        <f ca="1">IF(INDIRECT("'Risk Input'!"&amp; Database!$O$2 &amp; ROW() - 5)="","",INDIRECT("'Risk Input'!"&amp; Database!$O$2 &amp; ROW() - 5))</f>
        <v/>
      </c>
      <c r="D114" s="39" t="str">
        <f ca="1">IF(INDIRECT("'Risk Input'!"&amp; Database!$O$10 &amp; ROW() - 5)="","",INDIRECT("'Risk Input'!"&amp; Database!$O$10 &amp; ROW() - 5))</f>
        <v/>
      </c>
      <c r="E114" s="39" t="str">
        <f ca="1">IF(INDIRECT("'Risk Input'!"&amp; Database!$O$27 &amp; ROW() - 5)="","",INDIRECT("'Risk Input'!"&amp; Database!$O$27 &amp; ROW() - 5))</f>
        <v/>
      </c>
      <c r="F114" s="39"/>
      <c r="G114" s="39"/>
      <c r="H114" s="43" t="str">
        <f ca="1">IF(INDIRECT("'Risk Input'!"&amp; Database!$O$28 &amp; ROW() - 5)="","",INDIRECT("'Risk Input'!"&amp; Database!$O$28 &amp; ROW() - 5))</f>
        <v/>
      </c>
      <c r="I114" s="39"/>
      <c r="J114" s="39" t="str">
        <f t="shared" ca="1" si="3"/>
        <v/>
      </c>
      <c r="K114" s="39"/>
      <c r="L114" s="39"/>
      <c r="M114" s="39"/>
      <c r="N114" s="39" t="str">
        <f ca="1">IF(INDIRECT("'Risk Input'!"&amp; Database!$O$22 &amp; ROW() - 5)="","",INDIRECT("'Risk Input'!"&amp; Database!$O$22 &amp; ROW() - 5))</f>
        <v/>
      </c>
      <c r="O114" s="39"/>
      <c r="P114" s="39"/>
      <c r="Q114" s="39"/>
    </row>
    <row r="115" spans="2:17" s="213" customFormat="1" ht="15" thickBot="1">
      <c r="B115" s="40" t="e">
        <f t="shared" si="5"/>
        <v>#REF!</v>
      </c>
      <c r="C115" s="38" t="str">
        <f ca="1">IF(INDIRECT("'Risk Input'!"&amp; Database!$O$2 &amp; ROW() - 5)="","",INDIRECT("'Risk Input'!"&amp; Database!$O$2 &amp; ROW() - 5))</f>
        <v/>
      </c>
      <c r="D115" s="38" t="str">
        <f ca="1">IF(INDIRECT("'Risk Input'!"&amp; Database!$O$10 &amp; ROW() - 5)="","",INDIRECT("'Risk Input'!"&amp; Database!$O$10 &amp; ROW() - 5))</f>
        <v/>
      </c>
      <c r="E115" s="38" t="str">
        <f ca="1">IF(INDIRECT("'Risk Input'!"&amp; Database!$O$27 &amp; ROW() - 5)="","",INDIRECT("'Risk Input'!"&amp; Database!$O$27 &amp; ROW() - 5))</f>
        <v/>
      </c>
      <c r="F115" s="38"/>
      <c r="G115" s="38"/>
      <c r="H115" s="41" t="str">
        <f ca="1">IF(INDIRECT("'Risk Input'!"&amp; Database!$O$28 &amp; ROW() - 5)="","",INDIRECT("'Risk Input'!"&amp; Database!$O$28 &amp; ROW() - 5))</f>
        <v/>
      </c>
      <c r="I115" s="38"/>
      <c r="J115" s="38" t="str">
        <f t="shared" ca="1" si="3"/>
        <v/>
      </c>
      <c r="K115" s="38"/>
      <c r="L115" s="38"/>
      <c r="M115" s="38"/>
      <c r="N115" s="38" t="str">
        <f ca="1">IF(INDIRECT("'Risk Input'!"&amp; Database!$O$22 &amp; ROW() - 5)="","",INDIRECT("'Risk Input'!"&amp; Database!$O$22 &amp; ROW() - 5))</f>
        <v/>
      </c>
      <c r="O115" s="38"/>
      <c r="P115" s="38"/>
      <c r="Q115" s="38"/>
    </row>
    <row r="116" spans="2:17" s="213" customFormat="1" ht="15" thickBot="1">
      <c r="B116" s="67" t="e">
        <f t="shared" si="5"/>
        <v>#REF!</v>
      </c>
      <c r="C116" s="45" t="str">
        <f ca="1">IF(INDIRECT("'Risk Input'!"&amp; Database!$O$2 &amp; ROW() - 5)="","",INDIRECT("'Risk Input'!"&amp; Database!$O$2 &amp; ROW() - 5))</f>
        <v/>
      </c>
      <c r="D116" s="45" t="str">
        <f ca="1">IF(INDIRECT("'Risk Input'!"&amp; Database!$O$10 &amp; ROW() - 5)="","",INDIRECT("'Risk Input'!"&amp; Database!$O$10 &amp; ROW() - 5))</f>
        <v/>
      </c>
      <c r="E116" s="45" t="str">
        <f ca="1">IF(INDIRECT("'Risk Input'!"&amp; Database!$O$27 &amp; ROW() - 5)="","",INDIRECT("'Risk Input'!"&amp; Database!$O$27 &amp; ROW() - 5))</f>
        <v/>
      </c>
      <c r="F116" s="45"/>
      <c r="G116" s="45"/>
      <c r="H116" s="68" t="str">
        <f ca="1">IF(INDIRECT("'Risk Input'!"&amp; Database!$O$28 &amp; ROW() - 5)="","",INDIRECT("'Risk Input'!"&amp; Database!$O$28 &amp; ROW() - 5))</f>
        <v/>
      </c>
      <c r="I116" s="45"/>
      <c r="J116" s="45" t="str">
        <f t="shared" ca="1" si="3"/>
        <v/>
      </c>
      <c r="K116" s="45"/>
      <c r="L116" s="45"/>
      <c r="M116" s="45"/>
      <c r="N116" s="45" t="str">
        <f ca="1">IF(INDIRECT("'Risk Input'!"&amp; Database!$O$22 &amp; ROW() - 5)="","",INDIRECT("'Risk Input'!"&amp; Database!$O$22 &amp; ROW() - 5))</f>
        <v/>
      </c>
      <c r="O116" s="45"/>
      <c r="P116" s="45"/>
      <c r="Q116" s="45"/>
    </row>
    <row r="117" spans="2:17" s="213" customFormat="1" ht="15" thickBot="1">
      <c r="B117" s="69" t="e">
        <f t="shared" si="5"/>
        <v>#REF!</v>
      </c>
      <c r="C117" s="65" t="str">
        <f ca="1">IF(INDIRECT("'Risk Input'!"&amp; Database!$O$2 &amp; ROW() - 5)="","",INDIRECT("'Risk Input'!"&amp; Database!$O$2 &amp; ROW() - 5))</f>
        <v/>
      </c>
      <c r="D117" s="65" t="str">
        <f ca="1">IF(INDIRECT("'Risk Input'!"&amp; Database!$O$10 &amp; ROW() - 5)="","",INDIRECT("'Risk Input'!"&amp; Database!$O$10 &amp; ROW() - 5))</f>
        <v/>
      </c>
      <c r="E117" s="65" t="str">
        <f ca="1">IF(INDIRECT("'Risk Input'!"&amp; Database!$O$27 &amp; ROW() - 5)="","",INDIRECT("'Risk Input'!"&amp; Database!$O$27 &amp; ROW() - 5))</f>
        <v/>
      </c>
      <c r="F117" s="65"/>
      <c r="G117" s="65"/>
      <c r="H117" s="70" t="str">
        <f ca="1">IF(INDIRECT("'Risk Input'!"&amp; Database!$O$28 &amp; ROW() - 5)="","",INDIRECT("'Risk Input'!"&amp; Database!$O$28 &amp; ROW() - 5))</f>
        <v/>
      </c>
      <c r="I117" s="65"/>
      <c r="J117" s="65" t="str">
        <f t="shared" ca="1" si="3"/>
        <v/>
      </c>
      <c r="K117" s="65"/>
      <c r="L117" s="65"/>
      <c r="M117" s="65"/>
      <c r="N117" s="65" t="str">
        <f ca="1">IF(INDIRECT("'Risk Input'!"&amp; Database!$O$22 &amp; ROW() - 5)="","",INDIRECT("'Risk Input'!"&amp; Database!$O$22 &amp; ROW() - 5))</f>
        <v/>
      </c>
      <c r="O117" s="65"/>
      <c r="P117" s="65"/>
      <c r="Q117" s="65"/>
    </row>
    <row r="118" spans="2:17" s="213" customFormat="1" ht="15" thickBot="1">
      <c r="B118" s="67" t="e">
        <f t="shared" si="5"/>
        <v>#REF!</v>
      </c>
      <c r="C118" s="45" t="str">
        <f ca="1">IF(INDIRECT("'Risk Input'!"&amp; Database!$O$2 &amp; ROW() - 5)="","",INDIRECT("'Risk Input'!"&amp; Database!$O$2 &amp; ROW() - 5))</f>
        <v/>
      </c>
      <c r="D118" s="45" t="str">
        <f ca="1">IF(INDIRECT("'Risk Input'!"&amp; Database!$O$10 &amp; ROW() - 5)="","",INDIRECT("'Risk Input'!"&amp; Database!$O$10 &amp; ROW() - 5))</f>
        <v/>
      </c>
      <c r="E118" s="45" t="str">
        <f ca="1">IF(INDIRECT("'Risk Input'!"&amp; Database!$O$27 &amp; ROW() - 5)="","",INDIRECT("'Risk Input'!"&amp; Database!$O$27 &amp; ROW() - 5))</f>
        <v/>
      </c>
      <c r="F118" s="45"/>
      <c r="G118" s="45"/>
      <c r="H118" s="68" t="str">
        <f ca="1">IF(INDIRECT("'Risk Input'!"&amp; Database!$O$28 &amp; ROW() - 5)="","",INDIRECT("'Risk Input'!"&amp; Database!$O$28 &amp; ROW() - 5))</f>
        <v/>
      </c>
      <c r="I118" s="45"/>
      <c r="J118" s="45" t="str">
        <f t="shared" ca="1" si="3"/>
        <v/>
      </c>
      <c r="K118" s="45"/>
      <c r="L118" s="45"/>
      <c r="M118" s="45"/>
      <c r="N118" s="45" t="str">
        <f ca="1">IF(INDIRECT("'Risk Input'!"&amp; Database!$O$22 &amp; ROW() - 5)="","",INDIRECT("'Risk Input'!"&amp; Database!$O$22 &amp; ROW() - 5))</f>
        <v/>
      </c>
      <c r="O118" s="45"/>
      <c r="P118" s="45"/>
      <c r="Q118" s="45"/>
    </row>
    <row r="119" spans="2:17" s="213" customFormat="1" ht="15" thickBot="1">
      <c r="B119" s="69" t="e">
        <f t="shared" si="5"/>
        <v>#REF!</v>
      </c>
      <c r="C119" s="65" t="str">
        <f ca="1">IF(INDIRECT("'Risk Input'!"&amp; Database!$O$2 &amp; ROW() - 5)="","",INDIRECT("'Risk Input'!"&amp; Database!$O$2 &amp; ROW() - 5))</f>
        <v/>
      </c>
      <c r="D119" s="65" t="str">
        <f ca="1">IF(INDIRECT("'Risk Input'!"&amp; Database!$O$10 &amp; ROW() - 5)="","",INDIRECT("'Risk Input'!"&amp; Database!$O$10 &amp; ROW() - 5))</f>
        <v/>
      </c>
      <c r="E119" s="65" t="str">
        <f ca="1">IF(INDIRECT("'Risk Input'!"&amp; Database!$O$27 &amp; ROW() - 5)="","",INDIRECT("'Risk Input'!"&amp; Database!$O$27 &amp; ROW() - 5))</f>
        <v/>
      </c>
      <c r="F119" s="65"/>
      <c r="G119" s="65"/>
      <c r="H119" s="70" t="str">
        <f ca="1">IF(INDIRECT("'Risk Input'!"&amp; Database!$O$28 &amp; ROW() - 5)="","",INDIRECT("'Risk Input'!"&amp; Database!$O$28 &amp; ROW() - 5))</f>
        <v/>
      </c>
      <c r="I119" s="65"/>
      <c r="J119" s="65" t="str">
        <f t="shared" ca="1" si="3"/>
        <v/>
      </c>
      <c r="K119" s="65"/>
      <c r="L119" s="65"/>
      <c r="M119" s="65"/>
      <c r="N119" s="65" t="str">
        <f ca="1">IF(INDIRECT("'Risk Input'!"&amp; Database!$O$22 &amp; ROW() - 5)="","",INDIRECT("'Risk Input'!"&amp; Database!$O$22 &amp; ROW() - 5))</f>
        <v/>
      </c>
      <c r="O119" s="65"/>
      <c r="P119" s="65"/>
      <c r="Q119" s="65"/>
    </row>
    <row r="120" spans="2:17" s="213" customFormat="1" ht="15" thickBot="1">
      <c r="B120" s="67" t="e">
        <f t="shared" si="5"/>
        <v>#REF!</v>
      </c>
      <c r="C120" s="45" t="str">
        <f ca="1">IF(INDIRECT("'Risk Input'!"&amp; Database!$O$2 &amp; ROW() - 5)="","",INDIRECT("'Risk Input'!"&amp; Database!$O$2 &amp; ROW() - 5))</f>
        <v/>
      </c>
      <c r="D120" s="45" t="str">
        <f ca="1">IF(INDIRECT("'Risk Input'!"&amp; Database!$O$10 &amp; ROW() - 5)="","",INDIRECT("'Risk Input'!"&amp; Database!$O$10 &amp; ROW() - 5))</f>
        <v/>
      </c>
      <c r="E120" s="45" t="str">
        <f ca="1">IF(INDIRECT("'Risk Input'!"&amp; Database!$O$27 &amp; ROW() - 5)="","",INDIRECT("'Risk Input'!"&amp; Database!$O$27 &amp; ROW() - 5))</f>
        <v/>
      </c>
      <c r="F120" s="45"/>
      <c r="G120" s="45"/>
      <c r="H120" s="68" t="str">
        <f ca="1">IF(INDIRECT("'Risk Input'!"&amp; Database!$O$28 &amp; ROW() - 5)="","",INDIRECT("'Risk Input'!"&amp; Database!$O$28 &amp; ROW() - 5))</f>
        <v/>
      </c>
      <c r="I120" s="45"/>
      <c r="J120" s="45" t="str">
        <f t="shared" ca="1" si="3"/>
        <v/>
      </c>
      <c r="K120" s="45"/>
      <c r="L120" s="45"/>
      <c r="M120" s="45"/>
      <c r="N120" s="45" t="str">
        <f ca="1">IF(INDIRECT("'Risk Input'!"&amp; Database!$O$22 &amp; ROW() - 5)="","",INDIRECT("'Risk Input'!"&amp; Database!$O$22 &amp; ROW() - 5))</f>
        <v/>
      </c>
      <c r="O120" s="45"/>
      <c r="P120" s="45"/>
      <c r="Q120" s="45"/>
    </row>
    <row r="121" spans="2:17" s="213" customFormat="1" ht="15" thickBot="1">
      <c r="B121" s="69" t="e">
        <f t="shared" si="5"/>
        <v>#REF!</v>
      </c>
      <c r="C121" s="65" t="str">
        <f ca="1">IF(INDIRECT("'Risk Input'!"&amp; Database!$O$2 &amp; ROW() - 5)="","",INDIRECT("'Risk Input'!"&amp; Database!$O$2 &amp; ROW() - 5))</f>
        <v/>
      </c>
      <c r="D121" s="65" t="str">
        <f ca="1">IF(INDIRECT("'Risk Input'!"&amp; Database!$O$10 &amp; ROW() - 5)="","",INDIRECT("'Risk Input'!"&amp; Database!$O$10 &amp; ROW() - 5))</f>
        <v/>
      </c>
      <c r="E121" s="65" t="str">
        <f ca="1">IF(INDIRECT("'Risk Input'!"&amp; Database!$O$27 &amp; ROW() - 5)="","",INDIRECT("'Risk Input'!"&amp; Database!$O$27 &amp; ROW() - 5))</f>
        <v/>
      </c>
      <c r="F121" s="65"/>
      <c r="G121" s="65"/>
      <c r="H121" s="70" t="str">
        <f ca="1">IF(INDIRECT("'Risk Input'!"&amp; Database!$O$28 &amp; ROW() - 5)="","",INDIRECT("'Risk Input'!"&amp; Database!$O$28 &amp; ROW() - 5))</f>
        <v/>
      </c>
      <c r="I121" s="65"/>
      <c r="J121" s="65" t="str">
        <f t="shared" ca="1" si="3"/>
        <v/>
      </c>
      <c r="K121" s="65"/>
      <c r="L121" s="65"/>
      <c r="M121" s="65"/>
      <c r="N121" s="65" t="str">
        <f ca="1">IF(INDIRECT("'Risk Input'!"&amp; Database!$O$22 &amp; ROW() - 5)="","",INDIRECT("'Risk Input'!"&amp; Database!$O$22 &amp; ROW() - 5))</f>
        <v/>
      </c>
      <c r="O121" s="65"/>
      <c r="P121" s="65"/>
      <c r="Q121" s="65"/>
    </row>
    <row r="122" spans="2:17" s="213" customFormat="1" ht="15" thickBot="1">
      <c r="B122" s="67" t="e">
        <f t="shared" si="5"/>
        <v>#REF!</v>
      </c>
      <c r="C122" s="45" t="str">
        <f ca="1">IF(INDIRECT("'Risk Input'!"&amp; Database!$O$2 &amp; ROW() - 5)="","",INDIRECT("'Risk Input'!"&amp; Database!$O$2 &amp; ROW() - 5))</f>
        <v/>
      </c>
      <c r="D122" s="45" t="str">
        <f ca="1">IF(INDIRECT("'Risk Input'!"&amp; Database!$O$10 &amp; ROW() - 5)="","",INDIRECT("'Risk Input'!"&amp; Database!$O$10 &amp; ROW() - 5))</f>
        <v/>
      </c>
      <c r="E122" s="45" t="str">
        <f ca="1">IF(INDIRECT("'Risk Input'!"&amp; Database!$O$27 &amp; ROW() - 5)="","",INDIRECT("'Risk Input'!"&amp; Database!$O$27 &amp; ROW() - 5))</f>
        <v/>
      </c>
      <c r="F122" s="45"/>
      <c r="G122" s="45"/>
      <c r="H122" s="68" t="str">
        <f ca="1">IF(INDIRECT("'Risk Input'!"&amp; Database!$O$28 &amp; ROW() - 5)="","",INDIRECT("'Risk Input'!"&amp; Database!$O$28 &amp; ROW() - 5))</f>
        <v/>
      </c>
      <c r="I122" s="45"/>
      <c r="J122" s="45" t="str">
        <f t="shared" ca="1" si="3"/>
        <v/>
      </c>
      <c r="K122" s="45"/>
      <c r="L122" s="45"/>
      <c r="M122" s="45"/>
      <c r="N122" s="45" t="str">
        <f ca="1">IF(INDIRECT("'Risk Input'!"&amp; Database!$O$22 &amp; ROW() - 5)="","",INDIRECT("'Risk Input'!"&amp; Database!$O$22 &amp; ROW() - 5))</f>
        <v/>
      </c>
      <c r="O122" s="45"/>
      <c r="P122" s="45"/>
      <c r="Q122" s="45"/>
    </row>
    <row r="123" spans="2:17" s="213" customFormat="1" ht="15" thickBot="1">
      <c r="B123" s="69" t="e">
        <f t="shared" si="5"/>
        <v>#REF!</v>
      </c>
      <c r="C123" s="65" t="str">
        <f ca="1">IF(INDIRECT("'Risk Input'!"&amp; Database!$O$2 &amp; ROW() - 5)="","",INDIRECT("'Risk Input'!"&amp; Database!$O$2 &amp; ROW() - 5))</f>
        <v/>
      </c>
      <c r="D123" s="65" t="str">
        <f ca="1">IF(INDIRECT("'Risk Input'!"&amp; Database!$O$10 &amp; ROW() - 5)="","",INDIRECT("'Risk Input'!"&amp; Database!$O$10 &amp; ROW() - 5))</f>
        <v/>
      </c>
      <c r="E123" s="65" t="str">
        <f ca="1">IF(INDIRECT("'Risk Input'!"&amp; Database!$O$27 &amp; ROW() - 5)="","",INDIRECT("'Risk Input'!"&amp; Database!$O$27 &amp; ROW() - 5))</f>
        <v/>
      </c>
      <c r="F123" s="65"/>
      <c r="G123" s="65"/>
      <c r="H123" s="70" t="str">
        <f ca="1">IF(INDIRECT("'Risk Input'!"&amp; Database!$O$28 &amp; ROW() - 5)="","",INDIRECT("'Risk Input'!"&amp; Database!$O$28 &amp; ROW() - 5))</f>
        <v/>
      </c>
      <c r="I123" s="65"/>
      <c r="J123" s="65" t="str">
        <f t="shared" ca="1" si="3"/>
        <v/>
      </c>
      <c r="K123" s="65"/>
      <c r="L123" s="65"/>
      <c r="M123" s="65"/>
      <c r="N123" s="65" t="str">
        <f ca="1">IF(INDIRECT("'Risk Input'!"&amp; Database!$O$22 &amp; ROW() - 5)="","",INDIRECT("'Risk Input'!"&amp; Database!$O$22 &amp; ROW() - 5))</f>
        <v/>
      </c>
      <c r="O123" s="65"/>
      <c r="P123" s="65"/>
      <c r="Q123" s="65"/>
    </row>
    <row r="124" spans="2:17" s="213" customFormat="1" ht="15" thickBot="1">
      <c r="B124" s="67" t="e">
        <f t="shared" si="5"/>
        <v>#REF!</v>
      </c>
      <c r="C124" s="45" t="str">
        <f ca="1">IF(INDIRECT("'Risk Input'!"&amp; Database!$O$2 &amp; ROW() - 5)="","",INDIRECT("'Risk Input'!"&amp; Database!$O$2 &amp; ROW() - 5))</f>
        <v/>
      </c>
      <c r="D124" s="45" t="str">
        <f ca="1">IF(INDIRECT("'Risk Input'!"&amp; Database!$O$10 &amp; ROW() - 5)="","",INDIRECT("'Risk Input'!"&amp; Database!$O$10 &amp; ROW() - 5))</f>
        <v/>
      </c>
      <c r="E124" s="45" t="str">
        <f ca="1">IF(INDIRECT("'Risk Input'!"&amp; Database!$O$27 &amp; ROW() - 5)="","",INDIRECT("'Risk Input'!"&amp; Database!$O$27 &amp; ROW() - 5))</f>
        <v/>
      </c>
      <c r="F124" s="45"/>
      <c r="G124" s="45"/>
      <c r="H124" s="68" t="str">
        <f ca="1">IF(INDIRECT("'Risk Input'!"&amp; Database!$O$28 &amp; ROW() - 5)="","",INDIRECT("'Risk Input'!"&amp; Database!$O$28 &amp; ROW() - 5))</f>
        <v/>
      </c>
      <c r="I124" s="45"/>
      <c r="J124" s="45" t="str">
        <f t="shared" ca="1" si="3"/>
        <v/>
      </c>
      <c r="K124" s="45"/>
      <c r="L124" s="45"/>
      <c r="M124" s="45"/>
      <c r="N124" s="45" t="str">
        <f ca="1">IF(INDIRECT("'Risk Input'!"&amp; Database!$O$22 &amp; ROW() - 5)="","",INDIRECT("'Risk Input'!"&amp; Database!$O$22 &amp; ROW() - 5))</f>
        <v/>
      </c>
      <c r="O124" s="45"/>
      <c r="P124" s="45"/>
      <c r="Q124" s="45"/>
    </row>
    <row r="125" spans="2:17" s="213" customFormat="1" ht="15" thickBot="1">
      <c r="B125" s="69" t="e">
        <f t="shared" si="5"/>
        <v>#REF!</v>
      </c>
      <c r="C125" s="65" t="str">
        <f ca="1">IF(INDIRECT("'Risk Input'!"&amp; Database!$O$2 &amp; ROW() - 5)="","",INDIRECT("'Risk Input'!"&amp; Database!$O$2 &amp; ROW() - 5))</f>
        <v/>
      </c>
      <c r="D125" s="65" t="str">
        <f ca="1">IF(INDIRECT("'Risk Input'!"&amp; Database!$O$10 &amp; ROW() - 5)="","",INDIRECT("'Risk Input'!"&amp; Database!$O$10 &amp; ROW() - 5))</f>
        <v/>
      </c>
      <c r="E125" s="65" t="str">
        <f ca="1">IF(INDIRECT("'Risk Input'!"&amp; Database!$O$27 &amp; ROW() - 5)="","",INDIRECT("'Risk Input'!"&amp; Database!$O$27 &amp; ROW() - 5))</f>
        <v/>
      </c>
      <c r="F125" s="65"/>
      <c r="G125" s="65"/>
      <c r="H125" s="70" t="str">
        <f ca="1">IF(INDIRECT("'Risk Input'!"&amp; Database!$O$28 &amp; ROW() - 5)="","",INDIRECT("'Risk Input'!"&amp; Database!$O$28 &amp; ROW() - 5))</f>
        <v/>
      </c>
      <c r="I125" s="65"/>
      <c r="J125" s="65" t="str">
        <f t="shared" ca="1" si="3"/>
        <v/>
      </c>
      <c r="K125" s="65"/>
      <c r="L125" s="65"/>
      <c r="M125" s="65"/>
      <c r="N125" s="65" t="str">
        <f ca="1">IF(INDIRECT("'Risk Input'!"&amp; Database!$O$22 &amp; ROW() - 5)="","",INDIRECT("'Risk Input'!"&amp; Database!$O$22 &amp; ROW() - 5))</f>
        <v/>
      </c>
      <c r="O125" s="65"/>
      <c r="P125" s="65"/>
      <c r="Q125" s="65"/>
    </row>
    <row r="126" spans="2:17" s="213" customFormat="1" ht="15" thickBot="1">
      <c r="B126" s="67" t="e">
        <f t="shared" si="5"/>
        <v>#REF!</v>
      </c>
      <c r="C126" s="45" t="str">
        <f ca="1">IF(INDIRECT("'Risk Input'!"&amp; Database!$O$2 &amp; ROW() - 5)="","",INDIRECT("'Risk Input'!"&amp; Database!$O$2 &amp; ROW() - 5))</f>
        <v/>
      </c>
      <c r="D126" s="45" t="str">
        <f ca="1">IF(INDIRECT("'Risk Input'!"&amp; Database!$O$10 &amp; ROW() - 5)="","",INDIRECT("'Risk Input'!"&amp; Database!$O$10 &amp; ROW() - 5))</f>
        <v/>
      </c>
      <c r="E126" s="45" t="str">
        <f ca="1">IF(INDIRECT("'Risk Input'!"&amp; Database!$O$27 &amp; ROW() - 5)="","",INDIRECT("'Risk Input'!"&amp; Database!$O$27 &amp; ROW() - 5))</f>
        <v/>
      </c>
      <c r="F126" s="45"/>
      <c r="G126" s="45"/>
      <c r="H126" s="68" t="str">
        <f ca="1">IF(INDIRECT("'Risk Input'!"&amp; Database!$O$28 &amp; ROW() - 5)="","",INDIRECT("'Risk Input'!"&amp; Database!$O$28 &amp; ROW() - 5))</f>
        <v/>
      </c>
      <c r="I126" s="45"/>
      <c r="J126" s="45" t="str">
        <f t="shared" ca="1" si="3"/>
        <v/>
      </c>
      <c r="K126" s="45"/>
      <c r="L126" s="45"/>
      <c r="M126" s="45"/>
      <c r="N126" s="45" t="str">
        <f ca="1">IF(INDIRECT("'Risk Input'!"&amp; Database!$O$22 &amp; ROW() - 5)="","",INDIRECT("'Risk Input'!"&amp; Database!$O$22 &amp; ROW() - 5))</f>
        <v/>
      </c>
      <c r="O126" s="45"/>
      <c r="P126" s="45"/>
      <c r="Q126" s="45"/>
    </row>
    <row r="127" spans="2:17" s="213" customFormat="1" ht="15" thickBot="1">
      <c r="B127" s="69" t="e">
        <f t="shared" si="5"/>
        <v>#REF!</v>
      </c>
      <c r="C127" s="65" t="str">
        <f ca="1">IF(INDIRECT("'Risk Input'!"&amp; Database!$O$2 &amp; ROW() - 5)="","",INDIRECT("'Risk Input'!"&amp; Database!$O$2 &amp; ROW() - 5))</f>
        <v/>
      </c>
      <c r="D127" s="65" t="str">
        <f ca="1">IF(INDIRECT("'Risk Input'!"&amp; Database!$O$10 &amp; ROW() - 5)="","",INDIRECT("'Risk Input'!"&amp; Database!$O$10 &amp; ROW() - 5))</f>
        <v/>
      </c>
      <c r="E127" s="65" t="str">
        <f ca="1">IF(INDIRECT("'Risk Input'!"&amp; Database!$O$27 &amp; ROW() - 5)="","",INDIRECT("'Risk Input'!"&amp; Database!$O$27 &amp; ROW() - 5))</f>
        <v/>
      </c>
      <c r="F127" s="65"/>
      <c r="G127" s="65"/>
      <c r="H127" s="70" t="str">
        <f ca="1">IF(INDIRECT("'Risk Input'!"&amp; Database!$O$28 &amp; ROW() - 5)="","",INDIRECT("'Risk Input'!"&amp; Database!$O$28 &amp; ROW() - 5))</f>
        <v/>
      </c>
      <c r="I127" s="65"/>
      <c r="J127" s="65" t="str">
        <f t="shared" ca="1" si="3"/>
        <v/>
      </c>
      <c r="K127" s="65"/>
      <c r="L127" s="65"/>
      <c r="M127" s="65"/>
      <c r="N127" s="65" t="str">
        <f ca="1">IF(INDIRECT("'Risk Input'!"&amp; Database!$O$22 &amp; ROW() - 5)="","",INDIRECT("'Risk Input'!"&amp; Database!$O$22 &amp; ROW() - 5))</f>
        <v/>
      </c>
      <c r="O127" s="65"/>
      <c r="P127" s="65"/>
      <c r="Q127" s="65"/>
    </row>
    <row r="128" spans="2:17" s="213" customFormat="1" ht="15" thickBot="1">
      <c r="B128" s="67" t="e">
        <f t="shared" si="5"/>
        <v>#REF!</v>
      </c>
      <c r="C128" s="45" t="str">
        <f ca="1">IF(INDIRECT("'Risk Input'!"&amp; Database!$O$2 &amp; ROW() - 5)="","",INDIRECT("'Risk Input'!"&amp; Database!$O$2 &amp; ROW() - 5))</f>
        <v/>
      </c>
      <c r="D128" s="45" t="str">
        <f ca="1">IF(INDIRECT("'Risk Input'!"&amp; Database!$O$10 &amp; ROW() - 5)="","",INDIRECT("'Risk Input'!"&amp; Database!$O$10 &amp; ROW() - 5))</f>
        <v/>
      </c>
      <c r="E128" s="45" t="str">
        <f ca="1">IF(INDIRECT("'Risk Input'!"&amp; Database!$O$27 &amp; ROW() - 5)="","",INDIRECT("'Risk Input'!"&amp; Database!$O$27 &amp; ROW() - 5))</f>
        <v/>
      </c>
      <c r="F128" s="45"/>
      <c r="G128" s="45"/>
      <c r="H128" s="68" t="str">
        <f ca="1">IF(INDIRECT("'Risk Input'!"&amp; Database!$O$28 &amp; ROW() - 5)="","",INDIRECT("'Risk Input'!"&amp; Database!$O$28 &amp; ROW() - 5))</f>
        <v/>
      </c>
      <c r="I128" s="45"/>
      <c r="J128" s="45" t="str">
        <f t="shared" ca="1" si="3"/>
        <v/>
      </c>
      <c r="K128" s="45"/>
      <c r="L128" s="45"/>
      <c r="M128" s="45"/>
      <c r="N128" s="45" t="str">
        <f ca="1">IF(INDIRECT("'Risk Input'!"&amp; Database!$O$22 &amp; ROW() - 5)="","",INDIRECT("'Risk Input'!"&amp; Database!$O$22 &amp; ROW() - 5))</f>
        <v/>
      </c>
      <c r="O128" s="45"/>
      <c r="P128" s="45"/>
      <c r="Q128" s="45"/>
    </row>
    <row r="129" spans="2:17" s="213" customFormat="1" ht="15" thickBot="1">
      <c r="B129" s="69" t="e">
        <f t="shared" si="5"/>
        <v>#REF!</v>
      </c>
      <c r="C129" s="65" t="str">
        <f ca="1">IF(INDIRECT("'Risk Input'!"&amp; Database!$O$2 &amp; ROW() - 5)="","",INDIRECT("'Risk Input'!"&amp; Database!$O$2 &amp; ROW() - 5))</f>
        <v/>
      </c>
      <c r="D129" s="65" t="str">
        <f ca="1">IF(INDIRECT("'Risk Input'!"&amp; Database!$O$10 &amp; ROW() - 5)="","",INDIRECT("'Risk Input'!"&amp; Database!$O$10 &amp; ROW() - 5))</f>
        <v/>
      </c>
      <c r="E129" s="65" t="str">
        <f ca="1">IF(INDIRECT("'Risk Input'!"&amp; Database!$O$27 &amp; ROW() - 5)="","",INDIRECT("'Risk Input'!"&amp; Database!$O$27 &amp; ROW() - 5))</f>
        <v/>
      </c>
      <c r="F129" s="65"/>
      <c r="G129" s="65"/>
      <c r="H129" s="70" t="str">
        <f ca="1">IF(INDIRECT("'Risk Input'!"&amp; Database!$O$28 &amp; ROW() - 5)="","",INDIRECT("'Risk Input'!"&amp; Database!$O$28 &amp; ROW() - 5))</f>
        <v/>
      </c>
      <c r="I129" s="65"/>
      <c r="J129" s="65" t="str">
        <f t="shared" ca="1" si="3"/>
        <v/>
      </c>
      <c r="K129" s="65"/>
      <c r="L129" s="65"/>
      <c r="M129" s="65"/>
      <c r="N129" s="65" t="str">
        <f ca="1">IF(INDIRECT("'Risk Input'!"&amp; Database!$O$22 &amp; ROW() - 5)="","",INDIRECT("'Risk Input'!"&amp; Database!$O$22 &amp; ROW() - 5))</f>
        <v/>
      </c>
      <c r="O129" s="65"/>
      <c r="P129" s="65"/>
      <c r="Q129" s="65"/>
    </row>
    <row r="130" spans="2:17" s="213" customFormat="1" ht="15" thickBot="1">
      <c r="B130" s="67" t="e">
        <f t="shared" si="5"/>
        <v>#REF!</v>
      </c>
      <c r="C130" s="45" t="str">
        <f ca="1">IF(INDIRECT("'Risk Input'!"&amp; Database!$O$2 &amp; ROW() - 5)="","",INDIRECT("'Risk Input'!"&amp; Database!$O$2 &amp; ROW() - 5))</f>
        <v/>
      </c>
      <c r="D130" s="45" t="str">
        <f ca="1">IF(INDIRECT("'Risk Input'!"&amp; Database!$O$10 &amp; ROW() - 5)="","",INDIRECT("'Risk Input'!"&amp; Database!$O$10 &amp; ROW() - 5))</f>
        <v/>
      </c>
      <c r="E130" s="45" t="str">
        <f ca="1">IF(INDIRECT("'Risk Input'!"&amp; Database!$O$27 &amp; ROW() - 5)="","",INDIRECT("'Risk Input'!"&amp; Database!$O$27 &amp; ROW() - 5))</f>
        <v/>
      </c>
      <c r="F130" s="45"/>
      <c r="G130" s="45"/>
      <c r="H130" s="68" t="str">
        <f ca="1">IF(INDIRECT("'Risk Input'!"&amp; Database!$O$28 &amp; ROW() - 5)="","",INDIRECT("'Risk Input'!"&amp; Database!$O$28 &amp; ROW() - 5))</f>
        <v/>
      </c>
      <c r="I130" s="45"/>
      <c r="J130" s="45" t="str">
        <f t="shared" ca="1" si="3"/>
        <v/>
      </c>
      <c r="K130" s="45"/>
      <c r="L130" s="45"/>
      <c r="M130" s="45"/>
      <c r="N130" s="45" t="str">
        <f ca="1">IF(INDIRECT("'Risk Input'!"&amp; Database!$O$22 &amp; ROW() - 5)="","",INDIRECT("'Risk Input'!"&amp; Database!$O$22 &amp; ROW() - 5))</f>
        <v/>
      </c>
      <c r="O130" s="45"/>
      <c r="P130" s="45"/>
      <c r="Q130" s="45"/>
    </row>
    <row r="131" spans="2:17" s="213" customFormat="1" ht="15" thickBot="1">
      <c r="B131" s="69" t="e">
        <f t="shared" si="5"/>
        <v>#REF!</v>
      </c>
      <c r="C131" s="65" t="str">
        <f ca="1">IF(INDIRECT("'Risk Input'!"&amp; Database!$O$2 &amp; ROW() - 5)="","",INDIRECT("'Risk Input'!"&amp; Database!$O$2 &amp; ROW() - 5))</f>
        <v/>
      </c>
      <c r="D131" s="65" t="str">
        <f ca="1">IF(INDIRECT("'Risk Input'!"&amp; Database!$O$10 &amp; ROW() - 5)="","",INDIRECT("'Risk Input'!"&amp; Database!$O$10 &amp; ROW() - 5))</f>
        <v/>
      </c>
      <c r="E131" s="65" t="str">
        <f ca="1">IF(INDIRECT("'Risk Input'!"&amp; Database!$O$27 &amp; ROW() - 5)="","",INDIRECT("'Risk Input'!"&amp; Database!$O$27 &amp; ROW() - 5))</f>
        <v/>
      </c>
      <c r="F131" s="65"/>
      <c r="G131" s="65"/>
      <c r="H131" s="70" t="str">
        <f ca="1">IF(INDIRECT("'Risk Input'!"&amp; Database!$O$28 &amp; ROW() - 5)="","",INDIRECT("'Risk Input'!"&amp; Database!$O$28 &amp; ROW() - 5))</f>
        <v/>
      </c>
      <c r="I131" s="65"/>
      <c r="J131" s="65" t="str">
        <f t="shared" ca="1" si="3"/>
        <v/>
      </c>
      <c r="K131" s="65"/>
      <c r="L131" s="65"/>
      <c r="M131" s="65"/>
      <c r="N131" s="65" t="str">
        <f ca="1">IF(INDIRECT("'Risk Input'!"&amp; Database!$O$22 &amp; ROW() - 5)="","",INDIRECT("'Risk Input'!"&amp; Database!$O$22 &amp; ROW() - 5))</f>
        <v/>
      </c>
      <c r="O131" s="65"/>
      <c r="P131" s="65"/>
      <c r="Q131" s="65"/>
    </row>
    <row r="132" spans="2:17" s="213" customFormat="1" ht="15" thickBot="1">
      <c r="B132" s="67" t="e">
        <f t="shared" si="5"/>
        <v>#REF!</v>
      </c>
      <c r="C132" s="45" t="str">
        <f ca="1">IF(INDIRECT("'Risk Input'!"&amp; Database!$O$2 &amp; ROW() - 5)="","",INDIRECT("'Risk Input'!"&amp; Database!$O$2 &amp; ROW() - 5))</f>
        <v/>
      </c>
      <c r="D132" s="45" t="str">
        <f ca="1">IF(INDIRECT("'Risk Input'!"&amp; Database!$O$10 &amp; ROW() - 5)="","",INDIRECT("'Risk Input'!"&amp; Database!$O$10 &amp; ROW() - 5))</f>
        <v/>
      </c>
      <c r="E132" s="45" t="str">
        <f ca="1">IF(INDIRECT("'Risk Input'!"&amp; Database!$O$27 &amp; ROW() - 5)="","",INDIRECT("'Risk Input'!"&amp; Database!$O$27 &amp; ROW() - 5))</f>
        <v/>
      </c>
      <c r="F132" s="45"/>
      <c r="G132" s="45"/>
      <c r="H132" s="68" t="str">
        <f ca="1">IF(INDIRECT("'Risk Input'!"&amp; Database!$O$28 &amp; ROW() - 5)="","",INDIRECT("'Risk Input'!"&amp; Database!$O$28 &amp; ROW() - 5))</f>
        <v/>
      </c>
      <c r="I132" s="45"/>
      <c r="J132" s="45" t="str">
        <f t="shared" ca="1" si="3"/>
        <v/>
      </c>
      <c r="K132" s="45"/>
      <c r="L132" s="45"/>
      <c r="M132" s="45"/>
      <c r="N132" s="45" t="str">
        <f ca="1">IF(INDIRECT("'Risk Input'!"&amp; Database!$O$22 &amp; ROW() - 5)="","",INDIRECT("'Risk Input'!"&amp; Database!$O$22 &amp; ROW() - 5))</f>
        <v/>
      </c>
      <c r="O132" s="45"/>
      <c r="P132" s="45"/>
      <c r="Q132" s="45"/>
    </row>
    <row r="133" spans="2:17" s="213" customFormat="1" ht="15" thickBot="1">
      <c r="B133" s="69" t="e">
        <f t="shared" si="5"/>
        <v>#REF!</v>
      </c>
      <c r="C133" s="65" t="str">
        <f ca="1">IF(INDIRECT("'Risk Input'!"&amp; Database!$O$2 &amp; ROW() - 5)="","",INDIRECT("'Risk Input'!"&amp; Database!$O$2 &amp; ROW() - 5))</f>
        <v/>
      </c>
      <c r="D133" s="65" t="str">
        <f ca="1">IF(INDIRECT("'Risk Input'!"&amp; Database!$O$10 &amp; ROW() - 5)="","",INDIRECT("'Risk Input'!"&amp; Database!$O$10 &amp; ROW() - 5))</f>
        <v/>
      </c>
      <c r="E133" s="65" t="str">
        <f ca="1">IF(INDIRECT("'Risk Input'!"&amp; Database!$O$27 &amp; ROW() - 5)="","",INDIRECT("'Risk Input'!"&amp; Database!$O$27 &amp; ROW() - 5))</f>
        <v/>
      </c>
      <c r="F133" s="65"/>
      <c r="G133" s="65"/>
      <c r="H133" s="70" t="str">
        <f ca="1">IF(INDIRECT("'Risk Input'!"&amp; Database!$O$28 &amp; ROW() - 5)="","",INDIRECT("'Risk Input'!"&amp; Database!$O$28 &amp; ROW() - 5))</f>
        <v/>
      </c>
      <c r="I133" s="65"/>
      <c r="J133" s="65" t="str">
        <f t="shared" ca="1" si="3"/>
        <v/>
      </c>
      <c r="K133" s="65"/>
      <c r="L133" s="65"/>
      <c r="M133" s="65"/>
      <c r="N133" s="65" t="str">
        <f ca="1">IF(INDIRECT("'Risk Input'!"&amp; Database!$O$22 &amp; ROW() - 5)="","",INDIRECT("'Risk Input'!"&amp; Database!$O$22 &amp; ROW() - 5))</f>
        <v/>
      </c>
      <c r="O133" s="65"/>
      <c r="P133" s="65"/>
      <c r="Q133" s="65"/>
    </row>
    <row r="134" spans="2:17" s="213" customFormat="1" ht="15" thickBot="1">
      <c r="B134" s="67" t="e">
        <f t="shared" si="5"/>
        <v>#REF!</v>
      </c>
      <c r="C134" s="45" t="str">
        <f ca="1">IF(INDIRECT("'Risk Input'!"&amp; Database!$O$2 &amp; ROW() - 5)="","",INDIRECT("'Risk Input'!"&amp; Database!$O$2 &amp; ROW() - 5))</f>
        <v/>
      </c>
      <c r="D134" s="45" t="str">
        <f ca="1">IF(INDIRECT("'Risk Input'!"&amp; Database!$O$10 &amp; ROW() - 5)="","",INDIRECT("'Risk Input'!"&amp; Database!$O$10 &amp; ROW() - 5))</f>
        <v/>
      </c>
      <c r="E134" s="45" t="str">
        <f ca="1">IF(INDIRECT("'Risk Input'!"&amp; Database!$O$27 &amp; ROW() - 5)="","",INDIRECT("'Risk Input'!"&amp; Database!$O$27 &amp; ROW() - 5))</f>
        <v/>
      </c>
      <c r="F134" s="45"/>
      <c r="G134" s="45"/>
      <c r="H134" s="68" t="str">
        <f ca="1">IF(INDIRECT("'Risk Input'!"&amp; Database!$O$28 &amp; ROW() - 5)="","",INDIRECT("'Risk Input'!"&amp; Database!$O$28 &amp; ROW() - 5))</f>
        <v/>
      </c>
      <c r="I134" s="45"/>
      <c r="J134" s="45" t="str">
        <f t="shared" ca="1" si="3"/>
        <v/>
      </c>
      <c r="K134" s="45"/>
      <c r="L134" s="45"/>
      <c r="M134" s="45"/>
      <c r="N134" s="45" t="str">
        <f ca="1">IF(INDIRECT("'Risk Input'!"&amp; Database!$O$22 &amp; ROW() - 5)="","",INDIRECT("'Risk Input'!"&amp; Database!$O$22 &amp; ROW() - 5))</f>
        <v/>
      </c>
      <c r="O134" s="45"/>
      <c r="P134" s="45"/>
      <c r="Q134" s="45"/>
    </row>
    <row r="135" spans="2:17" s="213" customFormat="1" ht="15" thickBot="1">
      <c r="B135" s="69" t="e">
        <f t="shared" si="5"/>
        <v>#REF!</v>
      </c>
      <c r="C135" s="65" t="str">
        <f ca="1">IF(INDIRECT("'Risk Input'!"&amp; Database!$O$2 &amp; ROW() - 5)="","",INDIRECT("'Risk Input'!"&amp; Database!$O$2 &amp; ROW() - 5))</f>
        <v/>
      </c>
      <c r="D135" s="65" t="str">
        <f ca="1">IF(INDIRECT("'Risk Input'!"&amp; Database!$O$10 &amp; ROW() - 5)="","",INDIRECT("'Risk Input'!"&amp; Database!$O$10 &amp; ROW() - 5))</f>
        <v/>
      </c>
      <c r="E135" s="65" t="str">
        <f ca="1">IF(INDIRECT("'Risk Input'!"&amp; Database!$O$27 &amp; ROW() - 5)="","",INDIRECT("'Risk Input'!"&amp; Database!$O$27 &amp; ROW() - 5))</f>
        <v/>
      </c>
      <c r="F135" s="65"/>
      <c r="G135" s="65"/>
      <c r="H135" s="70" t="str">
        <f ca="1">IF(INDIRECT("'Risk Input'!"&amp; Database!$O$28 &amp; ROW() - 5)="","",INDIRECT("'Risk Input'!"&amp; Database!$O$28 &amp; ROW() - 5))</f>
        <v/>
      </c>
      <c r="I135" s="65"/>
      <c r="J135" s="65" t="str">
        <f t="shared" ca="1" si="3"/>
        <v/>
      </c>
      <c r="K135" s="65"/>
      <c r="L135" s="65"/>
      <c r="M135" s="65"/>
      <c r="N135" s="65" t="str">
        <f ca="1">IF(INDIRECT("'Risk Input'!"&amp; Database!$O$22 &amp; ROW() - 5)="","",INDIRECT("'Risk Input'!"&amp; Database!$O$22 &amp; ROW() - 5))</f>
        <v/>
      </c>
      <c r="O135" s="65"/>
      <c r="P135" s="65"/>
      <c r="Q135" s="65"/>
    </row>
    <row r="136" spans="2:17" s="213" customFormat="1" ht="15" thickBot="1">
      <c r="B136" s="67" t="e">
        <f t="shared" si="5"/>
        <v>#REF!</v>
      </c>
      <c r="C136" s="45" t="str">
        <f ca="1">IF(INDIRECT("'Risk Input'!"&amp; Database!$O$2 &amp; ROW() - 5)="","",INDIRECT("'Risk Input'!"&amp; Database!$O$2 &amp; ROW() - 5))</f>
        <v/>
      </c>
      <c r="D136" s="45" t="str">
        <f ca="1">IF(INDIRECT("'Risk Input'!"&amp; Database!$O$10 &amp; ROW() - 5)="","",INDIRECT("'Risk Input'!"&amp; Database!$O$10 &amp; ROW() - 5))</f>
        <v/>
      </c>
      <c r="E136" s="45" t="str">
        <f ca="1">IF(INDIRECT("'Risk Input'!"&amp; Database!$O$27 &amp; ROW() - 5)="","",INDIRECT("'Risk Input'!"&amp; Database!$O$27 &amp; ROW() - 5))</f>
        <v/>
      </c>
      <c r="F136" s="45"/>
      <c r="G136" s="45"/>
      <c r="H136" s="68" t="str">
        <f ca="1">IF(INDIRECT("'Risk Input'!"&amp; Database!$O$28 &amp; ROW() - 5)="","",INDIRECT("'Risk Input'!"&amp; Database!$O$28 &amp; ROW() - 5))</f>
        <v/>
      </c>
      <c r="I136" s="45"/>
      <c r="J136" s="45" t="str">
        <f t="shared" ref="J136:J199" ca="1" si="6">IF(OR((H136=""),(I136="")),"",(I136-H136)/-H136)</f>
        <v/>
      </c>
      <c r="K136" s="45"/>
      <c r="L136" s="45"/>
      <c r="M136" s="45"/>
      <c r="N136" s="45" t="str">
        <f ca="1">IF(INDIRECT("'Risk Input'!"&amp; Database!$O$22 &amp; ROW() - 5)="","",INDIRECT("'Risk Input'!"&amp; Database!$O$22 &amp; ROW() - 5))</f>
        <v/>
      </c>
      <c r="O136" s="45"/>
      <c r="P136" s="45"/>
      <c r="Q136" s="45"/>
    </row>
    <row r="137" spans="2:17" s="213" customFormat="1" ht="15" thickBot="1">
      <c r="B137" s="69" t="e">
        <f t="shared" si="5"/>
        <v>#REF!</v>
      </c>
      <c r="C137" s="65" t="str">
        <f ca="1">IF(INDIRECT("'Risk Input'!"&amp; Database!$O$2 &amp; ROW() - 5)="","",INDIRECT("'Risk Input'!"&amp; Database!$O$2 &amp; ROW() - 5))</f>
        <v/>
      </c>
      <c r="D137" s="65" t="str">
        <f ca="1">IF(INDIRECT("'Risk Input'!"&amp; Database!$O$10 &amp; ROW() - 5)="","",INDIRECT("'Risk Input'!"&amp; Database!$O$10 &amp; ROW() - 5))</f>
        <v/>
      </c>
      <c r="E137" s="65" t="str">
        <f ca="1">IF(INDIRECT("'Risk Input'!"&amp; Database!$O$27 &amp; ROW() - 5)="","",INDIRECT("'Risk Input'!"&amp; Database!$O$27 &amp; ROW() - 5))</f>
        <v/>
      </c>
      <c r="F137" s="65"/>
      <c r="G137" s="65"/>
      <c r="H137" s="70" t="str">
        <f ca="1">IF(INDIRECT("'Risk Input'!"&amp; Database!$O$28 &amp; ROW() - 5)="","",INDIRECT("'Risk Input'!"&amp; Database!$O$28 &amp; ROW() - 5))</f>
        <v/>
      </c>
      <c r="I137" s="65"/>
      <c r="J137" s="65" t="str">
        <f t="shared" ca="1" si="6"/>
        <v/>
      </c>
      <c r="K137" s="65"/>
      <c r="L137" s="65"/>
      <c r="M137" s="65"/>
      <c r="N137" s="65" t="str">
        <f ca="1">IF(INDIRECT("'Risk Input'!"&amp; Database!$O$22 &amp; ROW() - 5)="","",INDIRECT("'Risk Input'!"&amp; Database!$O$22 &amp; ROW() - 5))</f>
        <v/>
      </c>
      <c r="O137" s="65"/>
      <c r="P137" s="65"/>
      <c r="Q137" s="65"/>
    </row>
    <row r="138" spans="2:17" s="213" customFormat="1" ht="15" thickBot="1">
      <c r="B138" s="67" t="e">
        <f t="shared" si="5"/>
        <v>#REF!</v>
      </c>
      <c r="C138" s="45" t="str">
        <f ca="1">IF(INDIRECT("'Risk Input'!"&amp; Database!$O$2 &amp; ROW() - 5)="","",INDIRECT("'Risk Input'!"&amp; Database!$O$2 &amp; ROW() - 5))</f>
        <v/>
      </c>
      <c r="D138" s="45" t="str">
        <f ca="1">IF(INDIRECT("'Risk Input'!"&amp; Database!$O$10 &amp; ROW() - 5)="","",INDIRECT("'Risk Input'!"&amp; Database!$O$10 &amp; ROW() - 5))</f>
        <v/>
      </c>
      <c r="E138" s="45" t="str">
        <f ca="1">IF(INDIRECT("'Risk Input'!"&amp; Database!$O$27 &amp; ROW() - 5)="","",INDIRECT("'Risk Input'!"&amp; Database!$O$27 &amp; ROW() - 5))</f>
        <v/>
      </c>
      <c r="F138" s="45"/>
      <c r="G138" s="45"/>
      <c r="H138" s="68" t="str">
        <f ca="1">IF(INDIRECT("'Risk Input'!"&amp; Database!$O$28 &amp; ROW() - 5)="","",INDIRECT("'Risk Input'!"&amp; Database!$O$28 &amp; ROW() - 5))</f>
        <v/>
      </c>
      <c r="I138" s="45"/>
      <c r="J138" s="45" t="str">
        <f t="shared" ca="1" si="6"/>
        <v/>
      </c>
      <c r="K138" s="45"/>
      <c r="L138" s="45"/>
      <c r="M138" s="45"/>
      <c r="N138" s="45" t="str">
        <f ca="1">IF(INDIRECT("'Risk Input'!"&amp; Database!$O$22 &amp; ROW() - 5)="","",INDIRECT("'Risk Input'!"&amp; Database!$O$22 &amp; ROW() - 5))</f>
        <v/>
      </c>
      <c r="O138" s="45"/>
      <c r="P138" s="45"/>
      <c r="Q138" s="45"/>
    </row>
    <row r="139" spans="2:17" s="213" customFormat="1" ht="15" thickBot="1">
      <c r="B139" s="69" t="e">
        <f t="shared" si="5"/>
        <v>#REF!</v>
      </c>
      <c r="C139" s="65" t="str">
        <f ca="1">IF(INDIRECT("'Risk Input'!"&amp; Database!$O$2 &amp; ROW() - 5)="","",INDIRECT("'Risk Input'!"&amp; Database!$O$2 &amp; ROW() - 5))</f>
        <v/>
      </c>
      <c r="D139" s="65" t="str">
        <f ca="1">IF(INDIRECT("'Risk Input'!"&amp; Database!$O$10 &amp; ROW() - 5)="","",INDIRECT("'Risk Input'!"&amp; Database!$O$10 &amp; ROW() - 5))</f>
        <v/>
      </c>
      <c r="E139" s="65" t="str">
        <f ca="1">IF(INDIRECT("'Risk Input'!"&amp; Database!$O$27 &amp; ROW() - 5)="","",INDIRECT("'Risk Input'!"&amp; Database!$O$27 &amp; ROW() - 5))</f>
        <v/>
      </c>
      <c r="F139" s="65"/>
      <c r="G139" s="65"/>
      <c r="H139" s="70" t="str">
        <f ca="1">IF(INDIRECT("'Risk Input'!"&amp; Database!$O$28 &amp; ROW() - 5)="","",INDIRECT("'Risk Input'!"&amp; Database!$O$28 &amp; ROW() - 5))</f>
        <v/>
      </c>
      <c r="I139" s="65"/>
      <c r="J139" s="65" t="str">
        <f t="shared" ca="1" si="6"/>
        <v/>
      </c>
      <c r="K139" s="65"/>
      <c r="L139" s="65"/>
      <c r="M139" s="65"/>
      <c r="N139" s="65" t="str">
        <f ca="1">IF(INDIRECT("'Risk Input'!"&amp; Database!$O$22 &amp; ROW() - 5)="","",INDIRECT("'Risk Input'!"&amp; Database!$O$22 &amp; ROW() - 5))</f>
        <v/>
      </c>
      <c r="O139" s="65"/>
      <c r="P139" s="65"/>
      <c r="Q139" s="65"/>
    </row>
    <row r="140" spans="2:17" s="213" customFormat="1" ht="15" thickBot="1">
      <c r="B140" s="67" t="e">
        <f t="shared" si="5"/>
        <v>#REF!</v>
      </c>
      <c r="C140" s="45" t="str">
        <f ca="1">IF(INDIRECT("'Risk Input'!"&amp; Database!$O$2 &amp; ROW() - 5)="","",INDIRECT("'Risk Input'!"&amp; Database!$O$2 &amp; ROW() - 5))</f>
        <v/>
      </c>
      <c r="D140" s="45" t="str">
        <f ca="1">IF(INDIRECT("'Risk Input'!"&amp; Database!$O$10 &amp; ROW() - 5)="","",INDIRECT("'Risk Input'!"&amp; Database!$O$10 &amp; ROW() - 5))</f>
        <v/>
      </c>
      <c r="E140" s="45" t="str">
        <f ca="1">IF(INDIRECT("'Risk Input'!"&amp; Database!$O$27 &amp; ROW() - 5)="","",INDIRECT("'Risk Input'!"&amp; Database!$O$27 &amp; ROW() - 5))</f>
        <v/>
      </c>
      <c r="F140" s="45"/>
      <c r="G140" s="45"/>
      <c r="H140" s="68" t="str">
        <f ca="1">IF(INDIRECT("'Risk Input'!"&amp; Database!$O$28 &amp; ROW() - 5)="","",INDIRECT("'Risk Input'!"&amp; Database!$O$28 &amp; ROW() - 5))</f>
        <v/>
      </c>
      <c r="I140" s="45"/>
      <c r="J140" s="45" t="str">
        <f t="shared" ca="1" si="6"/>
        <v/>
      </c>
      <c r="K140" s="45"/>
      <c r="L140" s="45"/>
      <c r="M140" s="45"/>
      <c r="N140" s="45" t="str">
        <f ca="1">IF(INDIRECT("'Risk Input'!"&amp; Database!$O$22 &amp; ROW() - 5)="","",INDIRECT("'Risk Input'!"&amp; Database!$O$22 &amp; ROW() - 5))</f>
        <v/>
      </c>
      <c r="O140" s="45"/>
      <c r="P140" s="45"/>
      <c r="Q140" s="45"/>
    </row>
    <row r="141" spans="2:17" s="213" customFormat="1" ht="15" thickBot="1">
      <c r="B141" s="69" t="e">
        <f t="shared" si="5"/>
        <v>#REF!</v>
      </c>
      <c r="C141" s="65" t="str">
        <f ca="1">IF(INDIRECT("'Risk Input'!"&amp; Database!$O$2 &amp; ROW() - 5)="","",INDIRECT("'Risk Input'!"&amp; Database!$O$2 &amp; ROW() - 5))</f>
        <v/>
      </c>
      <c r="D141" s="65" t="str">
        <f ca="1">IF(INDIRECT("'Risk Input'!"&amp; Database!$O$10 &amp; ROW() - 5)="","",INDIRECT("'Risk Input'!"&amp; Database!$O$10 &amp; ROW() - 5))</f>
        <v/>
      </c>
      <c r="E141" s="65" t="str">
        <f ca="1">IF(INDIRECT("'Risk Input'!"&amp; Database!$O$27 &amp; ROW() - 5)="","",INDIRECT("'Risk Input'!"&amp; Database!$O$27 &amp; ROW() - 5))</f>
        <v/>
      </c>
      <c r="F141" s="65"/>
      <c r="G141" s="65"/>
      <c r="H141" s="70" t="str">
        <f ca="1">IF(INDIRECT("'Risk Input'!"&amp; Database!$O$28 &amp; ROW() - 5)="","",INDIRECT("'Risk Input'!"&amp; Database!$O$28 &amp; ROW() - 5))</f>
        <v/>
      </c>
      <c r="I141" s="65"/>
      <c r="J141" s="65" t="str">
        <f t="shared" ca="1" si="6"/>
        <v/>
      </c>
      <c r="K141" s="65"/>
      <c r="L141" s="65"/>
      <c r="M141" s="65"/>
      <c r="N141" s="65" t="str">
        <f ca="1">IF(INDIRECT("'Risk Input'!"&amp; Database!$O$22 &amp; ROW() - 5)="","",INDIRECT("'Risk Input'!"&amp; Database!$O$22 &amp; ROW() - 5))</f>
        <v/>
      </c>
      <c r="O141" s="65"/>
      <c r="P141" s="65"/>
      <c r="Q141" s="65"/>
    </row>
    <row r="142" spans="2:17" s="213" customFormat="1" ht="15" thickBot="1">
      <c r="B142" s="67" t="e">
        <f t="shared" si="5"/>
        <v>#REF!</v>
      </c>
      <c r="C142" s="45" t="str">
        <f ca="1">IF(INDIRECT("'Risk Input'!"&amp; Database!$O$2 &amp; ROW() - 5)="","",INDIRECT("'Risk Input'!"&amp; Database!$O$2 &amp; ROW() - 5))</f>
        <v/>
      </c>
      <c r="D142" s="45" t="str">
        <f ca="1">IF(INDIRECT("'Risk Input'!"&amp; Database!$O$10 &amp; ROW() - 5)="","",INDIRECT("'Risk Input'!"&amp; Database!$O$10 &amp; ROW() - 5))</f>
        <v/>
      </c>
      <c r="E142" s="45" t="str">
        <f ca="1">IF(INDIRECT("'Risk Input'!"&amp; Database!$O$27 &amp; ROW() - 5)="","",INDIRECT("'Risk Input'!"&amp; Database!$O$27 &amp; ROW() - 5))</f>
        <v/>
      </c>
      <c r="F142" s="45"/>
      <c r="G142" s="45"/>
      <c r="H142" s="68" t="str">
        <f ca="1">IF(INDIRECT("'Risk Input'!"&amp; Database!$O$28 &amp; ROW() - 5)="","",INDIRECT("'Risk Input'!"&amp; Database!$O$28 &amp; ROW() - 5))</f>
        <v/>
      </c>
      <c r="I142" s="45"/>
      <c r="J142" s="45" t="str">
        <f t="shared" ca="1" si="6"/>
        <v/>
      </c>
      <c r="K142" s="45"/>
      <c r="L142" s="45"/>
      <c r="M142" s="45"/>
      <c r="N142" s="45" t="str">
        <f ca="1">IF(INDIRECT("'Risk Input'!"&amp; Database!$O$22 &amp; ROW() - 5)="","",INDIRECT("'Risk Input'!"&amp; Database!$O$22 &amp; ROW() - 5))</f>
        <v/>
      </c>
      <c r="O142" s="45"/>
      <c r="P142" s="45"/>
      <c r="Q142" s="45"/>
    </row>
    <row r="143" spans="2:17" s="213" customFormat="1" ht="15" thickBot="1">
      <c r="B143" s="69" t="e">
        <f t="shared" si="5"/>
        <v>#REF!</v>
      </c>
      <c r="C143" s="65" t="str">
        <f ca="1">IF(INDIRECT("'Risk Input'!"&amp; Database!$O$2 &amp; ROW() - 5)="","",INDIRECT("'Risk Input'!"&amp; Database!$O$2 &amp; ROW() - 5))</f>
        <v/>
      </c>
      <c r="D143" s="65" t="str">
        <f ca="1">IF(INDIRECT("'Risk Input'!"&amp; Database!$O$10 &amp; ROW() - 5)="","",INDIRECT("'Risk Input'!"&amp; Database!$O$10 &amp; ROW() - 5))</f>
        <v/>
      </c>
      <c r="E143" s="65" t="str">
        <f ca="1">IF(INDIRECT("'Risk Input'!"&amp; Database!$O$27 &amp; ROW() - 5)="","",INDIRECT("'Risk Input'!"&amp; Database!$O$27 &amp; ROW() - 5))</f>
        <v/>
      </c>
      <c r="F143" s="65"/>
      <c r="G143" s="65"/>
      <c r="H143" s="70" t="str">
        <f ca="1">IF(INDIRECT("'Risk Input'!"&amp; Database!$O$28 &amp; ROW() - 5)="","",INDIRECT("'Risk Input'!"&amp; Database!$O$28 &amp; ROW() - 5))</f>
        <v/>
      </c>
      <c r="I143" s="65"/>
      <c r="J143" s="65" t="str">
        <f t="shared" ca="1" si="6"/>
        <v/>
      </c>
      <c r="K143" s="65"/>
      <c r="L143" s="65"/>
      <c r="M143" s="65"/>
      <c r="N143" s="65" t="str">
        <f ca="1">IF(INDIRECT("'Risk Input'!"&amp; Database!$O$22 &amp; ROW() - 5)="","",INDIRECT("'Risk Input'!"&amp; Database!$O$22 &amp; ROW() - 5))</f>
        <v/>
      </c>
      <c r="O143" s="65"/>
      <c r="P143" s="65"/>
      <c r="Q143" s="65"/>
    </row>
    <row r="144" spans="2:17" s="213" customFormat="1" ht="15" thickBot="1">
      <c r="B144" s="42" t="e">
        <f>B143+1</f>
        <v>#REF!</v>
      </c>
      <c r="C144" s="39" t="str">
        <f ca="1">IF(INDIRECT("'Risk Input'!"&amp; Database!$O$2 &amp; ROW() - 5)="","",INDIRECT("'Risk Input'!"&amp; Database!$O$2 &amp; ROW() - 5))</f>
        <v/>
      </c>
      <c r="D144" s="39" t="str">
        <f ca="1">IF(INDIRECT("'Risk Input'!"&amp; Database!$O$10 &amp; ROW() - 5)="","",INDIRECT("'Risk Input'!"&amp; Database!$O$10 &amp; ROW() - 5))</f>
        <v/>
      </c>
      <c r="E144" s="39" t="str">
        <f ca="1">IF(INDIRECT("'Risk Input'!"&amp; Database!$O$27 &amp; ROW() - 5)="","",INDIRECT("'Risk Input'!"&amp; Database!$O$27 &amp; ROW() - 5))</f>
        <v/>
      </c>
      <c r="F144" s="39"/>
      <c r="G144" s="39"/>
      <c r="H144" s="43" t="str">
        <f ca="1">IF(INDIRECT("'Risk Input'!"&amp; Database!$O$28 &amp; ROW() - 5)="","",INDIRECT("'Risk Input'!"&amp; Database!$O$28 &amp; ROW() - 5))</f>
        <v/>
      </c>
      <c r="I144" s="39"/>
      <c r="J144" s="39" t="str">
        <f t="shared" ca="1" si="6"/>
        <v/>
      </c>
      <c r="K144" s="39"/>
      <c r="L144" s="39"/>
      <c r="M144" s="39"/>
      <c r="N144" s="39" t="str">
        <f ca="1">IF(INDIRECT("'Risk Input'!"&amp; Database!$O$22 &amp; ROW() - 5)="","",INDIRECT("'Risk Input'!"&amp; Database!$O$22 &amp; ROW() - 5))</f>
        <v/>
      </c>
      <c r="O144" s="39"/>
      <c r="P144" s="39"/>
      <c r="Q144" s="39"/>
    </row>
    <row r="145" spans="2:17" s="213" customFormat="1" ht="15" thickBot="1">
      <c r="B145" s="40" t="e">
        <f t="shared" ref="B145:B179" si="7">B144+1</f>
        <v>#REF!</v>
      </c>
      <c r="C145" s="38" t="str">
        <f ca="1">IF(INDIRECT("'Risk Input'!"&amp; Database!$O$2 &amp; ROW() - 5)="","",INDIRECT("'Risk Input'!"&amp; Database!$O$2 &amp; ROW() - 5))</f>
        <v/>
      </c>
      <c r="D145" s="38" t="str">
        <f ca="1">IF(INDIRECT("'Risk Input'!"&amp; Database!$O$10 &amp; ROW() - 5)="","",INDIRECT("'Risk Input'!"&amp; Database!$O$10 &amp; ROW() - 5))</f>
        <v/>
      </c>
      <c r="E145" s="38" t="str">
        <f ca="1">IF(INDIRECT("'Risk Input'!"&amp; Database!$O$27 &amp; ROW() - 5)="","",INDIRECT("'Risk Input'!"&amp; Database!$O$27 &amp; ROW() - 5))</f>
        <v/>
      </c>
      <c r="F145" s="38"/>
      <c r="G145" s="38"/>
      <c r="H145" s="41" t="str">
        <f ca="1">IF(INDIRECT("'Risk Input'!"&amp; Database!$O$28 &amp; ROW() - 5)="","",INDIRECT("'Risk Input'!"&amp; Database!$O$28 &amp; ROW() - 5))</f>
        <v/>
      </c>
      <c r="I145" s="38"/>
      <c r="J145" s="38" t="str">
        <f t="shared" ca="1" si="6"/>
        <v/>
      </c>
      <c r="K145" s="38"/>
      <c r="L145" s="38"/>
      <c r="M145" s="38"/>
      <c r="N145" s="38" t="str">
        <f ca="1">IF(INDIRECT("'Risk Input'!"&amp; Database!$O$22 &amp; ROW() - 5)="","",INDIRECT("'Risk Input'!"&amp; Database!$O$22 &amp; ROW() - 5))</f>
        <v/>
      </c>
      <c r="O145" s="38"/>
      <c r="P145" s="38"/>
      <c r="Q145" s="38"/>
    </row>
    <row r="146" spans="2:17" s="213" customFormat="1" ht="15" thickBot="1">
      <c r="B146" s="42" t="e">
        <f t="shared" si="7"/>
        <v>#REF!</v>
      </c>
      <c r="C146" s="39" t="str">
        <f ca="1">IF(INDIRECT("'Risk Input'!"&amp; Database!$O$2 &amp; ROW() - 5)="","",INDIRECT("'Risk Input'!"&amp; Database!$O$2 &amp; ROW() - 5))</f>
        <v/>
      </c>
      <c r="D146" s="39" t="str">
        <f ca="1">IF(INDIRECT("'Risk Input'!"&amp; Database!$O$10 &amp; ROW() - 5)="","",INDIRECT("'Risk Input'!"&amp; Database!$O$10 &amp; ROW() - 5))</f>
        <v/>
      </c>
      <c r="E146" s="39" t="str">
        <f ca="1">IF(INDIRECT("'Risk Input'!"&amp; Database!$O$27 &amp; ROW() - 5)="","",INDIRECT("'Risk Input'!"&amp; Database!$O$27 &amp; ROW() - 5))</f>
        <v/>
      </c>
      <c r="F146" s="39"/>
      <c r="G146" s="39"/>
      <c r="H146" s="43" t="str">
        <f ca="1">IF(INDIRECT("'Risk Input'!"&amp; Database!$O$28 &amp; ROW() - 5)="","",INDIRECT("'Risk Input'!"&amp; Database!$O$28 &amp; ROW() - 5))</f>
        <v/>
      </c>
      <c r="I146" s="39"/>
      <c r="J146" s="39" t="str">
        <f t="shared" ca="1" si="6"/>
        <v/>
      </c>
      <c r="K146" s="39"/>
      <c r="L146" s="39"/>
      <c r="M146" s="39"/>
      <c r="N146" s="39" t="str">
        <f ca="1">IF(INDIRECT("'Risk Input'!"&amp; Database!$O$22 &amp; ROW() - 5)="","",INDIRECT("'Risk Input'!"&amp; Database!$O$22 &amp; ROW() - 5))</f>
        <v/>
      </c>
      <c r="O146" s="39"/>
      <c r="P146" s="39"/>
      <c r="Q146" s="39"/>
    </row>
    <row r="147" spans="2:17" s="213" customFormat="1" ht="15" thickBot="1">
      <c r="B147" s="40" t="e">
        <f t="shared" si="7"/>
        <v>#REF!</v>
      </c>
      <c r="C147" s="38" t="str">
        <f ca="1">IF(INDIRECT("'Risk Input'!"&amp; Database!$O$2 &amp; ROW() - 5)="","",INDIRECT("'Risk Input'!"&amp; Database!$O$2 &amp; ROW() - 5))</f>
        <v/>
      </c>
      <c r="D147" s="38" t="str">
        <f ca="1">IF(INDIRECT("'Risk Input'!"&amp; Database!$O$10 &amp; ROW() - 5)="","",INDIRECT("'Risk Input'!"&amp; Database!$O$10 &amp; ROW() - 5))</f>
        <v/>
      </c>
      <c r="E147" s="38" t="str">
        <f ca="1">IF(INDIRECT("'Risk Input'!"&amp; Database!$O$27 &amp; ROW() - 5)="","",INDIRECT("'Risk Input'!"&amp; Database!$O$27 &amp; ROW() - 5))</f>
        <v/>
      </c>
      <c r="F147" s="38"/>
      <c r="G147" s="38"/>
      <c r="H147" s="41" t="str">
        <f ca="1">IF(INDIRECT("'Risk Input'!"&amp; Database!$O$28 &amp; ROW() - 5)="","",INDIRECT("'Risk Input'!"&amp; Database!$O$28 &amp; ROW() - 5))</f>
        <v/>
      </c>
      <c r="I147" s="38"/>
      <c r="J147" s="38" t="str">
        <f t="shared" ca="1" si="6"/>
        <v/>
      </c>
      <c r="K147" s="38"/>
      <c r="L147" s="38"/>
      <c r="M147" s="38"/>
      <c r="N147" s="38" t="str">
        <f ca="1">IF(INDIRECT("'Risk Input'!"&amp; Database!$O$22 &amp; ROW() - 5)="","",INDIRECT("'Risk Input'!"&amp; Database!$O$22 &amp; ROW() - 5))</f>
        <v/>
      </c>
      <c r="O147" s="38"/>
      <c r="P147" s="38"/>
      <c r="Q147" s="38"/>
    </row>
    <row r="148" spans="2:17" s="213" customFormat="1" ht="15" thickBot="1">
      <c r="B148" s="42" t="e">
        <f t="shared" si="7"/>
        <v>#REF!</v>
      </c>
      <c r="C148" s="39" t="str">
        <f ca="1">IF(INDIRECT("'Risk Input'!"&amp; Database!$O$2 &amp; ROW() - 5)="","",INDIRECT("'Risk Input'!"&amp; Database!$O$2 &amp; ROW() - 5))</f>
        <v/>
      </c>
      <c r="D148" s="39" t="str">
        <f ca="1">IF(INDIRECT("'Risk Input'!"&amp; Database!$O$10 &amp; ROW() - 5)="","",INDIRECT("'Risk Input'!"&amp; Database!$O$10 &amp; ROW() - 5))</f>
        <v/>
      </c>
      <c r="E148" s="39" t="str">
        <f ca="1">IF(INDIRECT("'Risk Input'!"&amp; Database!$O$27 &amp; ROW() - 5)="","",INDIRECT("'Risk Input'!"&amp; Database!$O$27 &amp; ROW() - 5))</f>
        <v/>
      </c>
      <c r="F148" s="39"/>
      <c r="G148" s="39"/>
      <c r="H148" s="43" t="str">
        <f ca="1">IF(INDIRECT("'Risk Input'!"&amp; Database!$O$28 &amp; ROW() - 5)="","",INDIRECT("'Risk Input'!"&amp; Database!$O$28 &amp; ROW() - 5))</f>
        <v/>
      </c>
      <c r="I148" s="39"/>
      <c r="J148" s="39" t="str">
        <f t="shared" ca="1" si="6"/>
        <v/>
      </c>
      <c r="K148" s="39"/>
      <c r="L148" s="39"/>
      <c r="M148" s="39"/>
      <c r="N148" s="39" t="str">
        <f ca="1">IF(INDIRECT("'Risk Input'!"&amp; Database!$O$22 &amp; ROW() - 5)="","",INDIRECT("'Risk Input'!"&amp; Database!$O$22 &amp; ROW() - 5))</f>
        <v/>
      </c>
      <c r="O148" s="39"/>
      <c r="P148" s="39"/>
      <c r="Q148" s="39"/>
    </row>
    <row r="149" spans="2:17" s="213" customFormat="1" ht="15" thickBot="1">
      <c r="B149" s="40" t="e">
        <f t="shared" si="7"/>
        <v>#REF!</v>
      </c>
      <c r="C149" s="38" t="str">
        <f ca="1">IF(INDIRECT("'Risk Input'!"&amp; Database!$O$2 &amp; ROW() - 5)="","",INDIRECT("'Risk Input'!"&amp; Database!$O$2 &amp; ROW() - 5))</f>
        <v/>
      </c>
      <c r="D149" s="38" t="str">
        <f ca="1">IF(INDIRECT("'Risk Input'!"&amp; Database!$O$10 &amp; ROW() - 5)="","",INDIRECT("'Risk Input'!"&amp; Database!$O$10 &amp; ROW() - 5))</f>
        <v/>
      </c>
      <c r="E149" s="38" t="str">
        <f ca="1">IF(INDIRECT("'Risk Input'!"&amp; Database!$O$27 &amp; ROW() - 5)="","",INDIRECT("'Risk Input'!"&amp; Database!$O$27 &amp; ROW() - 5))</f>
        <v/>
      </c>
      <c r="F149" s="38"/>
      <c r="G149" s="38"/>
      <c r="H149" s="41" t="str">
        <f ca="1">IF(INDIRECT("'Risk Input'!"&amp; Database!$O$28 &amp; ROW() - 5)="","",INDIRECT("'Risk Input'!"&amp; Database!$O$28 &amp; ROW() - 5))</f>
        <v/>
      </c>
      <c r="I149" s="38"/>
      <c r="J149" s="38" t="str">
        <f t="shared" ca="1" si="6"/>
        <v/>
      </c>
      <c r="K149" s="38"/>
      <c r="L149" s="38"/>
      <c r="M149" s="38"/>
      <c r="N149" s="38" t="str">
        <f ca="1">IF(INDIRECT("'Risk Input'!"&amp; Database!$O$22 &amp; ROW() - 5)="","",INDIRECT("'Risk Input'!"&amp; Database!$O$22 &amp; ROW() - 5))</f>
        <v/>
      </c>
      <c r="O149" s="38"/>
      <c r="P149" s="38"/>
      <c r="Q149" s="38"/>
    </row>
    <row r="150" spans="2:17" s="213" customFormat="1" ht="15" thickBot="1">
      <c r="B150" s="42" t="e">
        <f t="shared" si="7"/>
        <v>#REF!</v>
      </c>
      <c r="C150" s="39" t="str">
        <f ca="1">IF(INDIRECT("'Risk Input'!"&amp; Database!$O$2 &amp; ROW() - 5)="","",INDIRECT("'Risk Input'!"&amp; Database!$O$2 &amp; ROW() - 5))</f>
        <v/>
      </c>
      <c r="D150" s="39" t="str">
        <f ca="1">IF(INDIRECT("'Risk Input'!"&amp; Database!$O$10 &amp; ROW() - 5)="","",INDIRECT("'Risk Input'!"&amp; Database!$O$10 &amp; ROW() - 5))</f>
        <v/>
      </c>
      <c r="E150" s="39" t="str">
        <f ca="1">IF(INDIRECT("'Risk Input'!"&amp; Database!$O$27 &amp; ROW() - 5)="","",INDIRECT("'Risk Input'!"&amp; Database!$O$27 &amp; ROW() - 5))</f>
        <v/>
      </c>
      <c r="F150" s="39"/>
      <c r="G150" s="39"/>
      <c r="H150" s="43" t="str">
        <f ca="1">IF(INDIRECT("'Risk Input'!"&amp; Database!$O$28 &amp; ROW() - 5)="","",INDIRECT("'Risk Input'!"&amp; Database!$O$28 &amp; ROW() - 5))</f>
        <v/>
      </c>
      <c r="I150" s="39"/>
      <c r="J150" s="39" t="str">
        <f t="shared" ca="1" si="6"/>
        <v/>
      </c>
      <c r="K150" s="39"/>
      <c r="L150" s="39"/>
      <c r="M150" s="39"/>
      <c r="N150" s="39" t="str">
        <f ca="1">IF(INDIRECT("'Risk Input'!"&amp; Database!$O$22 &amp; ROW() - 5)="","",INDIRECT("'Risk Input'!"&amp; Database!$O$22 &amp; ROW() - 5))</f>
        <v/>
      </c>
      <c r="O150" s="39"/>
      <c r="P150" s="39"/>
      <c r="Q150" s="39"/>
    </row>
    <row r="151" spans="2:17" s="213" customFormat="1" ht="15" thickBot="1">
      <c r="B151" s="40" t="e">
        <f t="shared" si="7"/>
        <v>#REF!</v>
      </c>
      <c r="C151" s="38" t="str">
        <f ca="1">IF(INDIRECT("'Risk Input'!"&amp; Database!$O$2 &amp; ROW() - 5)="","",INDIRECT("'Risk Input'!"&amp; Database!$O$2 &amp; ROW() - 5))</f>
        <v/>
      </c>
      <c r="D151" s="38" t="str">
        <f ca="1">IF(INDIRECT("'Risk Input'!"&amp; Database!$O$10 &amp; ROW() - 5)="","",INDIRECT("'Risk Input'!"&amp; Database!$O$10 &amp; ROW() - 5))</f>
        <v/>
      </c>
      <c r="E151" s="38" t="str">
        <f ca="1">IF(INDIRECT("'Risk Input'!"&amp; Database!$O$27 &amp; ROW() - 5)="","",INDIRECT("'Risk Input'!"&amp; Database!$O$27 &amp; ROW() - 5))</f>
        <v/>
      </c>
      <c r="F151" s="38"/>
      <c r="G151" s="38"/>
      <c r="H151" s="41" t="str">
        <f ca="1">IF(INDIRECT("'Risk Input'!"&amp; Database!$O$28 &amp; ROW() - 5)="","",INDIRECT("'Risk Input'!"&amp; Database!$O$28 &amp; ROW() - 5))</f>
        <v/>
      </c>
      <c r="I151" s="38"/>
      <c r="J151" s="38" t="str">
        <f t="shared" ca="1" si="6"/>
        <v/>
      </c>
      <c r="K151" s="38"/>
      <c r="L151" s="38"/>
      <c r="M151" s="38"/>
      <c r="N151" s="38" t="str">
        <f ca="1">IF(INDIRECT("'Risk Input'!"&amp; Database!$O$22 &amp; ROW() - 5)="","",INDIRECT("'Risk Input'!"&amp; Database!$O$22 &amp; ROW() - 5))</f>
        <v/>
      </c>
      <c r="O151" s="38"/>
      <c r="P151" s="38"/>
      <c r="Q151" s="38"/>
    </row>
    <row r="152" spans="2:17" s="213" customFormat="1" ht="15" thickBot="1">
      <c r="B152" s="67" t="e">
        <f t="shared" si="7"/>
        <v>#REF!</v>
      </c>
      <c r="C152" s="45" t="str">
        <f ca="1">IF(INDIRECT("'Risk Input'!"&amp; Database!$O$2 &amp; ROW() - 5)="","",INDIRECT("'Risk Input'!"&amp; Database!$O$2 &amp; ROW() - 5))</f>
        <v/>
      </c>
      <c r="D152" s="45" t="str">
        <f ca="1">IF(INDIRECT("'Risk Input'!"&amp; Database!$O$10 &amp; ROW() - 5)="","",INDIRECT("'Risk Input'!"&amp; Database!$O$10 &amp; ROW() - 5))</f>
        <v/>
      </c>
      <c r="E152" s="45" t="str">
        <f ca="1">IF(INDIRECT("'Risk Input'!"&amp; Database!$O$27 &amp; ROW() - 5)="","",INDIRECT("'Risk Input'!"&amp; Database!$O$27 &amp; ROW() - 5))</f>
        <v/>
      </c>
      <c r="F152" s="45"/>
      <c r="G152" s="45"/>
      <c r="H152" s="68" t="str">
        <f ca="1">IF(INDIRECT("'Risk Input'!"&amp; Database!$O$28 &amp; ROW() - 5)="","",INDIRECT("'Risk Input'!"&amp; Database!$O$28 &amp; ROW() - 5))</f>
        <v/>
      </c>
      <c r="I152" s="45"/>
      <c r="J152" s="45" t="str">
        <f t="shared" ca="1" si="6"/>
        <v/>
      </c>
      <c r="K152" s="45"/>
      <c r="L152" s="45"/>
      <c r="M152" s="45"/>
      <c r="N152" s="45" t="str">
        <f ca="1">IF(INDIRECT("'Risk Input'!"&amp; Database!$O$22 &amp; ROW() - 5)="","",INDIRECT("'Risk Input'!"&amp; Database!$O$22 &amp; ROW() - 5))</f>
        <v/>
      </c>
      <c r="O152" s="45"/>
      <c r="P152" s="45"/>
      <c r="Q152" s="45"/>
    </row>
    <row r="153" spans="2:17" s="213" customFormat="1" ht="15" thickBot="1">
      <c r="B153" s="69" t="e">
        <f t="shared" si="7"/>
        <v>#REF!</v>
      </c>
      <c r="C153" s="65" t="str">
        <f ca="1">IF(INDIRECT("'Risk Input'!"&amp; Database!$O$2 &amp; ROW() - 5)="","",INDIRECT("'Risk Input'!"&amp; Database!$O$2 &amp; ROW() - 5))</f>
        <v/>
      </c>
      <c r="D153" s="65" t="str">
        <f ca="1">IF(INDIRECT("'Risk Input'!"&amp; Database!$O$10 &amp; ROW() - 5)="","",INDIRECT("'Risk Input'!"&amp; Database!$O$10 &amp; ROW() - 5))</f>
        <v/>
      </c>
      <c r="E153" s="65" t="str">
        <f ca="1">IF(INDIRECT("'Risk Input'!"&amp; Database!$O$27 &amp; ROW() - 5)="","",INDIRECT("'Risk Input'!"&amp; Database!$O$27 &amp; ROW() - 5))</f>
        <v/>
      </c>
      <c r="F153" s="65"/>
      <c r="G153" s="65"/>
      <c r="H153" s="70" t="str">
        <f ca="1">IF(INDIRECT("'Risk Input'!"&amp; Database!$O$28 &amp; ROW() - 5)="","",INDIRECT("'Risk Input'!"&amp; Database!$O$28 &amp; ROW() - 5))</f>
        <v/>
      </c>
      <c r="I153" s="65"/>
      <c r="J153" s="65" t="str">
        <f t="shared" ca="1" si="6"/>
        <v/>
      </c>
      <c r="K153" s="65"/>
      <c r="L153" s="65"/>
      <c r="M153" s="65"/>
      <c r="N153" s="65" t="str">
        <f ca="1">IF(INDIRECT("'Risk Input'!"&amp; Database!$O$22 &amp; ROW() - 5)="","",INDIRECT("'Risk Input'!"&amp; Database!$O$22 &amp; ROW() - 5))</f>
        <v/>
      </c>
      <c r="O153" s="65"/>
      <c r="P153" s="65"/>
      <c r="Q153" s="65"/>
    </row>
    <row r="154" spans="2:17" s="213" customFormat="1" ht="15" thickBot="1">
      <c r="B154" s="67" t="e">
        <f t="shared" si="7"/>
        <v>#REF!</v>
      </c>
      <c r="C154" s="45" t="str">
        <f ca="1">IF(INDIRECT("'Risk Input'!"&amp; Database!$O$2 &amp; ROW() - 5)="","",INDIRECT("'Risk Input'!"&amp; Database!$O$2 &amp; ROW() - 5))</f>
        <v/>
      </c>
      <c r="D154" s="45" t="str">
        <f ca="1">IF(INDIRECT("'Risk Input'!"&amp; Database!$O$10 &amp; ROW() - 5)="","",INDIRECT("'Risk Input'!"&amp; Database!$O$10 &amp; ROW() - 5))</f>
        <v/>
      </c>
      <c r="E154" s="45" t="str">
        <f ca="1">IF(INDIRECT("'Risk Input'!"&amp; Database!$O$27 &amp; ROW() - 5)="","",INDIRECT("'Risk Input'!"&amp; Database!$O$27 &amp; ROW() - 5))</f>
        <v/>
      </c>
      <c r="F154" s="45"/>
      <c r="G154" s="45"/>
      <c r="H154" s="68" t="str">
        <f ca="1">IF(INDIRECT("'Risk Input'!"&amp; Database!$O$28 &amp; ROW() - 5)="","",INDIRECT("'Risk Input'!"&amp; Database!$O$28 &amp; ROW() - 5))</f>
        <v/>
      </c>
      <c r="I154" s="45"/>
      <c r="J154" s="45" t="str">
        <f t="shared" ca="1" si="6"/>
        <v/>
      </c>
      <c r="K154" s="45"/>
      <c r="L154" s="45"/>
      <c r="M154" s="45"/>
      <c r="N154" s="45" t="str">
        <f ca="1">IF(INDIRECT("'Risk Input'!"&amp; Database!$O$22 &amp; ROW() - 5)="","",INDIRECT("'Risk Input'!"&amp; Database!$O$22 &amp; ROW() - 5))</f>
        <v/>
      </c>
      <c r="O154" s="45"/>
      <c r="P154" s="45"/>
      <c r="Q154" s="45"/>
    </row>
    <row r="155" spans="2:17" s="213" customFormat="1" ht="15" thickBot="1">
      <c r="B155" s="69" t="e">
        <f t="shared" si="7"/>
        <v>#REF!</v>
      </c>
      <c r="C155" s="65" t="str">
        <f ca="1">IF(INDIRECT("'Risk Input'!"&amp; Database!$O$2 &amp; ROW() - 5)="","",INDIRECT("'Risk Input'!"&amp; Database!$O$2 &amp; ROW() - 5))</f>
        <v/>
      </c>
      <c r="D155" s="65" t="str">
        <f ca="1">IF(INDIRECT("'Risk Input'!"&amp; Database!$O$10 &amp; ROW() - 5)="","",INDIRECT("'Risk Input'!"&amp; Database!$O$10 &amp; ROW() - 5))</f>
        <v/>
      </c>
      <c r="E155" s="65" t="str">
        <f ca="1">IF(INDIRECT("'Risk Input'!"&amp; Database!$O$27 &amp; ROW() - 5)="","",INDIRECT("'Risk Input'!"&amp; Database!$O$27 &amp; ROW() - 5))</f>
        <v/>
      </c>
      <c r="F155" s="65"/>
      <c r="G155" s="65"/>
      <c r="H155" s="70" t="str">
        <f ca="1">IF(INDIRECT("'Risk Input'!"&amp; Database!$O$28 &amp; ROW() - 5)="","",INDIRECT("'Risk Input'!"&amp; Database!$O$28 &amp; ROW() - 5))</f>
        <v/>
      </c>
      <c r="I155" s="65"/>
      <c r="J155" s="65" t="str">
        <f t="shared" ca="1" si="6"/>
        <v/>
      </c>
      <c r="K155" s="65"/>
      <c r="L155" s="65"/>
      <c r="M155" s="65"/>
      <c r="N155" s="65" t="str">
        <f ca="1">IF(INDIRECT("'Risk Input'!"&amp; Database!$O$22 &amp; ROW() - 5)="","",INDIRECT("'Risk Input'!"&amp; Database!$O$22 &amp; ROW() - 5))</f>
        <v/>
      </c>
      <c r="O155" s="65"/>
      <c r="P155" s="65"/>
      <c r="Q155" s="65"/>
    </row>
    <row r="156" spans="2:17" s="213" customFormat="1" ht="15" thickBot="1">
      <c r="B156" s="67" t="e">
        <f t="shared" si="7"/>
        <v>#REF!</v>
      </c>
      <c r="C156" s="45" t="str">
        <f ca="1">IF(INDIRECT("'Risk Input'!"&amp; Database!$O$2 &amp; ROW() - 5)="","",INDIRECT("'Risk Input'!"&amp; Database!$O$2 &amp; ROW() - 5))</f>
        <v/>
      </c>
      <c r="D156" s="45" t="str">
        <f ca="1">IF(INDIRECT("'Risk Input'!"&amp; Database!$O$10 &amp; ROW() - 5)="","",INDIRECT("'Risk Input'!"&amp; Database!$O$10 &amp; ROW() - 5))</f>
        <v/>
      </c>
      <c r="E156" s="45" t="str">
        <f ca="1">IF(INDIRECT("'Risk Input'!"&amp; Database!$O$27 &amp; ROW() - 5)="","",INDIRECT("'Risk Input'!"&amp; Database!$O$27 &amp; ROW() - 5))</f>
        <v/>
      </c>
      <c r="F156" s="45"/>
      <c r="G156" s="45"/>
      <c r="H156" s="68" t="str">
        <f ca="1">IF(INDIRECT("'Risk Input'!"&amp; Database!$O$28 &amp; ROW() - 5)="","",INDIRECT("'Risk Input'!"&amp; Database!$O$28 &amp; ROW() - 5))</f>
        <v/>
      </c>
      <c r="I156" s="45"/>
      <c r="J156" s="45" t="str">
        <f t="shared" ca="1" si="6"/>
        <v/>
      </c>
      <c r="K156" s="45"/>
      <c r="L156" s="45"/>
      <c r="M156" s="45"/>
      <c r="N156" s="45" t="str">
        <f ca="1">IF(INDIRECT("'Risk Input'!"&amp; Database!$O$22 &amp; ROW() - 5)="","",INDIRECT("'Risk Input'!"&amp; Database!$O$22 &amp; ROW() - 5))</f>
        <v/>
      </c>
      <c r="O156" s="45"/>
      <c r="P156" s="45"/>
      <c r="Q156" s="45"/>
    </row>
    <row r="157" spans="2:17" s="213" customFormat="1" ht="15" thickBot="1">
      <c r="B157" s="69" t="e">
        <f t="shared" si="7"/>
        <v>#REF!</v>
      </c>
      <c r="C157" s="65" t="str">
        <f ca="1">IF(INDIRECT("'Risk Input'!"&amp; Database!$O$2 &amp; ROW() - 5)="","",INDIRECT("'Risk Input'!"&amp; Database!$O$2 &amp; ROW() - 5))</f>
        <v/>
      </c>
      <c r="D157" s="65" t="str">
        <f ca="1">IF(INDIRECT("'Risk Input'!"&amp; Database!$O$10 &amp; ROW() - 5)="","",INDIRECT("'Risk Input'!"&amp; Database!$O$10 &amp; ROW() - 5))</f>
        <v/>
      </c>
      <c r="E157" s="65" t="str">
        <f ca="1">IF(INDIRECT("'Risk Input'!"&amp; Database!$O$27 &amp; ROW() - 5)="","",INDIRECT("'Risk Input'!"&amp; Database!$O$27 &amp; ROW() - 5))</f>
        <v/>
      </c>
      <c r="F157" s="65"/>
      <c r="G157" s="65"/>
      <c r="H157" s="70" t="str">
        <f ca="1">IF(INDIRECT("'Risk Input'!"&amp; Database!$O$28 &amp; ROW() - 5)="","",INDIRECT("'Risk Input'!"&amp; Database!$O$28 &amp; ROW() - 5))</f>
        <v/>
      </c>
      <c r="I157" s="65"/>
      <c r="J157" s="65" t="str">
        <f t="shared" ca="1" si="6"/>
        <v/>
      </c>
      <c r="K157" s="65"/>
      <c r="L157" s="65"/>
      <c r="M157" s="65"/>
      <c r="N157" s="65" t="str">
        <f ca="1">IF(INDIRECT("'Risk Input'!"&amp; Database!$O$22 &amp; ROW() - 5)="","",INDIRECT("'Risk Input'!"&amp; Database!$O$22 &amp; ROW() - 5))</f>
        <v/>
      </c>
      <c r="O157" s="65"/>
      <c r="P157" s="65"/>
      <c r="Q157" s="65"/>
    </row>
    <row r="158" spans="2:17" s="213" customFormat="1" ht="15" thickBot="1">
      <c r="B158" s="67" t="e">
        <f t="shared" si="7"/>
        <v>#REF!</v>
      </c>
      <c r="C158" s="45" t="str">
        <f ca="1">IF(INDIRECT("'Risk Input'!"&amp; Database!$O$2 &amp; ROW() - 5)="","",INDIRECT("'Risk Input'!"&amp; Database!$O$2 &amp; ROW() - 5))</f>
        <v/>
      </c>
      <c r="D158" s="45" t="str">
        <f ca="1">IF(INDIRECT("'Risk Input'!"&amp; Database!$O$10 &amp; ROW() - 5)="","",INDIRECT("'Risk Input'!"&amp; Database!$O$10 &amp; ROW() - 5))</f>
        <v/>
      </c>
      <c r="E158" s="45" t="str">
        <f ca="1">IF(INDIRECT("'Risk Input'!"&amp; Database!$O$27 &amp; ROW() - 5)="","",INDIRECT("'Risk Input'!"&amp; Database!$O$27 &amp; ROW() - 5))</f>
        <v/>
      </c>
      <c r="F158" s="45"/>
      <c r="G158" s="45"/>
      <c r="H158" s="68" t="str">
        <f ca="1">IF(INDIRECT("'Risk Input'!"&amp; Database!$O$28 &amp; ROW() - 5)="","",INDIRECT("'Risk Input'!"&amp; Database!$O$28 &amp; ROW() - 5))</f>
        <v/>
      </c>
      <c r="I158" s="45"/>
      <c r="J158" s="45" t="str">
        <f t="shared" ca="1" si="6"/>
        <v/>
      </c>
      <c r="K158" s="45"/>
      <c r="L158" s="45"/>
      <c r="M158" s="45"/>
      <c r="N158" s="45" t="str">
        <f ca="1">IF(INDIRECT("'Risk Input'!"&amp; Database!$O$22 &amp; ROW() - 5)="","",INDIRECT("'Risk Input'!"&amp; Database!$O$22 &amp; ROW() - 5))</f>
        <v/>
      </c>
      <c r="O158" s="45"/>
      <c r="P158" s="45"/>
      <c r="Q158" s="45"/>
    </row>
    <row r="159" spans="2:17" s="213" customFormat="1" ht="15" thickBot="1">
      <c r="B159" s="69" t="e">
        <f t="shared" si="7"/>
        <v>#REF!</v>
      </c>
      <c r="C159" s="65" t="str">
        <f ca="1">IF(INDIRECT("'Risk Input'!"&amp; Database!$O$2 &amp; ROW() - 5)="","",INDIRECT("'Risk Input'!"&amp; Database!$O$2 &amp; ROW() - 5))</f>
        <v/>
      </c>
      <c r="D159" s="65" t="str">
        <f ca="1">IF(INDIRECT("'Risk Input'!"&amp; Database!$O$10 &amp; ROW() - 5)="","",INDIRECT("'Risk Input'!"&amp; Database!$O$10 &amp; ROW() - 5))</f>
        <v/>
      </c>
      <c r="E159" s="65" t="str">
        <f ca="1">IF(INDIRECT("'Risk Input'!"&amp; Database!$O$27 &amp; ROW() - 5)="","",INDIRECT("'Risk Input'!"&amp; Database!$O$27 &amp; ROW() - 5))</f>
        <v/>
      </c>
      <c r="F159" s="65"/>
      <c r="G159" s="65"/>
      <c r="H159" s="70" t="str">
        <f ca="1">IF(INDIRECT("'Risk Input'!"&amp; Database!$O$28 &amp; ROW() - 5)="","",INDIRECT("'Risk Input'!"&amp; Database!$O$28 &amp; ROW() - 5))</f>
        <v/>
      </c>
      <c r="I159" s="65"/>
      <c r="J159" s="65" t="str">
        <f t="shared" ca="1" si="6"/>
        <v/>
      </c>
      <c r="K159" s="65"/>
      <c r="L159" s="65"/>
      <c r="M159" s="65"/>
      <c r="N159" s="65" t="str">
        <f ca="1">IF(INDIRECT("'Risk Input'!"&amp; Database!$O$22 &amp; ROW() - 5)="","",INDIRECT("'Risk Input'!"&amp; Database!$O$22 &amp; ROW() - 5))</f>
        <v/>
      </c>
      <c r="O159" s="65"/>
      <c r="P159" s="65"/>
      <c r="Q159" s="65"/>
    </row>
    <row r="160" spans="2:17" s="213" customFormat="1" ht="15" thickBot="1">
      <c r="B160" s="67" t="e">
        <f t="shared" si="7"/>
        <v>#REF!</v>
      </c>
      <c r="C160" s="45" t="str">
        <f ca="1">IF(INDIRECT("'Risk Input'!"&amp; Database!$O$2 &amp; ROW() - 5)="","",INDIRECT("'Risk Input'!"&amp; Database!$O$2 &amp; ROW() - 5))</f>
        <v/>
      </c>
      <c r="D160" s="45" t="str">
        <f ca="1">IF(INDIRECT("'Risk Input'!"&amp; Database!$O$10 &amp; ROW() - 5)="","",INDIRECT("'Risk Input'!"&amp; Database!$O$10 &amp; ROW() - 5))</f>
        <v/>
      </c>
      <c r="E160" s="45" t="str">
        <f ca="1">IF(INDIRECT("'Risk Input'!"&amp; Database!$O$27 &amp; ROW() - 5)="","",INDIRECT("'Risk Input'!"&amp; Database!$O$27 &amp; ROW() - 5))</f>
        <v/>
      </c>
      <c r="F160" s="45"/>
      <c r="G160" s="45"/>
      <c r="H160" s="68" t="str">
        <f ca="1">IF(INDIRECT("'Risk Input'!"&amp; Database!$O$28 &amp; ROW() - 5)="","",INDIRECT("'Risk Input'!"&amp; Database!$O$28 &amp; ROW() - 5))</f>
        <v/>
      </c>
      <c r="I160" s="45"/>
      <c r="J160" s="45" t="str">
        <f t="shared" ca="1" si="6"/>
        <v/>
      </c>
      <c r="K160" s="45"/>
      <c r="L160" s="45"/>
      <c r="M160" s="45"/>
      <c r="N160" s="45" t="str">
        <f ca="1">IF(INDIRECT("'Risk Input'!"&amp; Database!$O$22 &amp; ROW() - 5)="","",INDIRECT("'Risk Input'!"&amp; Database!$O$22 &amp; ROW() - 5))</f>
        <v/>
      </c>
      <c r="O160" s="45"/>
      <c r="P160" s="45"/>
      <c r="Q160" s="45"/>
    </row>
    <row r="161" spans="2:17" s="213" customFormat="1" ht="15" thickBot="1">
      <c r="B161" s="69" t="e">
        <f t="shared" si="7"/>
        <v>#REF!</v>
      </c>
      <c r="C161" s="65" t="str">
        <f ca="1">IF(INDIRECT("'Risk Input'!"&amp; Database!$O$2 &amp; ROW() - 5)="","",INDIRECT("'Risk Input'!"&amp; Database!$O$2 &amp; ROW() - 5))</f>
        <v/>
      </c>
      <c r="D161" s="65" t="str">
        <f ca="1">IF(INDIRECT("'Risk Input'!"&amp; Database!$O$10 &amp; ROW() - 5)="","",INDIRECT("'Risk Input'!"&amp; Database!$O$10 &amp; ROW() - 5))</f>
        <v/>
      </c>
      <c r="E161" s="65" t="str">
        <f ca="1">IF(INDIRECT("'Risk Input'!"&amp; Database!$O$27 &amp; ROW() - 5)="","",INDIRECT("'Risk Input'!"&amp; Database!$O$27 &amp; ROW() - 5))</f>
        <v/>
      </c>
      <c r="F161" s="65"/>
      <c r="G161" s="65"/>
      <c r="H161" s="70" t="str">
        <f ca="1">IF(INDIRECT("'Risk Input'!"&amp; Database!$O$28 &amp; ROW() - 5)="","",INDIRECT("'Risk Input'!"&amp; Database!$O$28 &amp; ROW() - 5))</f>
        <v/>
      </c>
      <c r="I161" s="65"/>
      <c r="J161" s="65" t="str">
        <f t="shared" ca="1" si="6"/>
        <v/>
      </c>
      <c r="K161" s="65"/>
      <c r="L161" s="65"/>
      <c r="M161" s="65"/>
      <c r="N161" s="65" t="str">
        <f ca="1">IF(INDIRECT("'Risk Input'!"&amp; Database!$O$22 &amp; ROW() - 5)="","",INDIRECT("'Risk Input'!"&amp; Database!$O$22 &amp; ROW() - 5))</f>
        <v/>
      </c>
      <c r="O161" s="65"/>
      <c r="P161" s="65"/>
      <c r="Q161" s="65"/>
    </row>
    <row r="162" spans="2:17" s="213" customFormat="1" ht="15" thickBot="1">
      <c r="B162" s="67" t="e">
        <f t="shared" si="7"/>
        <v>#REF!</v>
      </c>
      <c r="C162" s="45" t="str">
        <f ca="1">IF(INDIRECT("'Risk Input'!"&amp; Database!$O$2 &amp; ROW() - 5)="","",INDIRECT("'Risk Input'!"&amp; Database!$O$2 &amp; ROW() - 5))</f>
        <v/>
      </c>
      <c r="D162" s="45" t="str">
        <f ca="1">IF(INDIRECT("'Risk Input'!"&amp; Database!$O$10 &amp; ROW() - 5)="","",INDIRECT("'Risk Input'!"&amp; Database!$O$10 &amp; ROW() - 5))</f>
        <v/>
      </c>
      <c r="E162" s="45" t="str">
        <f ca="1">IF(INDIRECT("'Risk Input'!"&amp; Database!$O$27 &amp; ROW() - 5)="","",INDIRECT("'Risk Input'!"&amp; Database!$O$27 &amp; ROW() - 5))</f>
        <v/>
      </c>
      <c r="F162" s="45"/>
      <c r="G162" s="45"/>
      <c r="H162" s="68" t="str">
        <f ca="1">IF(INDIRECT("'Risk Input'!"&amp; Database!$O$28 &amp; ROW() - 5)="","",INDIRECT("'Risk Input'!"&amp; Database!$O$28 &amp; ROW() - 5))</f>
        <v/>
      </c>
      <c r="I162" s="45"/>
      <c r="J162" s="45" t="str">
        <f t="shared" ca="1" si="6"/>
        <v/>
      </c>
      <c r="K162" s="45"/>
      <c r="L162" s="45"/>
      <c r="M162" s="45"/>
      <c r="N162" s="45" t="str">
        <f ca="1">IF(INDIRECT("'Risk Input'!"&amp; Database!$O$22 &amp; ROW() - 5)="","",INDIRECT("'Risk Input'!"&amp; Database!$O$22 &amp; ROW() - 5))</f>
        <v/>
      </c>
      <c r="O162" s="45"/>
      <c r="P162" s="45"/>
      <c r="Q162" s="45"/>
    </row>
    <row r="163" spans="2:17" s="213" customFormat="1" ht="15" thickBot="1">
      <c r="B163" s="69" t="e">
        <f t="shared" si="7"/>
        <v>#REF!</v>
      </c>
      <c r="C163" s="65" t="str">
        <f ca="1">IF(INDIRECT("'Risk Input'!"&amp; Database!$O$2 &amp; ROW() - 5)="","",INDIRECT("'Risk Input'!"&amp; Database!$O$2 &amp; ROW() - 5))</f>
        <v/>
      </c>
      <c r="D163" s="65" t="str">
        <f ca="1">IF(INDIRECT("'Risk Input'!"&amp; Database!$O$10 &amp; ROW() - 5)="","",INDIRECT("'Risk Input'!"&amp; Database!$O$10 &amp; ROW() - 5))</f>
        <v/>
      </c>
      <c r="E163" s="65" t="str">
        <f ca="1">IF(INDIRECT("'Risk Input'!"&amp; Database!$O$27 &amp; ROW() - 5)="","",INDIRECT("'Risk Input'!"&amp; Database!$O$27 &amp; ROW() - 5))</f>
        <v/>
      </c>
      <c r="F163" s="65"/>
      <c r="G163" s="65"/>
      <c r="H163" s="70" t="str">
        <f ca="1">IF(INDIRECT("'Risk Input'!"&amp; Database!$O$28 &amp; ROW() - 5)="","",INDIRECT("'Risk Input'!"&amp; Database!$O$28 &amp; ROW() - 5))</f>
        <v/>
      </c>
      <c r="I163" s="65"/>
      <c r="J163" s="65" t="str">
        <f t="shared" ca="1" si="6"/>
        <v/>
      </c>
      <c r="K163" s="65"/>
      <c r="L163" s="65"/>
      <c r="M163" s="65"/>
      <c r="N163" s="65" t="str">
        <f ca="1">IF(INDIRECT("'Risk Input'!"&amp; Database!$O$22 &amp; ROW() - 5)="","",INDIRECT("'Risk Input'!"&amp; Database!$O$22 &amp; ROW() - 5))</f>
        <v/>
      </c>
      <c r="O163" s="65"/>
      <c r="P163" s="65"/>
      <c r="Q163" s="65"/>
    </row>
    <row r="164" spans="2:17" s="213" customFormat="1" ht="15" thickBot="1">
      <c r="B164" s="67" t="e">
        <f t="shared" si="7"/>
        <v>#REF!</v>
      </c>
      <c r="C164" s="45" t="str">
        <f ca="1">IF(INDIRECT("'Risk Input'!"&amp; Database!$O$2 &amp; ROW() - 5)="","",INDIRECT("'Risk Input'!"&amp; Database!$O$2 &amp; ROW() - 5))</f>
        <v/>
      </c>
      <c r="D164" s="45" t="str">
        <f ca="1">IF(INDIRECT("'Risk Input'!"&amp; Database!$O$10 &amp; ROW() - 5)="","",INDIRECT("'Risk Input'!"&amp; Database!$O$10 &amp; ROW() - 5))</f>
        <v/>
      </c>
      <c r="E164" s="45" t="str">
        <f ca="1">IF(INDIRECT("'Risk Input'!"&amp; Database!$O$27 &amp; ROW() - 5)="","",INDIRECT("'Risk Input'!"&amp; Database!$O$27 &amp; ROW() - 5))</f>
        <v/>
      </c>
      <c r="F164" s="45"/>
      <c r="G164" s="45"/>
      <c r="H164" s="68" t="str">
        <f ca="1">IF(INDIRECT("'Risk Input'!"&amp; Database!$O$28 &amp; ROW() - 5)="","",INDIRECT("'Risk Input'!"&amp; Database!$O$28 &amp; ROW() - 5))</f>
        <v/>
      </c>
      <c r="I164" s="45"/>
      <c r="J164" s="45" t="str">
        <f t="shared" ca="1" si="6"/>
        <v/>
      </c>
      <c r="K164" s="45"/>
      <c r="L164" s="45"/>
      <c r="M164" s="45"/>
      <c r="N164" s="45" t="str">
        <f ca="1">IF(INDIRECT("'Risk Input'!"&amp; Database!$O$22 &amp; ROW() - 5)="","",INDIRECT("'Risk Input'!"&amp; Database!$O$22 &amp; ROW() - 5))</f>
        <v/>
      </c>
      <c r="O164" s="45"/>
      <c r="P164" s="45"/>
      <c r="Q164" s="45"/>
    </row>
    <row r="165" spans="2:17" s="213" customFormat="1" ht="15" thickBot="1">
      <c r="B165" s="69" t="e">
        <f t="shared" si="7"/>
        <v>#REF!</v>
      </c>
      <c r="C165" s="65" t="str">
        <f ca="1">IF(INDIRECT("'Risk Input'!"&amp; Database!$O$2 &amp; ROW() - 5)="","",INDIRECT("'Risk Input'!"&amp; Database!$O$2 &amp; ROW() - 5))</f>
        <v/>
      </c>
      <c r="D165" s="65" t="str">
        <f ca="1">IF(INDIRECT("'Risk Input'!"&amp; Database!$O$10 &amp; ROW() - 5)="","",INDIRECT("'Risk Input'!"&amp; Database!$O$10 &amp; ROW() - 5))</f>
        <v/>
      </c>
      <c r="E165" s="65" t="str">
        <f ca="1">IF(INDIRECT("'Risk Input'!"&amp; Database!$O$27 &amp; ROW() - 5)="","",INDIRECT("'Risk Input'!"&amp; Database!$O$27 &amp; ROW() - 5))</f>
        <v/>
      </c>
      <c r="F165" s="65"/>
      <c r="G165" s="65"/>
      <c r="H165" s="70" t="str">
        <f ca="1">IF(INDIRECT("'Risk Input'!"&amp; Database!$O$28 &amp; ROW() - 5)="","",INDIRECT("'Risk Input'!"&amp; Database!$O$28 &amp; ROW() - 5))</f>
        <v/>
      </c>
      <c r="I165" s="65"/>
      <c r="J165" s="65" t="str">
        <f t="shared" ca="1" si="6"/>
        <v/>
      </c>
      <c r="K165" s="65"/>
      <c r="L165" s="65"/>
      <c r="M165" s="65"/>
      <c r="N165" s="65" t="str">
        <f ca="1">IF(INDIRECT("'Risk Input'!"&amp; Database!$O$22 &amp; ROW() - 5)="","",INDIRECT("'Risk Input'!"&amp; Database!$O$22 &amp; ROW() - 5))</f>
        <v/>
      </c>
      <c r="O165" s="65"/>
      <c r="P165" s="65"/>
      <c r="Q165" s="65"/>
    </row>
    <row r="166" spans="2:17" s="213" customFormat="1" ht="15" thickBot="1">
      <c r="B166" s="67" t="e">
        <f t="shared" si="7"/>
        <v>#REF!</v>
      </c>
      <c r="C166" s="45" t="str">
        <f ca="1">IF(INDIRECT("'Risk Input'!"&amp; Database!$O$2 &amp; ROW() - 5)="","",INDIRECT("'Risk Input'!"&amp; Database!$O$2 &amp; ROW() - 5))</f>
        <v/>
      </c>
      <c r="D166" s="45" t="str">
        <f ca="1">IF(INDIRECT("'Risk Input'!"&amp; Database!$O$10 &amp; ROW() - 5)="","",INDIRECT("'Risk Input'!"&amp; Database!$O$10 &amp; ROW() - 5))</f>
        <v/>
      </c>
      <c r="E166" s="45" t="str">
        <f ca="1">IF(INDIRECT("'Risk Input'!"&amp; Database!$O$27 &amp; ROW() - 5)="","",INDIRECT("'Risk Input'!"&amp; Database!$O$27 &amp; ROW() - 5))</f>
        <v/>
      </c>
      <c r="F166" s="45"/>
      <c r="G166" s="45"/>
      <c r="H166" s="68" t="str">
        <f ca="1">IF(INDIRECT("'Risk Input'!"&amp; Database!$O$28 &amp; ROW() - 5)="","",INDIRECT("'Risk Input'!"&amp; Database!$O$28 &amp; ROW() - 5))</f>
        <v/>
      </c>
      <c r="I166" s="45"/>
      <c r="J166" s="45" t="str">
        <f t="shared" ca="1" si="6"/>
        <v/>
      </c>
      <c r="K166" s="45"/>
      <c r="L166" s="45"/>
      <c r="M166" s="45"/>
      <c r="N166" s="45" t="str">
        <f ca="1">IF(INDIRECT("'Risk Input'!"&amp; Database!$O$22 &amp; ROW() - 5)="","",INDIRECT("'Risk Input'!"&amp; Database!$O$22 &amp; ROW() - 5))</f>
        <v/>
      </c>
      <c r="O166" s="45"/>
      <c r="P166" s="45"/>
      <c r="Q166" s="45"/>
    </row>
    <row r="167" spans="2:17" s="213" customFormat="1" ht="15" thickBot="1">
      <c r="B167" s="69" t="e">
        <f t="shared" si="7"/>
        <v>#REF!</v>
      </c>
      <c r="C167" s="65" t="str">
        <f ca="1">IF(INDIRECT("'Risk Input'!"&amp; Database!$O$2 &amp; ROW() - 5)="","",INDIRECT("'Risk Input'!"&amp; Database!$O$2 &amp; ROW() - 5))</f>
        <v/>
      </c>
      <c r="D167" s="65" t="str">
        <f ca="1">IF(INDIRECT("'Risk Input'!"&amp; Database!$O$10 &amp; ROW() - 5)="","",INDIRECT("'Risk Input'!"&amp; Database!$O$10 &amp; ROW() - 5))</f>
        <v/>
      </c>
      <c r="E167" s="65" t="str">
        <f ca="1">IF(INDIRECT("'Risk Input'!"&amp; Database!$O$27 &amp; ROW() - 5)="","",INDIRECT("'Risk Input'!"&amp; Database!$O$27 &amp; ROW() - 5))</f>
        <v/>
      </c>
      <c r="F167" s="65"/>
      <c r="G167" s="65"/>
      <c r="H167" s="70" t="str">
        <f ca="1">IF(INDIRECT("'Risk Input'!"&amp; Database!$O$28 &amp; ROW() - 5)="","",INDIRECT("'Risk Input'!"&amp; Database!$O$28 &amp; ROW() - 5))</f>
        <v/>
      </c>
      <c r="I167" s="65"/>
      <c r="J167" s="65" t="str">
        <f t="shared" ca="1" si="6"/>
        <v/>
      </c>
      <c r="K167" s="65"/>
      <c r="L167" s="65"/>
      <c r="M167" s="65"/>
      <c r="N167" s="65" t="str">
        <f ca="1">IF(INDIRECT("'Risk Input'!"&amp; Database!$O$22 &amp; ROW() - 5)="","",INDIRECT("'Risk Input'!"&amp; Database!$O$22 &amp; ROW() - 5))</f>
        <v/>
      </c>
      <c r="O167" s="65"/>
      <c r="P167" s="65"/>
      <c r="Q167" s="65"/>
    </row>
    <row r="168" spans="2:17" s="213" customFormat="1" ht="15" thickBot="1">
      <c r="B168" s="67" t="e">
        <f t="shared" si="7"/>
        <v>#REF!</v>
      </c>
      <c r="C168" s="45" t="str">
        <f ca="1">IF(INDIRECT("'Risk Input'!"&amp; Database!$O$2 &amp; ROW() - 5)="","",INDIRECT("'Risk Input'!"&amp; Database!$O$2 &amp; ROW() - 5))</f>
        <v/>
      </c>
      <c r="D168" s="45" t="str">
        <f ca="1">IF(INDIRECT("'Risk Input'!"&amp; Database!$O$10 &amp; ROW() - 5)="","",INDIRECT("'Risk Input'!"&amp; Database!$O$10 &amp; ROW() - 5))</f>
        <v/>
      </c>
      <c r="E168" s="45" t="str">
        <f ca="1">IF(INDIRECT("'Risk Input'!"&amp; Database!$O$27 &amp; ROW() - 5)="","",INDIRECT("'Risk Input'!"&amp; Database!$O$27 &amp; ROW() - 5))</f>
        <v/>
      </c>
      <c r="F168" s="45"/>
      <c r="G168" s="45"/>
      <c r="H168" s="68" t="str">
        <f ca="1">IF(INDIRECT("'Risk Input'!"&amp; Database!$O$28 &amp; ROW() - 5)="","",INDIRECT("'Risk Input'!"&amp; Database!$O$28 &amp; ROW() - 5))</f>
        <v/>
      </c>
      <c r="I168" s="45"/>
      <c r="J168" s="45" t="str">
        <f t="shared" ca="1" si="6"/>
        <v/>
      </c>
      <c r="K168" s="45"/>
      <c r="L168" s="45"/>
      <c r="M168" s="45"/>
      <c r="N168" s="45" t="str">
        <f ca="1">IF(INDIRECT("'Risk Input'!"&amp; Database!$O$22 &amp; ROW() - 5)="","",INDIRECT("'Risk Input'!"&amp; Database!$O$22 &amp; ROW() - 5))</f>
        <v/>
      </c>
      <c r="O168" s="45"/>
      <c r="P168" s="45"/>
      <c r="Q168" s="45"/>
    </row>
    <row r="169" spans="2:17" s="213" customFormat="1" ht="15" thickBot="1">
      <c r="B169" s="69" t="e">
        <f t="shared" si="7"/>
        <v>#REF!</v>
      </c>
      <c r="C169" s="65" t="str">
        <f ca="1">IF(INDIRECT("'Risk Input'!"&amp; Database!$O$2 &amp; ROW() - 5)="","",INDIRECT("'Risk Input'!"&amp; Database!$O$2 &amp; ROW() - 5))</f>
        <v/>
      </c>
      <c r="D169" s="65" t="str">
        <f ca="1">IF(INDIRECT("'Risk Input'!"&amp; Database!$O$10 &amp; ROW() - 5)="","",INDIRECT("'Risk Input'!"&amp; Database!$O$10 &amp; ROW() - 5))</f>
        <v/>
      </c>
      <c r="E169" s="65" t="str">
        <f ca="1">IF(INDIRECT("'Risk Input'!"&amp; Database!$O$27 &amp; ROW() - 5)="","",INDIRECT("'Risk Input'!"&amp; Database!$O$27 &amp; ROW() - 5))</f>
        <v/>
      </c>
      <c r="F169" s="65"/>
      <c r="G169" s="65"/>
      <c r="H169" s="70" t="str">
        <f ca="1">IF(INDIRECT("'Risk Input'!"&amp; Database!$O$28 &amp; ROW() - 5)="","",INDIRECT("'Risk Input'!"&amp; Database!$O$28 &amp; ROW() - 5))</f>
        <v/>
      </c>
      <c r="I169" s="65"/>
      <c r="J169" s="65" t="str">
        <f t="shared" ca="1" si="6"/>
        <v/>
      </c>
      <c r="K169" s="65"/>
      <c r="L169" s="65"/>
      <c r="M169" s="65"/>
      <c r="N169" s="65" t="str">
        <f ca="1">IF(INDIRECT("'Risk Input'!"&amp; Database!$O$22 &amp; ROW() - 5)="","",INDIRECT("'Risk Input'!"&amp; Database!$O$22 &amp; ROW() - 5))</f>
        <v/>
      </c>
      <c r="O169" s="65"/>
      <c r="P169" s="65"/>
      <c r="Q169" s="65"/>
    </row>
    <row r="170" spans="2:17" s="213" customFormat="1" ht="15" thickBot="1">
      <c r="B170" s="67" t="e">
        <f t="shared" si="7"/>
        <v>#REF!</v>
      </c>
      <c r="C170" s="45" t="str">
        <f ca="1">IF(INDIRECT("'Risk Input'!"&amp; Database!$O$2 &amp; ROW() - 5)="","",INDIRECT("'Risk Input'!"&amp; Database!$O$2 &amp; ROW() - 5))</f>
        <v/>
      </c>
      <c r="D170" s="45" t="str">
        <f ca="1">IF(INDIRECT("'Risk Input'!"&amp; Database!$O$10 &amp; ROW() - 5)="","",INDIRECT("'Risk Input'!"&amp; Database!$O$10 &amp; ROW() - 5))</f>
        <v/>
      </c>
      <c r="E170" s="45" t="str">
        <f ca="1">IF(INDIRECT("'Risk Input'!"&amp; Database!$O$27 &amp; ROW() - 5)="","",INDIRECT("'Risk Input'!"&amp; Database!$O$27 &amp; ROW() - 5))</f>
        <v/>
      </c>
      <c r="F170" s="45"/>
      <c r="G170" s="45"/>
      <c r="H170" s="68" t="str">
        <f ca="1">IF(INDIRECT("'Risk Input'!"&amp; Database!$O$28 &amp; ROW() - 5)="","",INDIRECT("'Risk Input'!"&amp; Database!$O$28 &amp; ROW() - 5))</f>
        <v/>
      </c>
      <c r="I170" s="45"/>
      <c r="J170" s="45" t="str">
        <f t="shared" ca="1" si="6"/>
        <v/>
      </c>
      <c r="K170" s="45"/>
      <c r="L170" s="45"/>
      <c r="M170" s="45"/>
      <c r="N170" s="45" t="str">
        <f ca="1">IF(INDIRECT("'Risk Input'!"&amp; Database!$O$22 &amp; ROW() - 5)="","",INDIRECT("'Risk Input'!"&amp; Database!$O$22 &amp; ROW() - 5))</f>
        <v/>
      </c>
      <c r="O170" s="45"/>
      <c r="P170" s="45"/>
      <c r="Q170" s="45"/>
    </row>
    <row r="171" spans="2:17" s="213" customFormat="1" ht="15" thickBot="1">
      <c r="B171" s="69" t="e">
        <f t="shared" si="7"/>
        <v>#REF!</v>
      </c>
      <c r="C171" s="65" t="str">
        <f ca="1">IF(INDIRECT("'Risk Input'!"&amp; Database!$O$2 &amp; ROW() - 5)="","",INDIRECT("'Risk Input'!"&amp; Database!$O$2 &amp; ROW() - 5))</f>
        <v/>
      </c>
      <c r="D171" s="65" t="str">
        <f ca="1">IF(INDIRECT("'Risk Input'!"&amp; Database!$O$10 &amp; ROW() - 5)="","",INDIRECT("'Risk Input'!"&amp; Database!$O$10 &amp; ROW() - 5))</f>
        <v/>
      </c>
      <c r="E171" s="65" t="str">
        <f ca="1">IF(INDIRECT("'Risk Input'!"&amp; Database!$O$27 &amp; ROW() - 5)="","",INDIRECT("'Risk Input'!"&amp; Database!$O$27 &amp; ROW() - 5))</f>
        <v/>
      </c>
      <c r="F171" s="65"/>
      <c r="G171" s="65"/>
      <c r="H171" s="70" t="str">
        <f ca="1">IF(INDIRECT("'Risk Input'!"&amp; Database!$O$28 &amp; ROW() - 5)="","",INDIRECT("'Risk Input'!"&amp; Database!$O$28 &amp; ROW() - 5))</f>
        <v/>
      </c>
      <c r="I171" s="65"/>
      <c r="J171" s="65" t="str">
        <f t="shared" ca="1" si="6"/>
        <v/>
      </c>
      <c r="K171" s="65"/>
      <c r="L171" s="65"/>
      <c r="M171" s="65"/>
      <c r="N171" s="65" t="str">
        <f ca="1">IF(INDIRECT("'Risk Input'!"&amp; Database!$O$22 &amp; ROW() - 5)="","",INDIRECT("'Risk Input'!"&amp; Database!$O$22 &amp; ROW() - 5))</f>
        <v/>
      </c>
      <c r="O171" s="65"/>
      <c r="P171" s="65"/>
      <c r="Q171" s="65"/>
    </row>
    <row r="172" spans="2:17" s="213" customFormat="1" ht="15" thickBot="1">
      <c r="B172" s="67" t="e">
        <f t="shared" si="7"/>
        <v>#REF!</v>
      </c>
      <c r="C172" s="45" t="str">
        <f ca="1">IF(INDIRECT("'Risk Input'!"&amp; Database!$O$2 &amp; ROW() - 5)="","",INDIRECT("'Risk Input'!"&amp; Database!$O$2 &amp; ROW() - 5))</f>
        <v/>
      </c>
      <c r="D172" s="45" t="str">
        <f ca="1">IF(INDIRECT("'Risk Input'!"&amp; Database!$O$10 &amp; ROW() - 5)="","",INDIRECT("'Risk Input'!"&amp; Database!$O$10 &amp; ROW() - 5))</f>
        <v/>
      </c>
      <c r="E172" s="45" t="str">
        <f ca="1">IF(INDIRECT("'Risk Input'!"&amp; Database!$O$27 &amp; ROW() - 5)="","",INDIRECT("'Risk Input'!"&amp; Database!$O$27 &amp; ROW() - 5))</f>
        <v/>
      </c>
      <c r="F172" s="45"/>
      <c r="G172" s="45"/>
      <c r="H172" s="68" t="str">
        <f ca="1">IF(INDIRECT("'Risk Input'!"&amp; Database!$O$28 &amp; ROW() - 5)="","",INDIRECT("'Risk Input'!"&amp; Database!$O$28 &amp; ROW() - 5))</f>
        <v/>
      </c>
      <c r="I172" s="45"/>
      <c r="J172" s="45" t="str">
        <f t="shared" ca="1" si="6"/>
        <v/>
      </c>
      <c r="K172" s="45"/>
      <c r="L172" s="45"/>
      <c r="M172" s="45"/>
      <c r="N172" s="45" t="str">
        <f ca="1">IF(INDIRECT("'Risk Input'!"&amp; Database!$O$22 &amp; ROW() - 5)="","",INDIRECT("'Risk Input'!"&amp; Database!$O$22 &amp; ROW() - 5))</f>
        <v/>
      </c>
      <c r="O172" s="45"/>
      <c r="P172" s="45"/>
      <c r="Q172" s="45"/>
    </row>
    <row r="173" spans="2:17" s="213" customFormat="1" ht="15" thickBot="1">
      <c r="B173" s="69" t="e">
        <f t="shared" si="7"/>
        <v>#REF!</v>
      </c>
      <c r="C173" s="65" t="str">
        <f ca="1">IF(INDIRECT("'Risk Input'!"&amp; Database!$O$2 &amp; ROW() - 5)="","",INDIRECT("'Risk Input'!"&amp; Database!$O$2 &amp; ROW() - 5))</f>
        <v/>
      </c>
      <c r="D173" s="65" t="str">
        <f ca="1">IF(INDIRECT("'Risk Input'!"&amp; Database!$O$10 &amp; ROW() - 5)="","",INDIRECT("'Risk Input'!"&amp; Database!$O$10 &amp; ROW() - 5))</f>
        <v/>
      </c>
      <c r="E173" s="65" t="str">
        <f ca="1">IF(INDIRECT("'Risk Input'!"&amp; Database!$O$27 &amp; ROW() - 5)="","",INDIRECT("'Risk Input'!"&amp; Database!$O$27 &amp; ROW() - 5))</f>
        <v/>
      </c>
      <c r="F173" s="65"/>
      <c r="G173" s="65"/>
      <c r="H173" s="70" t="str">
        <f ca="1">IF(INDIRECT("'Risk Input'!"&amp; Database!$O$28 &amp; ROW() - 5)="","",INDIRECT("'Risk Input'!"&amp; Database!$O$28 &amp; ROW() - 5))</f>
        <v/>
      </c>
      <c r="I173" s="65"/>
      <c r="J173" s="65" t="str">
        <f t="shared" ca="1" si="6"/>
        <v/>
      </c>
      <c r="K173" s="65"/>
      <c r="L173" s="65"/>
      <c r="M173" s="65"/>
      <c r="N173" s="65" t="str">
        <f ca="1">IF(INDIRECT("'Risk Input'!"&amp; Database!$O$22 &amp; ROW() - 5)="","",INDIRECT("'Risk Input'!"&amp; Database!$O$22 &amp; ROW() - 5))</f>
        <v/>
      </c>
      <c r="O173" s="65"/>
      <c r="P173" s="65"/>
      <c r="Q173" s="65"/>
    </row>
    <row r="174" spans="2:17" s="213" customFormat="1" ht="15" thickBot="1">
      <c r="B174" s="67" t="e">
        <f t="shared" si="7"/>
        <v>#REF!</v>
      </c>
      <c r="C174" s="45" t="str">
        <f ca="1">IF(INDIRECT("'Risk Input'!"&amp; Database!$O$2 &amp; ROW() - 5)="","",INDIRECT("'Risk Input'!"&amp; Database!$O$2 &amp; ROW() - 5))</f>
        <v/>
      </c>
      <c r="D174" s="45" t="str">
        <f ca="1">IF(INDIRECT("'Risk Input'!"&amp; Database!$O$10 &amp; ROW() - 5)="","",INDIRECT("'Risk Input'!"&amp; Database!$O$10 &amp; ROW() - 5))</f>
        <v/>
      </c>
      <c r="E174" s="45" t="str">
        <f ca="1">IF(INDIRECT("'Risk Input'!"&amp; Database!$O$27 &amp; ROW() - 5)="","",INDIRECT("'Risk Input'!"&amp; Database!$O$27 &amp; ROW() - 5))</f>
        <v/>
      </c>
      <c r="F174" s="45"/>
      <c r="G174" s="45"/>
      <c r="H174" s="68" t="str">
        <f ca="1">IF(INDIRECT("'Risk Input'!"&amp; Database!$O$28 &amp; ROW() - 5)="","",INDIRECT("'Risk Input'!"&amp; Database!$O$28 &amp; ROW() - 5))</f>
        <v/>
      </c>
      <c r="I174" s="45"/>
      <c r="J174" s="45" t="str">
        <f t="shared" ca="1" si="6"/>
        <v/>
      </c>
      <c r="K174" s="45"/>
      <c r="L174" s="45"/>
      <c r="M174" s="45"/>
      <c r="N174" s="45" t="str">
        <f ca="1">IF(INDIRECT("'Risk Input'!"&amp; Database!$O$22 &amp; ROW() - 5)="","",INDIRECT("'Risk Input'!"&amp; Database!$O$22 &amp; ROW() - 5))</f>
        <v/>
      </c>
      <c r="O174" s="45"/>
      <c r="P174" s="45"/>
      <c r="Q174" s="45"/>
    </row>
    <row r="175" spans="2:17" s="213" customFormat="1" ht="15" thickBot="1">
      <c r="B175" s="69" t="e">
        <f t="shared" si="7"/>
        <v>#REF!</v>
      </c>
      <c r="C175" s="65" t="str">
        <f ca="1">IF(INDIRECT("'Risk Input'!"&amp; Database!$O$2 &amp; ROW() - 5)="","",INDIRECT("'Risk Input'!"&amp; Database!$O$2 &amp; ROW() - 5))</f>
        <v/>
      </c>
      <c r="D175" s="65" t="str">
        <f ca="1">IF(INDIRECT("'Risk Input'!"&amp; Database!$O$10 &amp; ROW() - 5)="","",INDIRECT("'Risk Input'!"&amp; Database!$O$10 &amp; ROW() - 5))</f>
        <v/>
      </c>
      <c r="E175" s="65" t="str">
        <f ca="1">IF(INDIRECT("'Risk Input'!"&amp; Database!$O$27 &amp; ROW() - 5)="","",INDIRECT("'Risk Input'!"&amp; Database!$O$27 &amp; ROW() - 5))</f>
        <v/>
      </c>
      <c r="F175" s="65"/>
      <c r="G175" s="65"/>
      <c r="H175" s="70" t="str">
        <f ca="1">IF(INDIRECT("'Risk Input'!"&amp; Database!$O$28 &amp; ROW() - 5)="","",INDIRECT("'Risk Input'!"&amp; Database!$O$28 &amp; ROW() - 5))</f>
        <v/>
      </c>
      <c r="I175" s="65"/>
      <c r="J175" s="65" t="str">
        <f t="shared" ca="1" si="6"/>
        <v/>
      </c>
      <c r="K175" s="65"/>
      <c r="L175" s="65"/>
      <c r="M175" s="65"/>
      <c r="N175" s="65" t="str">
        <f ca="1">IF(INDIRECT("'Risk Input'!"&amp; Database!$O$22 &amp; ROW() - 5)="","",INDIRECT("'Risk Input'!"&amp; Database!$O$22 &amp; ROW() - 5))</f>
        <v/>
      </c>
      <c r="O175" s="65"/>
      <c r="P175" s="65"/>
      <c r="Q175" s="65"/>
    </row>
    <row r="176" spans="2:17" s="213" customFormat="1" ht="15" thickBot="1">
      <c r="B176" s="67" t="e">
        <f t="shared" si="7"/>
        <v>#REF!</v>
      </c>
      <c r="C176" s="45" t="str">
        <f ca="1">IF(INDIRECT("'Risk Input'!"&amp; Database!$O$2 &amp; ROW() - 5)="","",INDIRECT("'Risk Input'!"&amp; Database!$O$2 &amp; ROW() - 5))</f>
        <v/>
      </c>
      <c r="D176" s="45" t="str">
        <f ca="1">IF(INDIRECT("'Risk Input'!"&amp; Database!$O$10 &amp; ROW() - 5)="","",INDIRECT("'Risk Input'!"&amp; Database!$O$10 &amp; ROW() - 5))</f>
        <v/>
      </c>
      <c r="E176" s="45" t="str">
        <f ca="1">IF(INDIRECT("'Risk Input'!"&amp; Database!$O$27 &amp; ROW() - 5)="","",INDIRECT("'Risk Input'!"&amp; Database!$O$27 &amp; ROW() - 5))</f>
        <v/>
      </c>
      <c r="F176" s="45"/>
      <c r="G176" s="45"/>
      <c r="H176" s="68" t="str">
        <f ca="1">IF(INDIRECT("'Risk Input'!"&amp; Database!$O$28 &amp; ROW() - 5)="","",INDIRECT("'Risk Input'!"&amp; Database!$O$28 &amp; ROW() - 5))</f>
        <v/>
      </c>
      <c r="I176" s="45"/>
      <c r="J176" s="45" t="str">
        <f t="shared" ca="1" si="6"/>
        <v/>
      </c>
      <c r="K176" s="45"/>
      <c r="L176" s="45"/>
      <c r="M176" s="45"/>
      <c r="N176" s="45" t="str">
        <f ca="1">IF(INDIRECT("'Risk Input'!"&amp; Database!$O$22 &amp; ROW() - 5)="","",INDIRECT("'Risk Input'!"&amp; Database!$O$22 &amp; ROW() - 5))</f>
        <v/>
      </c>
      <c r="O176" s="45"/>
      <c r="P176" s="45"/>
      <c r="Q176" s="45"/>
    </row>
    <row r="177" spans="2:17" s="213" customFormat="1" ht="15" thickBot="1">
      <c r="B177" s="69" t="e">
        <f t="shared" si="7"/>
        <v>#REF!</v>
      </c>
      <c r="C177" s="65" t="str">
        <f ca="1">IF(INDIRECT("'Risk Input'!"&amp; Database!$O$2 &amp; ROW() - 5)="","",INDIRECT("'Risk Input'!"&amp; Database!$O$2 &amp; ROW() - 5))</f>
        <v/>
      </c>
      <c r="D177" s="65" t="str">
        <f ca="1">IF(INDIRECT("'Risk Input'!"&amp; Database!$O$10 &amp; ROW() - 5)="","",INDIRECT("'Risk Input'!"&amp; Database!$O$10 &amp; ROW() - 5))</f>
        <v/>
      </c>
      <c r="E177" s="65" t="str">
        <f ca="1">IF(INDIRECT("'Risk Input'!"&amp; Database!$O$27 &amp; ROW() - 5)="","",INDIRECT("'Risk Input'!"&amp; Database!$O$27 &amp; ROW() - 5))</f>
        <v/>
      </c>
      <c r="F177" s="65"/>
      <c r="G177" s="65"/>
      <c r="H177" s="70" t="str">
        <f ca="1">IF(INDIRECT("'Risk Input'!"&amp; Database!$O$28 &amp; ROW() - 5)="","",INDIRECT("'Risk Input'!"&amp; Database!$O$28 &amp; ROW() - 5))</f>
        <v/>
      </c>
      <c r="I177" s="65"/>
      <c r="J177" s="65" t="str">
        <f t="shared" ca="1" si="6"/>
        <v/>
      </c>
      <c r="K177" s="65"/>
      <c r="L177" s="65"/>
      <c r="M177" s="65"/>
      <c r="N177" s="65" t="str">
        <f ca="1">IF(INDIRECT("'Risk Input'!"&amp; Database!$O$22 &amp; ROW() - 5)="","",INDIRECT("'Risk Input'!"&amp; Database!$O$22 &amp; ROW() - 5))</f>
        <v/>
      </c>
      <c r="O177" s="65"/>
      <c r="P177" s="65"/>
      <c r="Q177" s="65"/>
    </row>
    <row r="178" spans="2:17" s="213" customFormat="1" ht="15" thickBot="1">
      <c r="B178" s="67" t="e">
        <f t="shared" si="7"/>
        <v>#REF!</v>
      </c>
      <c r="C178" s="45" t="str">
        <f ca="1">IF(INDIRECT("'Risk Input'!"&amp; Database!$O$2 &amp; ROW() - 5)="","",INDIRECT("'Risk Input'!"&amp; Database!$O$2 &amp; ROW() - 5))</f>
        <v/>
      </c>
      <c r="D178" s="45" t="str">
        <f ca="1">IF(INDIRECT("'Risk Input'!"&amp; Database!$O$10 &amp; ROW() - 5)="","",INDIRECT("'Risk Input'!"&amp; Database!$O$10 &amp; ROW() - 5))</f>
        <v/>
      </c>
      <c r="E178" s="45" t="str">
        <f ca="1">IF(INDIRECT("'Risk Input'!"&amp; Database!$O$27 &amp; ROW() - 5)="","",INDIRECT("'Risk Input'!"&amp; Database!$O$27 &amp; ROW() - 5))</f>
        <v/>
      </c>
      <c r="F178" s="45"/>
      <c r="G178" s="45"/>
      <c r="H178" s="68" t="str">
        <f ca="1">IF(INDIRECT("'Risk Input'!"&amp; Database!$O$28 &amp; ROW() - 5)="","",INDIRECT("'Risk Input'!"&amp; Database!$O$28 &amp; ROW() - 5))</f>
        <v/>
      </c>
      <c r="I178" s="45"/>
      <c r="J178" s="45" t="str">
        <f t="shared" ca="1" si="6"/>
        <v/>
      </c>
      <c r="K178" s="45"/>
      <c r="L178" s="45"/>
      <c r="M178" s="45"/>
      <c r="N178" s="45" t="str">
        <f ca="1">IF(INDIRECT("'Risk Input'!"&amp; Database!$O$22 &amp; ROW() - 5)="","",INDIRECT("'Risk Input'!"&amp; Database!$O$22 &amp; ROW() - 5))</f>
        <v/>
      </c>
      <c r="O178" s="45"/>
      <c r="P178" s="45"/>
      <c r="Q178" s="45"/>
    </row>
    <row r="179" spans="2:17" s="213" customFormat="1" ht="15" thickBot="1">
      <c r="B179" s="69" t="e">
        <f t="shared" si="7"/>
        <v>#REF!</v>
      </c>
      <c r="C179" s="65" t="str">
        <f ca="1">IF(INDIRECT("'Risk Input'!"&amp; Database!$O$2 &amp; ROW() - 5)="","",INDIRECT("'Risk Input'!"&amp; Database!$O$2 &amp; ROW() - 5))</f>
        <v/>
      </c>
      <c r="D179" s="65" t="str">
        <f ca="1">IF(INDIRECT("'Risk Input'!"&amp; Database!$O$10 &amp; ROW() - 5)="","",INDIRECT("'Risk Input'!"&amp; Database!$O$10 &amp; ROW() - 5))</f>
        <v/>
      </c>
      <c r="E179" s="65" t="str">
        <f ca="1">IF(INDIRECT("'Risk Input'!"&amp; Database!$O$27 &amp; ROW() - 5)="","",INDIRECT("'Risk Input'!"&amp; Database!$O$27 &amp; ROW() - 5))</f>
        <v/>
      </c>
      <c r="F179" s="65"/>
      <c r="G179" s="65"/>
      <c r="H179" s="70" t="str">
        <f ca="1">IF(INDIRECT("'Risk Input'!"&amp; Database!$O$28 &amp; ROW() - 5)="","",INDIRECT("'Risk Input'!"&amp; Database!$O$28 &amp; ROW() - 5))</f>
        <v/>
      </c>
      <c r="I179" s="65"/>
      <c r="J179" s="65" t="str">
        <f t="shared" ca="1" si="6"/>
        <v/>
      </c>
      <c r="K179" s="65"/>
      <c r="L179" s="65"/>
      <c r="M179" s="65"/>
      <c r="N179" s="65" t="str">
        <f ca="1">IF(INDIRECT("'Risk Input'!"&amp; Database!$O$22 &amp; ROW() - 5)="","",INDIRECT("'Risk Input'!"&amp; Database!$O$22 &amp; ROW() - 5))</f>
        <v/>
      </c>
      <c r="O179" s="65"/>
      <c r="P179" s="65"/>
      <c r="Q179" s="65"/>
    </row>
    <row r="180" spans="2:17" s="213" customFormat="1" ht="15" thickBot="1">
      <c r="B180" s="42" t="e">
        <f>B179+1</f>
        <v>#REF!</v>
      </c>
      <c r="C180" s="39" t="str">
        <f ca="1">IF(INDIRECT("'Risk Input'!"&amp; Database!$O$2 &amp; ROW() - 5)="","",INDIRECT("'Risk Input'!"&amp; Database!$O$2 &amp; ROW() - 5))</f>
        <v/>
      </c>
      <c r="D180" s="39" t="str">
        <f ca="1">IF(INDIRECT("'Risk Input'!"&amp; Database!$O$10 &amp; ROW() - 5)="","",INDIRECT("'Risk Input'!"&amp; Database!$O$10 &amp; ROW() - 5))</f>
        <v/>
      </c>
      <c r="E180" s="39" t="str">
        <f ca="1">IF(INDIRECT("'Risk Input'!"&amp; Database!$O$27 &amp; ROW() - 5)="","",INDIRECT("'Risk Input'!"&amp; Database!$O$27 &amp; ROW() - 5))</f>
        <v/>
      </c>
      <c r="F180" s="39"/>
      <c r="G180" s="39"/>
      <c r="H180" s="43" t="str">
        <f ca="1">IF(INDIRECT("'Risk Input'!"&amp; Database!$O$28 &amp; ROW() - 5)="","",INDIRECT("'Risk Input'!"&amp; Database!$O$28 &amp; ROW() - 5))</f>
        <v/>
      </c>
      <c r="I180" s="39"/>
      <c r="J180" s="39" t="str">
        <f t="shared" ca="1" si="6"/>
        <v/>
      </c>
      <c r="K180" s="39"/>
      <c r="L180" s="39"/>
      <c r="M180" s="39"/>
      <c r="N180" s="39" t="str">
        <f ca="1">IF(INDIRECT("'Risk Input'!"&amp; Database!$O$22 &amp; ROW() - 5)="","",INDIRECT("'Risk Input'!"&amp; Database!$O$22 &amp; ROW() - 5))</f>
        <v/>
      </c>
      <c r="O180" s="39"/>
      <c r="P180" s="39"/>
      <c r="Q180" s="39"/>
    </row>
    <row r="181" spans="2:17" s="213" customFormat="1" ht="15" thickBot="1">
      <c r="B181" s="40" t="e">
        <f t="shared" ref="B181:B206" si="8">B180+1</f>
        <v>#REF!</v>
      </c>
      <c r="C181" s="38" t="str">
        <f ca="1">IF(INDIRECT("'Risk Input'!"&amp; Database!$O$2 &amp; ROW() - 5)="","",INDIRECT("'Risk Input'!"&amp; Database!$O$2 &amp; ROW() - 5))</f>
        <v/>
      </c>
      <c r="D181" s="38" t="str">
        <f ca="1">IF(INDIRECT("'Risk Input'!"&amp; Database!$O$10 &amp; ROW() - 5)="","",INDIRECT("'Risk Input'!"&amp; Database!$O$10 &amp; ROW() - 5))</f>
        <v/>
      </c>
      <c r="E181" s="38" t="str">
        <f ca="1">IF(INDIRECT("'Risk Input'!"&amp; Database!$O$27 &amp; ROW() - 5)="","",INDIRECT("'Risk Input'!"&amp; Database!$O$27 &amp; ROW() - 5))</f>
        <v/>
      </c>
      <c r="F181" s="38"/>
      <c r="G181" s="38"/>
      <c r="H181" s="41" t="str">
        <f ca="1">IF(INDIRECT("'Risk Input'!"&amp; Database!$O$28 &amp; ROW() - 5)="","",INDIRECT("'Risk Input'!"&amp; Database!$O$28 &amp; ROW() - 5))</f>
        <v/>
      </c>
      <c r="I181" s="38"/>
      <c r="J181" s="38" t="str">
        <f t="shared" ca="1" si="6"/>
        <v/>
      </c>
      <c r="K181" s="38"/>
      <c r="L181" s="38"/>
      <c r="M181" s="38"/>
      <c r="N181" s="38" t="str">
        <f ca="1">IF(INDIRECT("'Risk Input'!"&amp; Database!$O$22 &amp; ROW() - 5)="","",INDIRECT("'Risk Input'!"&amp; Database!$O$22 &amp; ROW() - 5))</f>
        <v/>
      </c>
      <c r="O181" s="38"/>
      <c r="P181" s="38"/>
      <c r="Q181" s="38"/>
    </row>
    <row r="182" spans="2:17" s="213" customFormat="1" ht="15" thickBot="1">
      <c r="B182" s="42" t="e">
        <f t="shared" si="8"/>
        <v>#REF!</v>
      </c>
      <c r="C182" s="39" t="str">
        <f ca="1">IF(INDIRECT("'Risk Input'!"&amp; Database!$O$2 &amp; ROW() - 5)="","",INDIRECT("'Risk Input'!"&amp; Database!$O$2 &amp; ROW() - 5))</f>
        <v/>
      </c>
      <c r="D182" s="39" t="str">
        <f ca="1">IF(INDIRECT("'Risk Input'!"&amp; Database!$O$10 &amp; ROW() - 5)="","",INDIRECT("'Risk Input'!"&amp; Database!$O$10 &amp; ROW() - 5))</f>
        <v/>
      </c>
      <c r="E182" s="39" t="str">
        <f ca="1">IF(INDIRECT("'Risk Input'!"&amp; Database!$O$27 &amp; ROW() - 5)="","",INDIRECT("'Risk Input'!"&amp; Database!$O$27 &amp; ROW() - 5))</f>
        <v/>
      </c>
      <c r="F182" s="39"/>
      <c r="G182" s="39"/>
      <c r="H182" s="43" t="str">
        <f ca="1">IF(INDIRECT("'Risk Input'!"&amp; Database!$O$28 &amp; ROW() - 5)="","",INDIRECT("'Risk Input'!"&amp; Database!$O$28 &amp; ROW() - 5))</f>
        <v/>
      </c>
      <c r="I182" s="39"/>
      <c r="J182" s="39" t="str">
        <f t="shared" ca="1" si="6"/>
        <v/>
      </c>
      <c r="K182" s="39"/>
      <c r="L182" s="39"/>
      <c r="M182" s="39"/>
      <c r="N182" s="39" t="str">
        <f ca="1">IF(INDIRECT("'Risk Input'!"&amp; Database!$O$22 &amp; ROW() - 5)="","",INDIRECT("'Risk Input'!"&amp; Database!$O$22 &amp; ROW() - 5))</f>
        <v/>
      </c>
      <c r="O182" s="39"/>
      <c r="P182" s="39"/>
      <c r="Q182" s="39"/>
    </row>
    <row r="183" spans="2:17" s="213" customFormat="1" ht="15" thickBot="1">
      <c r="B183" s="40" t="e">
        <f t="shared" si="8"/>
        <v>#REF!</v>
      </c>
      <c r="C183" s="38" t="str">
        <f ca="1">IF(INDIRECT("'Risk Input'!"&amp; Database!$O$2 &amp; ROW() - 5)="","",INDIRECT("'Risk Input'!"&amp; Database!$O$2 &amp; ROW() - 5))</f>
        <v/>
      </c>
      <c r="D183" s="38" t="str">
        <f ca="1">IF(INDIRECT("'Risk Input'!"&amp; Database!$O$10 &amp; ROW() - 5)="","",INDIRECT("'Risk Input'!"&amp; Database!$O$10 &amp; ROW() - 5))</f>
        <v/>
      </c>
      <c r="E183" s="38" t="str">
        <f ca="1">IF(INDIRECT("'Risk Input'!"&amp; Database!$O$27 &amp; ROW() - 5)="","",INDIRECT("'Risk Input'!"&amp; Database!$O$27 &amp; ROW() - 5))</f>
        <v/>
      </c>
      <c r="F183" s="38"/>
      <c r="G183" s="38"/>
      <c r="H183" s="41" t="str">
        <f ca="1">IF(INDIRECT("'Risk Input'!"&amp; Database!$O$28 &amp; ROW() - 5)="","",INDIRECT("'Risk Input'!"&amp; Database!$O$28 &amp; ROW() - 5))</f>
        <v/>
      </c>
      <c r="I183" s="38"/>
      <c r="J183" s="38" t="str">
        <f t="shared" ca="1" si="6"/>
        <v/>
      </c>
      <c r="K183" s="38"/>
      <c r="L183" s="38"/>
      <c r="M183" s="38"/>
      <c r="N183" s="38" t="str">
        <f ca="1">IF(INDIRECT("'Risk Input'!"&amp; Database!$O$22 &amp; ROW() - 5)="","",INDIRECT("'Risk Input'!"&amp; Database!$O$22 &amp; ROW() - 5))</f>
        <v/>
      </c>
      <c r="O183" s="38"/>
      <c r="P183" s="38"/>
      <c r="Q183" s="38"/>
    </row>
    <row r="184" spans="2:17" s="213" customFormat="1" ht="15" thickBot="1">
      <c r="B184" s="42" t="e">
        <f t="shared" si="8"/>
        <v>#REF!</v>
      </c>
      <c r="C184" s="39" t="str">
        <f ca="1">IF(INDIRECT("'Risk Input'!"&amp; Database!$O$2 &amp; ROW() - 5)="","",INDIRECT("'Risk Input'!"&amp; Database!$O$2 &amp; ROW() - 5))</f>
        <v/>
      </c>
      <c r="D184" s="39" t="str">
        <f ca="1">IF(INDIRECT("'Risk Input'!"&amp; Database!$O$10 &amp; ROW() - 5)="","",INDIRECT("'Risk Input'!"&amp; Database!$O$10 &amp; ROW() - 5))</f>
        <v/>
      </c>
      <c r="E184" s="39" t="str">
        <f ca="1">IF(INDIRECT("'Risk Input'!"&amp; Database!$O$27 &amp; ROW() - 5)="","",INDIRECT("'Risk Input'!"&amp; Database!$O$27 &amp; ROW() - 5))</f>
        <v/>
      </c>
      <c r="F184" s="39"/>
      <c r="G184" s="39"/>
      <c r="H184" s="43" t="str">
        <f ca="1">IF(INDIRECT("'Risk Input'!"&amp; Database!$O$28 &amp; ROW() - 5)="","",INDIRECT("'Risk Input'!"&amp; Database!$O$28 &amp; ROW() - 5))</f>
        <v/>
      </c>
      <c r="I184" s="39"/>
      <c r="J184" s="39" t="str">
        <f t="shared" ca="1" si="6"/>
        <v/>
      </c>
      <c r="K184" s="39"/>
      <c r="L184" s="39"/>
      <c r="M184" s="39"/>
      <c r="N184" s="39" t="str">
        <f ca="1">IF(INDIRECT("'Risk Input'!"&amp; Database!$O$22 &amp; ROW() - 5)="","",INDIRECT("'Risk Input'!"&amp; Database!$O$22 &amp; ROW() - 5))</f>
        <v/>
      </c>
      <c r="O184" s="39"/>
      <c r="P184" s="39"/>
      <c r="Q184" s="39"/>
    </row>
    <row r="185" spans="2:17" s="213" customFormat="1" ht="15" thickBot="1">
      <c r="B185" s="40" t="e">
        <f t="shared" si="8"/>
        <v>#REF!</v>
      </c>
      <c r="C185" s="38" t="str">
        <f ca="1">IF(INDIRECT("'Risk Input'!"&amp; Database!$O$2 &amp; ROW() - 5)="","",INDIRECT("'Risk Input'!"&amp; Database!$O$2 &amp; ROW() - 5))</f>
        <v/>
      </c>
      <c r="D185" s="38" t="str">
        <f ca="1">IF(INDIRECT("'Risk Input'!"&amp; Database!$O$10 &amp; ROW() - 5)="","",INDIRECT("'Risk Input'!"&amp; Database!$O$10 &amp; ROW() - 5))</f>
        <v/>
      </c>
      <c r="E185" s="38" t="str">
        <f ca="1">IF(INDIRECT("'Risk Input'!"&amp; Database!$O$27 &amp; ROW() - 5)="","",INDIRECT("'Risk Input'!"&amp; Database!$O$27 &amp; ROW() - 5))</f>
        <v/>
      </c>
      <c r="F185" s="38"/>
      <c r="G185" s="38"/>
      <c r="H185" s="41" t="str">
        <f ca="1">IF(INDIRECT("'Risk Input'!"&amp; Database!$O$28 &amp; ROW() - 5)="","",INDIRECT("'Risk Input'!"&amp; Database!$O$28 &amp; ROW() - 5))</f>
        <v/>
      </c>
      <c r="I185" s="38"/>
      <c r="J185" s="38" t="str">
        <f t="shared" ca="1" si="6"/>
        <v/>
      </c>
      <c r="K185" s="38"/>
      <c r="L185" s="38"/>
      <c r="M185" s="38"/>
      <c r="N185" s="38" t="str">
        <f ca="1">IF(INDIRECT("'Risk Input'!"&amp; Database!$O$22 &amp; ROW() - 5)="","",INDIRECT("'Risk Input'!"&amp; Database!$O$22 &amp; ROW() - 5))</f>
        <v/>
      </c>
      <c r="O185" s="38"/>
      <c r="P185" s="38"/>
      <c r="Q185" s="38"/>
    </row>
    <row r="186" spans="2:17" s="213" customFormat="1" ht="15" thickBot="1">
      <c r="B186" s="42" t="e">
        <f t="shared" si="8"/>
        <v>#REF!</v>
      </c>
      <c r="C186" s="39" t="str">
        <f ca="1">IF(INDIRECT("'Risk Input'!"&amp; Database!$O$2 &amp; ROW() - 5)="","",INDIRECT("'Risk Input'!"&amp; Database!$O$2 &amp; ROW() - 5))</f>
        <v/>
      </c>
      <c r="D186" s="39" t="str">
        <f ca="1">IF(INDIRECT("'Risk Input'!"&amp; Database!$O$10 &amp; ROW() - 5)="","",INDIRECT("'Risk Input'!"&amp; Database!$O$10 &amp; ROW() - 5))</f>
        <v/>
      </c>
      <c r="E186" s="39" t="str">
        <f ca="1">IF(INDIRECT("'Risk Input'!"&amp; Database!$O$27 &amp; ROW() - 5)="","",INDIRECT("'Risk Input'!"&amp; Database!$O$27 &amp; ROW() - 5))</f>
        <v/>
      </c>
      <c r="F186" s="39"/>
      <c r="G186" s="39"/>
      <c r="H186" s="43" t="str">
        <f ca="1">IF(INDIRECT("'Risk Input'!"&amp; Database!$O$28 &amp; ROW() - 5)="","",INDIRECT("'Risk Input'!"&amp; Database!$O$28 &amp; ROW() - 5))</f>
        <v/>
      </c>
      <c r="I186" s="39"/>
      <c r="J186" s="39" t="str">
        <f t="shared" ca="1" si="6"/>
        <v/>
      </c>
      <c r="K186" s="39"/>
      <c r="L186" s="39"/>
      <c r="M186" s="39"/>
      <c r="N186" s="39" t="str">
        <f ca="1">IF(INDIRECT("'Risk Input'!"&amp; Database!$O$22 &amp; ROW() - 5)="","",INDIRECT("'Risk Input'!"&amp; Database!$O$22 &amp; ROW() - 5))</f>
        <v/>
      </c>
      <c r="O186" s="39"/>
      <c r="P186" s="39"/>
      <c r="Q186" s="39"/>
    </row>
    <row r="187" spans="2:17" s="213" customFormat="1" ht="15" thickBot="1">
      <c r="B187" s="40" t="e">
        <f t="shared" si="8"/>
        <v>#REF!</v>
      </c>
      <c r="C187" s="38" t="str">
        <f ca="1">IF(INDIRECT("'Risk Input'!"&amp; Database!$O$2 &amp; ROW() - 5)="","",INDIRECT("'Risk Input'!"&amp; Database!$O$2 &amp; ROW() - 5))</f>
        <v/>
      </c>
      <c r="D187" s="38" t="str">
        <f ca="1">IF(INDIRECT("'Risk Input'!"&amp; Database!$O$10 &amp; ROW() - 5)="","",INDIRECT("'Risk Input'!"&amp; Database!$O$10 &amp; ROW() - 5))</f>
        <v/>
      </c>
      <c r="E187" s="38" t="str">
        <f ca="1">IF(INDIRECT("'Risk Input'!"&amp; Database!$O$27 &amp; ROW() - 5)="","",INDIRECT("'Risk Input'!"&amp; Database!$O$27 &amp; ROW() - 5))</f>
        <v/>
      </c>
      <c r="F187" s="38"/>
      <c r="G187" s="38"/>
      <c r="H187" s="41" t="str">
        <f ca="1">IF(INDIRECT("'Risk Input'!"&amp; Database!$O$28 &amp; ROW() - 5)="","",INDIRECT("'Risk Input'!"&amp; Database!$O$28 &amp; ROW() - 5))</f>
        <v/>
      </c>
      <c r="I187" s="38"/>
      <c r="J187" s="38" t="str">
        <f t="shared" ca="1" si="6"/>
        <v/>
      </c>
      <c r="K187" s="38"/>
      <c r="L187" s="38"/>
      <c r="M187" s="38"/>
      <c r="N187" s="38" t="str">
        <f ca="1">IF(INDIRECT("'Risk Input'!"&amp; Database!$O$22 &amp; ROW() - 5)="","",INDIRECT("'Risk Input'!"&amp; Database!$O$22 &amp; ROW() - 5))</f>
        <v/>
      </c>
      <c r="O187" s="38"/>
      <c r="P187" s="38"/>
      <c r="Q187" s="38"/>
    </row>
    <row r="188" spans="2:17" s="213" customFormat="1" ht="15" thickBot="1">
      <c r="B188" s="67" t="e">
        <f t="shared" si="8"/>
        <v>#REF!</v>
      </c>
      <c r="C188" s="45" t="str">
        <f ca="1">IF(INDIRECT("'Risk Input'!"&amp; Database!$O$2 &amp; ROW() - 5)="","",INDIRECT("'Risk Input'!"&amp; Database!$O$2 &amp; ROW() - 5))</f>
        <v/>
      </c>
      <c r="D188" s="45" t="str">
        <f ca="1">IF(INDIRECT("'Risk Input'!"&amp; Database!$O$10 &amp; ROW() - 5)="","",INDIRECT("'Risk Input'!"&amp; Database!$O$10 &amp; ROW() - 5))</f>
        <v/>
      </c>
      <c r="E188" s="45" t="str">
        <f ca="1">IF(INDIRECT("'Risk Input'!"&amp; Database!$O$27 &amp; ROW() - 5)="","",INDIRECT("'Risk Input'!"&amp; Database!$O$27 &amp; ROW() - 5))</f>
        <v/>
      </c>
      <c r="F188" s="45"/>
      <c r="G188" s="45"/>
      <c r="H188" s="68" t="str">
        <f ca="1">IF(INDIRECT("'Risk Input'!"&amp; Database!$O$28 &amp; ROW() - 5)="","",INDIRECT("'Risk Input'!"&amp; Database!$O$28 &amp; ROW() - 5))</f>
        <v/>
      </c>
      <c r="I188" s="45"/>
      <c r="J188" s="45" t="str">
        <f t="shared" ca="1" si="6"/>
        <v/>
      </c>
      <c r="K188" s="45"/>
      <c r="L188" s="45"/>
      <c r="M188" s="45"/>
      <c r="N188" s="45" t="str">
        <f ca="1">IF(INDIRECT("'Risk Input'!"&amp; Database!$O$22 &amp; ROW() - 5)="","",INDIRECT("'Risk Input'!"&amp; Database!$O$22 &amp; ROW() - 5))</f>
        <v/>
      </c>
      <c r="O188" s="45"/>
      <c r="P188" s="45"/>
      <c r="Q188" s="45"/>
    </row>
    <row r="189" spans="2:17" s="213" customFormat="1" ht="15" thickBot="1">
      <c r="B189" s="69" t="e">
        <f t="shared" si="8"/>
        <v>#REF!</v>
      </c>
      <c r="C189" s="65" t="str">
        <f ca="1">IF(INDIRECT("'Risk Input'!"&amp; Database!$O$2 &amp; ROW() - 5)="","",INDIRECT("'Risk Input'!"&amp; Database!$O$2 &amp; ROW() - 5))</f>
        <v/>
      </c>
      <c r="D189" s="65" t="str">
        <f ca="1">IF(INDIRECT("'Risk Input'!"&amp; Database!$O$10 &amp; ROW() - 5)="","",INDIRECT("'Risk Input'!"&amp; Database!$O$10 &amp; ROW() - 5))</f>
        <v/>
      </c>
      <c r="E189" s="65" t="str">
        <f ca="1">IF(INDIRECT("'Risk Input'!"&amp; Database!$O$27 &amp; ROW() - 5)="","",INDIRECT("'Risk Input'!"&amp; Database!$O$27 &amp; ROW() - 5))</f>
        <v/>
      </c>
      <c r="F189" s="65"/>
      <c r="G189" s="65"/>
      <c r="H189" s="70" t="str">
        <f ca="1">IF(INDIRECT("'Risk Input'!"&amp; Database!$O$28 &amp; ROW() - 5)="","",INDIRECT("'Risk Input'!"&amp; Database!$O$28 &amp; ROW() - 5))</f>
        <v/>
      </c>
      <c r="I189" s="65"/>
      <c r="J189" s="65" t="str">
        <f t="shared" ca="1" si="6"/>
        <v/>
      </c>
      <c r="K189" s="65"/>
      <c r="L189" s="65"/>
      <c r="M189" s="65"/>
      <c r="N189" s="65" t="str">
        <f ca="1">IF(INDIRECT("'Risk Input'!"&amp; Database!$O$22 &amp; ROW() - 5)="","",INDIRECT("'Risk Input'!"&amp; Database!$O$22 &amp; ROW() - 5))</f>
        <v/>
      </c>
      <c r="O189" s="65"/>
      <c r="P189" s="65"/>
      <c r="Q189" s="65"/>
    </row>
    <row r="190" spans="2:17" s="213" customFormat="1" ht="15" thickBot="1">
      <c r="B190" s="67" t="e">
        <f t="shared" si="8"/>
        <v>#REF!</v>
      </c>
      <c r="C190" s="45" t="str">
        <f ca="1">IF(INDIRECT("'Risk Input'!"&amp; Database!$O$2 &amp; ROW() - 5)="","",INDIRECT("'Risk Input'!"&amp; Database!$O$2 &amp; ROW() - 5))</f>
        <v/>
      </c>
      <c r="D190" s="45" t="str">
        <f ca="1">IF(INDIRECT("'Risk Input'!"&amp; Database!$O$10 &amp; ROW() - 5)="","",INDIRECT("'Risk Input'!"&amp; Database!$O$10 &amp; ROW() - 5))</f>
        <v/>
      </c>
      <c r="E190" s="45" t="str">
        <f ca="1">IF(INDIRECT("'Risk Input'!"&amp; Database!$O$27 &amp; ROW() - 5)="","",INDIRECT("'Risk Input'!"&amp; Database!$O$27 &amp; ROW() - 5))</f>
        <v/>
      </c>
      <c r="F190" s="45"/>
      <c r="G190" s="45"/>
      <c r="H190" s="68" t="str">
        <f ca="1">IF(INDIRECT("'Risk Input'!"&amp; Database!$O$28 &amp; ROW() - 5)="","",INDIRECT("'Risk Input'!"&amp; Database!$O$28 &amp; ROW() - 5))</f>
        <v/>
      </c>
      <c r="I190" s="45"/>
      <c r="J190" s="45" t="str">
        <f t="shared" ca="1" si="6"/>
        <v/>
      </c>
      <c r="K190" s="45"/>
      <c r="L190" s="45"/>
      <c r="M190" s="45"/>
      <c r="N190" s="45" t="str">
        <f ca="1">IF(INDIRECT("'Risk Input'!"&amp; Database!$O$22 &amp; ROW() - 5)="","",INDIRECT("'Risk Input'!"&amp; Database!$O$22 &amp; ROW() - 5))</f>
        <v/>
      </c>
      <c r="O190" s="45"/>
      <c r="P190" s="45"/>
      <c r="Q190" s="45"/>
    </row>
    <row r="191" spans="2:17" s="213" customFormat="1" ht="15" thickBot="1">
      <c r="B191" s="69" t="e">
        <f t="shared" si="8"/>
        <v>#REF!</v>
      </c>
      <c r="C191" s="65" t="str">
        <f ca="1">IF(INDIRECT("'Risk Input'!"&amp; Database!$O$2 &amp; ROW() - 5)="","",INDIRECT("'Risk Input'!"&amp; Database!$O$2 &amp; ROW() - 5))</f>
        <v/>
      </c>
      <c r="D191" s="65" t="str">
        <f ca="1">IF(INDIRECT("'Risk Input'!"&amp; Database!$O$10 &amp; ROW() - 5)="","",INDIRECT("'Risk Input'!"&amp; Database!$O$10 &amp; ROW() - 5))</f>
        <v/>
      </c>
      <c r="E191" s="65" t="str">
        <f ca="1">IF(INDIRECT("'Risk Input'!"&amp; Database!$O$27 &amp; ROW() - 5)="","",INDIRECT("'Risk Input'!"&amp; Database!$O$27 &amp; ROW() - 5))</f>
        <v/>
      </c>
      <c r="F191" s="65"/>
      <c r="G191" s="65"/>
      <c r="H191" s="70" t="str">
        <f ca="1">IF(INDIRECT("'Risk Input'!"&amp; Database!$O$28 &amp; ROW() - 5)="","",INDIRECT("'Risk Input'!"&amp; Database!$O$28 &amp; ROW() - 5))</f>
        <v/>
      </c>
      <c r="I191" s="65"/>
      <c r="J191" s="65" t="str">
        <f t="shared" ca="1" si="6"/>
        <v/>
      </c>
      <c r="K191" s="65"/>
      <c r="L191" s="65"/>
      <c r="M191" s="65"/>
      <c r="N191" s="65" t="str">
        <f ca="1">IF(INDIRECT("'Risk Input'!"&amp; Database!$O$22 &amp; ROW() - 5)="","",INDIRECT("'Risk Input'!"&amp; Database!$O$22 &amp; ROW() - 5))</f>
        <v/>
      </c>
      <c r="O191" s="65"/>
      <c r="P191" s="65"/>
      <c r="Q191" s="65"/>
    </row>
    <row r="192" spans="2:17" s="213" customFormat="1" ht="15" thickBot="1">
      <c r="B192" s="67" t="e">
        <f t="shared" si="8"/>
        <v>#REF!</v>
      </c>
      <c r="C192" s="45" t="str">
        <f ca="1">IF(INDIRECT("'Risk Input'!"&amp; Database!$O$2 &amp; ROW() - 5)="","",INDIRECT("'Risk Input'!"&amp; Database!$O$2 &amp; ROW() - 5))</f>
        <v/>
      </c>
      <c r="D192" s="45" t="str">
        <f ca="1">IF(INDIRECT("'Risk Input'!"&amp; Database!$O$10 &amp; ROW() - 5)="","",INDIRECT("'Risk Input'!"&amp; Database!$O$10 &amp; ROW() - 5))</f>
        <v/>
      </c>
      <c r="E192" s="45" t="str">
        <f ca="1">IF(INDIRECT("'Risk Input'!"&amp; Database!$O$27 &amp; ROW() - 5)="","",INDIRECT("'Risk Input'!"&amp; Database!$O$27 &amp; ROW() - 5))</f>
        <v/>
      </c>
      <c r="F192" s="45"/>
      <c r="G192" s="45"/>
      <c r="H192" s="68" t="str">
        <f ca="1">IF(INDIRECT("'Risk Input'!"&amp; Database!$O$28 &amp; ROW() - 5)="","",INDIRECT("'Risk Input'!"&amp; Database!$O$28 &amp; ROW() - 5))</f>
        <v/>
      </c>
      <c r="I192" s="45"/>
      <c r="J192" s="45" t="str">
        <f t="shared" ca="1" si="6"/>
        <v/>
      </c>
      <c r="K192" s="45"/>
      <c r="L192" s="45"/>
      <c r="M192" s="45"/>
      <c r="N192" s="45" t="str">
        <f ca="1">IF(INDIRECT("'Risk Input'!"&amp; Database!$O$22 &amp; ROW() - 5)="","",INDIRECT("'Risk Input'!"&amp; Database!$O$22 &amp; ROW() - 5))</f>
        <v/>
      </c>
      <c r="O192" s="45"/>
      <c r="P192" s="45"/>
      <c r="Q192" s="45"/>
    </row>
    <row r="193" spans="2:18" s="213" customFormat="1" ht="15" thickBot="1">
      <c r="B193" s="69" t="e">
        <f t="shared" si="8"/>
        <v>#REF!</v>
      </c>
      <c r="C193" s="65" t="str">
        <f ca="1">IF(INDIRECT("'Risk Input'!"&amp; Database!$O$2 &amp; ROW() - 5)="","",INDIRECT("'Risk Input'!"&amp; Database!$O$2 &amp; ROW() - 5))</f>
        <v/>
      </c>
      <c r="D193" s="65" t="str">
        <f ca="1">IF(INDIRECT("'Risk Input'!"&amp; Database!$O$10 &amp; ROW() - 5)="","",INDIRECT("'Risk Input'!"&amp; Database!$O$10 &amp; ROW() - 5))</f>
        <v/>
      </c>
      <c r="E193" s="65" t="str">
        <f ca="1">IF(INDIRECT("'Risk Input'!"&amp; Database!$O$27 &amp; ROW() - 5)="","",INDIRECT("'Risk Input'!"&amp; Database!$O$27 &amp; ROW() - 5))</f>
        <v/>
      </c>
      <c r="F193" s="65"/>
      <c r="G193" s="65"/>
      <c r="H193" s="70" t="str">
        <f ca="1">IF(INDIRECT("'Risk Input'!"&amp; Database!$O$28 &amp; ROW() - 5)="","",INDIRECT("'Risk Input'!"&amp; Database!$O$28 &amp; ROW() - 5))</f>
        <v/>
      </c>
      <c r="I193" s="65"/>
      <c r="J193" s="65" t="str">
        <f t="shared" ca="1" si="6"/>
        <v/>
      </c>
      <c r="K193" s="65"/>
      <c r="L193" s="65"/>
      <c r="M193" s="65"/>
      <c r="N193" s="65" t="str">
        <f ca="1">IF(INDIRECT("'Risk Input'!"&amp; Database!$O$22 &amp; ROW() - 5)="","",INDIRECT("'Risk Input'!"&amp; Database!$O$22 &amp; ROW() - 5))</f>
        <v/>
      </c>
      <c r="O193" s="65"/>
      <c r="P193" s="65"/>
      <c r="Q193" s="65"/>
    </row>
    <row r="194" spans="2:18" s="213" customFormat="1" ht="15" thickBot="1">
      <c r="B194" s="67" t="e">
        <f t="shared" si="8"/>
        <v>#REF!</v>
      </c>
      <c r="C194" s="45" t="str">
        <f ca="1">IF(INDIRECT("'Risk Input'!"&amp; Database!$O$2 &amp; ROW() - 5)="","",INDIRECT("'Risk Input'!"&amp; Database!$O$2 &amp; ROW() - 5))</f>
        <v/>
      </c>
      <c r="D194" s="45" t="str">
        <f ca="1">IF(INDIRECT("'Risk Input'!"&amp; Database!$O$10 &amp; ROW() - 5)="","",INDIRECT("'Risk Input'!"&amp; Database!$O$10 &amp; ROW() - 5))</f>
        <v/>
      </c>
      <c r="E194" s="45" t="str">
        <f ca="1">IF(INDIRECT("'Risk Input'!"&amp; Database!$O$27 &amp; ROW() - 5)="","",INDIRECT("'Risk Input'!"&amp; Database!$O$27 &amp; ROW() - 5))</f>
        <v/>
      </c>
      <c r="F194" s="45"/>
      <c r="G194" s="45"/>
      <c r="H194" s="68" t="str">
        <f ca="1">IF(INDIRECT("'Risk Input'!"&amp; Database!$O$28 &amp; ROW() - 5)="","",INDIRECT("'Risk Input'!"&amp; Database!$O$28 &amp; ROW() - 5))</f>
        <v/>
      </c>
      <c r="I194" s="45"/>
      <c r="J194" s="45" t="str">
        <f t="shared" ca="1" si="6"/>
        <v/>
      </c>
      <c r="K194" s="45"/>
      <c r="L194" s="45"/>
      <c r="M194" s="45"/>
      <c r="N194" s="45" t="str">
        <f ca="1">IF(INDIRECT("'Risk Input'!"&amp; Database!$O$22 &amp; ROW() - 5)="","",INDIRECT("'Risk Input'!"&amp; Database!$O$22 &amp; ROW() - 5))</f>
        <v/>
      </c>
      <c r="O194" s="45"/>
      <c r="P194" s="45"/>
      <c r="Q194" s="45"/>
    </row>
    <row r="195" spans="2:18" s="213" customFormat="1" ht="15" thickBot="1">
      <c r="B195" s="69" t="e">
        <f t="shared" si="8"/>
        <v>#REF!</v>
      </c>
      <c r="C195" s="65" t="str">
        <f ca="1">IF(INDIRECT("'Risk Input'!"&amp; Database!$O$2 &amp; ROW() - 5)="","",INDIRECT("'Risk Input'!"&amp; Database!$O$2 &amp; ROW() - 5))</f>
        <v/>
      </c>
      <c r="D195" s="65" t="str">
        <f ca="1">IF(INDIRECT("'Risk Input'!"&amp; Database!$O$10 &amp; ROW() - 5)="","",INDIRECT("'Risk Input'!"&amp; Database!$O$10 &amp; ROW() - 5))</f>
        <v/>
      </c>
      <c r="E195" s="65" t="str">
        <f ca="1">IF(INDIRECT("'Risk Input'!"&amp; Database!$O$27 &amp; ROW() - 5)="","",INDIRECT("'Risk Input'!"&amp; Database!$O$27 &amp; ROW() - 5))</f>
        <v/>
      </c>
      <c r="F195" s="65"/>
      <c r="G195" s="65"/>
      <c r="H195" s="70" t="str">
        <f ca="1">IF(INDIRECT("'Risk Input'!"&amp; Database!$O$28 &amp; ROW() - 5)="","",INDIRECT("'Risk Input'!"&amp; Database!$O$28 &amp; ROW() - 5))</f>
        <v/>
      </c>
      <c r="I195" s="65"/>
      <c r="J195" s="65" t="str">
        <f t="shared" ca="1" si="6"/>
        <v/>
      </c>
      <c r="K195" s="65"/>
      <c r="L195" s="65"/>
      <c r="M195" s="65"/>
      <c r="N195" s="65" t="str">
        <f ca="1">IF(INDIRECT("'Risk Input'!"&amp; Database!$O$22 &amp; ROW() - 5)="","",INDIRECT("'Risk Input'!"&amp; Database!$O$22 &amp; ROW() - 5))</f>
        <v/>
      </c>
      <c r="O195" s="65"/>
      <c r="P195" s="65"/>
      <c r="Q195" s="65"/>
    </row>
    <row r="196" spans="2:18" s="213" customFormat="1" ht="15" thickBot="1">
      <c r="B196" s="67" t="e">
        <f t="shared" si="8"/>
        <v>#REF!</v>
      </c>
      <c r="C196" s="45" t="str">
        <f ca="1">IF(INDIRECT("'Risk Input'!"&amp; Database!$O$2 &amp; ROW() - 5)="","",INDIRECT("'Risk Input'!"&amp; Database!$O$2 &amp; ROW() - 5))</f>
        <v/>
      </c>
      <c r="D196" s="45" t="str">
        <f ca="1">IF(INDIRECT("'Risk Input'!"&amp; Database!$O$10 &amp; ROW() - 5)="","",INDIRECT("'Risk Input'!"&amp; Database!$O$10 &amp; ROW() - 5))</f>
        <v/>
      </c>
      <c r="E196" s="45" t="str">
        <f ca="1">IF(INDIRECT("'Risk Input'!"&amp; Database!$O$27 &amp; ROW() - 5)="","",INDIRECT("'Risk Input'!"&amp; Database!$O$27 &amp; ROW() - 5))</f>
        <v/>
      </c>
      <c r="F196" s="45"/>
      <c r="G196" s="45"/>
      <c r="H196" s="68" t="str">
        <f ca="1">IF(INDIRECT("'Risk Input'!"&amp; Database!$O$28 &amp; ROW() - 5)="","",INDIRECT("'Risk Input'!"&amp; Database!$O$28 &amp; ROW() - 5))</f>
        <v/>
      </c>
      <c r="I196" s="45"/>
      <c r="J196" s="45" t="str">
        <f t="shared" ca="1" si="6"/>
        <v/>
      </c>
      <c r="K196" s="45"/>
      <c r="L196" s="45"/>
      <c r="M196" s="45"/>
      <c r="N196" s="45" t="str">
        <f ca="1">IF(INDIRECT("'Risk Input'!"&amp; Database!$O$22 &amp; ROW() - 5)="","",INDIRECT("'Risk Input'!"&amp; Database!$O$22 &amp; ROW() - 5))</f>
        <v/>
      </c>
      <c r="O196" s="45"/>
      <c r="P196" s="45"/>
      <c r="Q196" s="45"/>
    </row>
    <row r="197" spans="2:18" s="213" customFormat="1" ht="15" thickBot="1">
      <c r="B197" s="69" t="e">
        <f t="shared" si="8"/>
        <v>#REF!</v>
      </c>
      <c r="C197" s="65" t="str">
        <f ca="1">IF(INDIRECT("'Risk Input'!"&amp; Database!$O$2 &amp; ROW() - 5)="","",INDIRECT("'Risk Input'!"&amp; Database!$O$2 &amp; ROW() - 5))</f>
        <v/>
      </c>
      <c r="D197" s="65" t="str">
        <f ca="1">IF(INDIRECT("'Risk Input'!"&amp; Database!$O$10 &amp; ROW() - 5)="","",INDIRECT("'Risk Input'!"&amp; Database!$O$10 &amp; ROW() - 5))</f>
        <v/>
      </c>
      <c r="E197" s="65" t="str">
        <f ca="1">IF(INDIRECT("'Risk Input'!"&amp; Database!$O$27 &amp; ROW() - 5)="","",INDIRECT("'Risk Input'!"&amp; Database!$O$27 &amp; ROW() - 5))</f>
        <v/>
      </c>
      <c r="F197" s="65"/>
      <c r="G197" s="65"/>
      <c r="H197" s="70" t="str">
        <f ca="1">IF(INDIRECT("'Risk Input'!"&amp; Database!$O$28 &amp; ROW() - 5)="","",INDIRECT("'Risk Input'!"&amp; Database!$O$28 &amp; ROW() - 5))</f>
        <v/>
      </c>
      <c r="I197" s="65"/>
      <c r="J197" s="65" t="str">
        <f t="shared" ca="1" si="6"/>
        <v/>
      </c>
      <c r="K197" s="65"/>
      <c r="L197" s="65"/>
      <c r="M197" s="65"/>
      <c r="N197" s="65" t="str">
        <f ca="1">IF(INDIRECT("'Risk Input'!"&amp; Database!$O$22 &amp; ROW() - 5)="","",INDIRECT("'Risk Input'!"&amp; Database!$O$22 &amp; ROW() - 5))</f>
        <v/>
      </c>
      <c r="O197" s="65"/>
      <c r="P197" s="65"/>
      <c r="Q197" s="65"/>
    </row>
    <row r="198" spans="2:18" s="213" customFormat="1" ht="15" thickBot="1">
      <c r="B198" s="67" t="e">
        <f t="shared" si="8"/>
        <v>#REF!</v>
      </c>
      <c r="C198" s="45" t="str">
        <f ca="1">IF(INDIRECT("'Risk Input'!"&amp; Database!$O$2 &amp; ROW() - 5)="","",INDIRECT("'Risk Input'!"&amp; Database!$O$2 &amp; ROW() - 5))</f>
        <v/>
      </c>
      <c r="D198" s="45" t="str">
        <f ca="1">IF(INDIRECT("'Risk Input'!"&amp; Database!$O$10 &amp; ROW() - 5)="","",INDIRECT("'Risk Input'!"&amp; Database!$O$10 &amp; ROW() - 5))</f>
        <v/>
      </c>
      <c r="E198" s="45" t="str">
        <f ca="1">IF(INDIRECT("'Risk Input'!"&amp; Database!$O$27 &amp; ROW() - 5)="","",INDIRECT("'Risk Input'!"&amp; Database!$O$27 &amp; ROW() - 5))</f>
        <v/>
      </c>
      <c r="F198" s="45"/>
      <c r="G198" s="45"/>
      <c r="H198" s="68" t="str">
        <f ca="1">IF(INDIRECT("'Risk Input'!"&amp; Database!$O$28 &amp; ROW() - 5)="","",INDIRECT("'Risk Input'!"&amp; Database!$O$28 &amp; ROW() - 5))</f>
        <v/>
      </c>
      <c r="I198" s="45"/>
      <c r="J198" s="45" t="str">
        <f t="shared" ca="1" si="6"/>
        <v/>
      </c>
      <c r="K198" s="45"/>
      <c r="L198" s="45"/>
      <c r="M198" s="45"/>
      <c r="N198" s="45" t="str">
        <f ca="1">IF(INDIRECT("'Risk Input'!"&amp; Database!$O$22 &amp; ROW() - 5)="","",INDIRECT("'Risk Input'!"&amp; Database!$O$22 &amp; ROW() - 5))</f>
        <v/>
      </c>
      <c r="O198" s="45"/>
      <c r="P198" s="45"/>
      <c r="Q198" s="45"/>
    </row>
    <row r="199" spans="2:18" s="213" customFormat="1" ht="15" thickBot="1">
      <c r="B199" s="69" t="e">
        <f t="shared" si="8"/>
        <v>#REF!</v>
      </c>
      <c r="C199" s="65" t="str">
        <f ca="1">IF(INDIRECT("'Risk Input'!"&amp; Database!$O$2 &amp; ROW() - 5)="","",INDIRECT("'Risk Input'!"&amp; Database!$O$2 &amp; ROW() - 5))</f>
        <v/>
      </c>
      <c r="D199" s="65" t="str">
        <f ca="1">IF(INDIRECT("'Risk Input'!"&amp; Database!$O$10 &amp; ROW() - 5)="","",INDIRECT("'Risk Input'!"&amp; Database!$O$10 &amp; ROW() - 5))</f>
        <v/>
      </c>
      <c r="E199" s="65" t="str">
        <f ca="1">IF(INDIRECT("'Risk Input'!"&amp; Database!$O$27 &amp; ROW() - 5)="","",INDIRECT("'Risk Input'!"&amp; Database!$O$27 &amp; ROW() - 5))</f>
        <v/>
      </c>
      <c r="F199" s="65"/>
      <c r="G199" s="65"/>
      <c r="H199" s="70" t="str">
        <f ca="1">IF(INDIRECT("'Risk Input'!"&amp; Database!$O$28 &amp; ROW() - 5)="","",INDIRECT("'Risk Input'!"&amp; Database!$O$28 &amp; ROW() - 5))</f>
        <v/>
      </c>
      <c r="I199" s="65"/>
      <c r="J199" s="65" t="str">
        <f t="shared" ca="1" si="6"/>
        <v/>
      </c>
      <c r="K199" s="65"/>
      <c r="L199" s="65"/>
      <c r="M199" s="65"/>
      <c r="N199" s="65" t="str">
        <f ca="1">IF(INDIRECT("'Risk Input'!"&amp; Database!$O$22 &amp; ROW() - 5)="","",INDIRECT("'Risk Input'!"&amp; Database!$O$22 &amp; ROW() - 5))</f>
        <v/>
      </c>
      <c r="O199" s="65"/>
      <c r="P199" s="65"/>
      <c r="Q199" s="65"/>
    </row>
    <row r="200" spans="2:18" s="213" customFormat="1" ht="15" thickBot="1">
      <c r="B200" s="67" t="e">
        <f t="shared" si="8"/>
        <v>#REF!</v>
      </c>
      <c r="C200" s="45" t="str">
        <f ca="1">IF(INDIRECT("'Risk Input'!"&amp; Database!$O$2 &amp; ROW() - 5)="","",INDIRECT("'Risk Input'!"&amp; Database!$O$2 &amp; ROW() - 5))</f>
        <v/>
      </c>
      <c r="D200" s="45" t="str">
        <f ca="1">IF(INDIRECT("'Risk Input'!"&amp; Database!$O$10 &amp; ROW() - 5)="","",INDIRECT("'Risk Input'!"&amp; Database!$O$10 &amp; ROW() - 5))</f>
        <v/>
      </c>
      <c r="E200" s="45" t="str">
        <f ca="1">IF(INDIRECT("'Risk Input'!"&amp; Database!$O$27 &amp; ROW() - 5)="","",INDIRECT("'Risk Input'!"&amp; Database!$O$27 &amp; ROW() - 5))</f>
        <v/>
      </c>
      <c r="F200" s="45"/>
      <c r="G200" s="45"/>
      <c r="H200" s="68" t="str">
        <f ca="1">IF(INDIRECT("'Risk Input'!"&amp; Database!$O$28 &amp; ROW() - 5)="","",INDIRECT("'Risk Input'!"&amp; Database!$O$28 &amp; ROW() - 5))</f>
        <v/>
      </c>
      <c r="I200" s="45"/>
      <c r="J200" s="45" t="str">
        <f t="shared" ref="J200:J206" ca="1" si="9">IF(OR((H200=""),(I200="")),"",(I200-H200)/-H200)</f>
        <v/>
      </c>
      <c r="K200" s="45"/>
      <c r="L200" s="45"/>
      <c r="M200" s="45"/>
      <c r="N200" s="45" t="str">
        <f ca="1">IF(INDIRECT("'Risk Input'!"&amp; Database!$O$22 &amp; ROW() - 5)="","",INDIRECT("'Risk Input'!"&amp; Database!$O$22 &amp; ROW() - 5))</f>
        <v/>
      </c>
      <c r="O200" s="45"/>
      <c r="P200" s="45"/>
      <c r="Q200" s="45"/>
    </row>
    <row r="201" spans="2:18" s="213" customFormat="1" ht="15" thickBot="1">
      <c r="B201" s="69" t="e">
        <f t="shared" si="8"/>
        <v>#REF!</v>
      </c>
      <c r="C201" s="65" t="str">
        <f ca="1">IF(INDIRECT("'Risk Input'!"&amp; Database!$O$2 &amp; ROW() - 5)="","",INDIRECT("'Risk Input'!"&amp; Database!$O$2 &amp; ROW() - 5))</f>
        <v/>
      </c>
      <c r="D201" s="65" t="str">
        <f ca="1">IF(INDIRECT("'Risk Input'!"&amp; Database!$O$10 &amp; ROW() - 5)="","",INDIRECT("'Risk Input'!"&amp; Database!$O$10 &amp; ROW() - 5))</f>
        <v/>
      </c>
      <c r="E201" s="65" t="str">
        <f ca="1">IF(INDIRECT("'Risk Input'!"&amp; Database!$O$27 &amp; ROW() - 5)="","",INDIRECT("'Risk Input'!"&amp; Database!$O$27 &amp; ROW() - 5))</f>
        <v/>
      </c>
      <c r="F201" s="65"/>
      <c r="G201" s="65"/>
      <c r="H201" s="70" t="str">
        <f ca="1">IF(INDIRECT("'Risk Input'!"&amp; Database!$O$28 &amp; ROW() - 5)="","",INDIRECT("'Risk Input'!"&amp; Database!$O$28 &amp; ROW() - 5))</f>
        <v/>
      </c>
      <c r="I201" s="65"/>
      <c r="J201" s="65" t="str">
        <f t="shared" ca="1" si="9"/>
        <v/>
      </c>
      <c r="K201" s="65"/>
      <c r="L201" s="65"/>
      <c r="M201" s="65"/>
      <c r="N201" s="65" t="str">
        <f ca="1">IF(INDIRECT("'Risk Input'!"&amp; Database!$O$22 &amp; ROW() - 5)="","",INDIRECT("'Risk Input'!"&amp; Database!$O$22 &amp; ROW() - 5))</f>
        <v/>
      </c>
      <c r="O201" s="65"/>
      <c r="P201" s="65"/>
      <c r="Q201" s="65"/>
    </row>
    <row r="202" spans="2:18" s="213" customFormat="1" ht="15" thickBot="1">
      <c r="B202" s="67" t="e">
        <f t="shared" si="8"/>
        <v>#REF!</v>
      </c>
      <c r="C202" s="45" t="str">
        <f ca="1">IF(INDIRECT("'Risk Input'!"&amp; Database!$O$2 &amp; ROW() - 5)="","",INDIRECT("'Risk Input'!"&amp; Database!$O$2 &amp; ROW() - 5))</f>
        <v/>
      </c>
      <c r="D202" s="45" t="str">
        <f ca="1">IF(INDIRECT("'Risk Input'!"&amp; Database!$O$10 &amp; ROW() - 5)="","",INDIRECT("'Risk Input'!"&amp; Database!$O$10 &amp; ROW() - 5))</f>
        <v/>
      </c>
      <c r="E202" s="45" t="str">
        <f ca="1">IF(INDIRECT("'Risk Input'!"&amp; Database!$O$27 &amp; ROW() - 5)="","",INDIRECT("'Risk Input'!"&amp; Database!$O$27 &amp; ROW() - 5))</f>
        <v/>
      </c>
      <c r="F202" s="45"/>
      <c r="G202" s="45"/>
      <c r="H202" s="68" t="str">
        <f ca="1">IF(INDIRECT("'Risk Input'!"&amp; Database!$O$28 &amp; ROW() - 5)="","",INDIRECT("'Risk Input'!"&amp; Database!$O$28 &amp; ROW() - 5))</f>
        <v/>
      </c>
      <c r="I202" s="45"/>
      <c r="J202" s="45" t="str">
        <f t="shared" ca="1" si="9"/>
        <v/>
      </c>
      <c r="K202" s="45"/>
      <c r="L202" s="45"/>
      <c r="M202" s="45"/>
      <c r="N202" s="45" t="str">
        <f ca="1">IF(INDIRECT("'Risk Input'!"&amp; Database!$O$22 &amp; ROW() - 5)="","",INDIRECT("'Risk Input'!"&amp; Database!$O$22 &amp; ROW() - 5))</f>
        <v/>
      </c>
      <c r="O202" s="45"/>
      <c r="P202" s="45"/>
      <c r="Q202" s="45"/>
    </row>
    <row r="203" spans="2:18" s="213" customFormat="1" ht="15" thickBot="1">
      <c r="B203" s="69" t="e">
        <f t="shared" si="8"/>
        <v>#REF!</v>
      </c>
      <c r="C203" s="65" t="str">
        <f ca="1">IF(INDIRECT("'Risk Input'!"&amp; Database!$O$2 &amp; ROW() - 5)="","",INDIRECT("'Risk Input'!"&amp; Database!$O$2 &amp; ROW() - 5))</f>
        <v/>
      </c>
      <c r="D203" s="65" t="str">
        <f ca="1">IF(INDIRECT("'Risk Input'!"&amp; Database!$O$10 &amp; ROW() - 5)="","",INDIRECT("'Risk Input'!"&amp; Database!$O$10 &amp; ROW() - 5))</f>
        <v/>
      </c>
      <c r="E203" s="65" t="str">
        <f ca="1">IF(INDIRECT("'Risk Input'!"&amp; Database!$O$27 &amp; ROW() - 5)="","",INDIRECT("'Risk Input'!"&amp; Database!$O$27 &amp; ROW() - 5))</f>
        <v/>
      </c>
      <c r="F203" s="65"/>
      <c r="G203" s="65"/>
      <c r="H203" s="70" t="str">
        <f ca="1">IF(INDIRECT("'Risk Input'!"&amp; Database!$O$28 &amp; ROW() - 5)="","",INDIRECT("'Risk Input'!"&amp; Database!$O$28 &amp; ROW() - 5))</f>
        <v/>
      </c>
      <c r="I203" s="65"/>
      <c r="J203" s="65" t="str">
        <f t="shared" ca="1" si="9"/>
        <v/>
      </c>
      <c r="K203" s="65"/>
      <c r="L203" s="65"/>
      <c r="M203" s="65"/>
      <c r="N203" s="65" t="str">
        <f ca="1">IF(INDIRECT("'Risk Input'!"&amp; Database!$O$22 &amp; ROW() - 5)="","",INDIRECT("'Risk Input'!"&amp; Database!$O$22 &amp; ROW() - 5))</f>
        <v/>
      </c>
      <c r="O203" s="65"/>
      <c r="P203" s="65"/>
      <c r="Q203" s="65"/>
    </row>
    <row r="204" spans="2:18" s="213" customFormat="1" ht="15" thickBot="1">
      <c r="B204" s="67" t="e">
        <f t="shared" si="8"/>
        <v>#REF!</v>
      </c>
      <c r="C204" s="45" t="str">
        <f ca="1">IF(INDIRECT("'Risk Input'!"&amp; Database!$O$2 &amp; ROW() - 5)="","",INDIRECT("'Risk Input'!"&amp; Database!$O$2 &amp; ROW() - 5))</f>
        <v/>
      </c>
      <c r="D204" s="45" t="str">
        <f ca="1">IF(INDIRECT("'Risk Input'!"&amp; Database!$O$10 &amp; ROW() - 5)="","",INDIRECT("'Risk Input'!"&amp; Database!$O$10 &amp; ROW() - 5))</f>
        <v/>
      </c>
      <c r="E204" s="45" t="str">
        <f ca="1">IF(INDIRECT("'Risk Input'!"&amp; Database!$O$27 &amp; ROW() - 5)="","",INDIRECT("'Risk Input'!"&amp; Database!$O$27 &amp; ROW() - 5))</f>
        <v/>
      </c>
      <c r="F204" s="45"/>
      <c r="G204" s="45"/>
      <c r="H204" s="68" t="str">
        <f ca="1">IF(INDIRECT("'Risk Input'!"&amp; Database!$O$28 &amp; ROW() - 5)="","",INDIRECT("'Risk Input'!"&amp; Database!$O$28 &amp; ROW() - 5))</f>
        <v/>
      </c>
      <c r="I204" s="45"/>
      <c r="J204" s="45" t="str">
        <f t="shared" ca="1" si="9"/>
        <v/>
      </c>
      <c r="K204" s="45"/>
      <c r="L204" s="45"/>
      <c r="M204" s="45"/>
      <c r="N204" s="45" t="str">
        <f ca="1">IF(INDIRECT("'Risk Input'!"&amp; Database!$O$22 &amp; ROW() - 5)="","",INDIRECT("'Risk Input'!"&amp; Database!$O$22 &amp; ROW() - 5))</f>
        <v/>
      </c>
      <c r="O204" s="45"/>
      <c r="P204" s="45"/>
      <c r="Q204" s="45"/>
    </row>
    <row r="205" spans="2:18" s="213" customFormat="1" ht="15" thickBot="1">
      <c r="B205" s="69" t="e">
        <f t="shared" si="8"/>
        <v>#REF!</v>
      </c>
      <c r="C205" s="65" t="str">
        <f ca="1">IF(INDIRECT("'Risk Input'!"&amp; Database!$O$2 &amp; ROW() - 5)="","",INDIRECT("'Risk Input'!"&amp; Database!$O$2 &amp; ROW() - 5))</f>
        <v/>
      </c>
      <c r="D205" s="65" t="str">
        <f ca="1">IF(INDIRECT("'Risk Input'!"&amp; Database!$O$10 &amp; ROW() - 5)="","",INDIRECT("'Risk Input'!"&amp; Database!$O$10 &amp; ROW() - 5))</f>
        <v/>
      </c>
      <c r="E205" s="65" t="str">
        <f ca="1">IF(INDIRECT("'Risk Input'!"&amp; Database!$O$27 &amp; ROW() - 5)="","",INDIRECT("'Risk Input'!"&amp; Database!$O$27 &amp; ROW() - 5))</f>
        <v/>
      </c>
      <c r="F205" s="65"/>
      <c r="G205" s="65"/>
      <c r="H205" s="70" t="str">
        <f ca="1">IF(INDIRECT("'Risk Input'!"&amp; Database!$O$28 &amp; ROW() - 5)="","",INDIRECT("'Risk Input'!"&amp; Database!$O$28 &amp; ROW() - 5))</f>
        <v/>
      </c>
      <c r="I205" s="65"/>
      <c r="J205" s="65" t="str">
        <f t="shared" ca="1" si="9"/>
        <v/>
      </c>
      <c r="K205" s="65"/>
      <c r="L205" s="65"/>
      <c r="M205" s="65"/>
      <c r="N205" s="65" t="str">
        <f ca="1">IF(INDIRECT("'Risk Input'!"&amp; Database!$O$22 &amp; ROW() - 5)="","",INDIRECT("'Risk Input'!"&amp; Database!$O$22 &amp; ROW() - 5))</f>
        <v/>
      </c>
      <c r="O205" s="65"/>
      <c r="P205" s="65"/>
      <c r="Q205" s="65"/>
    </row>
    <row r="206" spans="2:18" s="213" customFormat="1" ht="15" thickBot="1">
      <c r="B206" s="67" t="e">
        <f t="shared" si="8"/>
        <v>#REF!</v>
      </c>
      <c r="C206" s="45" t="str">
        <f ca="1">IF(INDIRECT("'Risk Input'!"&amp; Database!$O$2 &amp; ROW() - 5)="","",INDIRECT("'Risk Input'!"&amp; Database!$O$2 &amp; ROW() - 5))</f>
        <v/>
      </c>
      <c r="D206" s="45" t="str">
        <f ca="1">IF(INDIRECT("'Risk Input'!"&amp; Database!$O$10 &amp; ROW() - 5)="","",INDIRECT("'Risk Input'!"&amp; Database!$O$10 &amp; ROW() - 5))</f>
        <v/>
      </c>
      <c r="E206" s="45" t="str">
        <f ca="1">IF(INDIRECT("'Risk Input'!"&amp; Database!$O$27 &amp; ROW() - 5)="","",INDIRECT("'Risk Input'!"&amp; Database!$O$27 &amp; ROW() - 5))</f>
        <v/>
      </c>
      <c r="F206" s="45"/>
      <c r="G206" s="45"/>
      <c r="H206" s="68" t="str">
        <f ca="1">IF(INDIRECT("'Risk Input'!"&amp; Database!$O$28 &amp; ROW() - 5)="","",INDIRECT("'Risk Input'!"&amp; Database!$O$28 &amp; ROW() - 5))</f>
        <v/>
      </c>
      <c r="I206" s="45"/>
      <c r="J206" s="45" t="str">
        <f t="shared" ca="1" si="9"/>
        <v/>
      </c>
      <c r="K206" s="45"/>
      <c r="L206" s="45"/>
      <c r="M206" s="45"/>
      <c r="N206" s="45" t="str">
        <f ca="1">IF(INDIRECT("'Risk Input'!"&amp; Database!$O$22 &amp; ROW() - 5)="","",INDIRECT("'Risk Input'!"&amp; Database!$O$22 &amp; ROW() - 5))</f>
        <v/>
      </c>
      <c r="O206" s="45"/>
      <c r="P206" s="45"/>
      <c r="Q206" s="45"/>
    </row>
    <row r="207" spans="2:18" s="213" customFormat="1" ht="14.5">
      <c r="B207" s="52"/>
      <c r="C207" s="209"/>
      <c r="D207" s="209"/>
      <c r="E207" s="209"/>
      <c r="F207" s="209"/>
      <c r="G207" s="209"/>
      <c r="H207" s="220"/>
      <c r="I207" s="209"/>
      <c r="J207" s="209"/>
      <c r="K207" s="209"/>
      <c r="L207" s="209"/>
      <c r="M207" s="209"/>
      <c r="N207" s="209"/>
      <c r="O207" s="209"/>
      <c r="P207" s="209"/>
      <c r="Q207" s="209"/>
      <c r="R207" s="209"/>
    </row>
    <row r="208" spans="2:18" s="213" customFormat="1" ht="14.5">
      <c r="B208" s="52"/>
      <c r="C208" s="209"/>
      <c r="D208" s="209"/>
      <c r="E208" s="209"/>
      <c r="F208" s="209"/>
      <c r="G208" s="209"/>
      <c r="H208" s="220"/>
      <c r="I208" s="209"/>
      <c r="J208" s="209"/>
      <c r="K208" s="209"/>
      <c r="L208" s="209"/>
      <c r="M208" s="209"/>
      <c r="N208" s="209"/>
      <c r="O208" s="209"/>
      <c r="P208" s="209"/>
      <c r="Q208" s="209"/>
      <c r="R208" s="209"/>
    </row>
    <row r="209" spans="2:18" s="213" customFormat="1" ht="14.5">
      <c r="B209" s="52"/>
      <c r="C209" s="209"/>
      <c r="D209" s="209"/>
      <c r="E209" s="209"/>
      <c r="F209" s="209"/>
      <c r="G209" s="209"/>
      <c r="H209" s="220"/>
      <c r="I209" s="209"/>
      <c r="J209" s="209"/>
      <c r="K209" s="209"/>
      <c r="L209" s="209"/>
      <c r="M209" s="209"/>
      <c r="N209" s="209"/>
      <c r="O209" s="209"/>
      <c r="P209" s="209"/>
      <c r="Q209" s="209"/>
      <c r="R209" s="209"/>
    </row>
    <row r="210" spans="2:18" s="213" customFormat="1" ht="14.5">
      <c r="B210" s="52"/>
      <c r="C210" s="209"/>
      <c r="D210" s="209"/>
      <c r="E210" s="209"/>
      <c r="F210" s="209"/>
      <c r="G210" s="209"/>
      <c r="H210" s="220"/>
      <c r="I210" s="209"/>
      <c r="J210" s="209"/>
      <c r="K210" s="209"/>
      <c r="L210" s="209"/>
      <c r="M210" s="209"/>
      <c r="N210" s="209"/>
      <c r="O210" s="209"/>
      <c r="P210" s="209"/>
      <c r="Q210" s="209"/>
      <c r="R210" s="209"/>
    </row>
    <row r="211" spans="2:18" s="213" customFormat="1" ht="14.5">
      <c r="B211" s="52"/>
      <c r="C211" s="209"/>
      <c r="D211" s="209"/>
      <c r="E211" s="209"/>
      <c r="F211" s="209"/>
      <c r="G211" s="209"/>
      <c r="H211" s="220"/>
      <c r="I211" s="209"/>
      <c r="J211" s="209"/>
      <c r="K211" s="209"/>
      <c r="L211" s="209"/>
      <c r="M211" s="209"/>
      <c r="N211" s="209"/>
      <c r="O211" s="209"/>
      <c r="P211" s="209"/>
      <c r="Q211" s="209"/>
      <c r="R211" s="209"/>
    </row>
  </sheetData>
  <protectedRanges>
    <protectedRange sqref="B3 D3" name="Title_1_1"/>
  </protectedRanges>
  <mergeCells count="18">
    <mergeCell ref="O9:O11"/>
    <mergeCell ref="B4:Q8"/>
    <mergeCell ref="P9:P11"/>
    <mergeCell ref="Q9:Q11"/>
    <mergeCell ref="H10:H11"/>
    <mergeCell ref="I10:I11"/>
    <mergeCell ref="B1:Q1"/>
    <mergeCell ref="B3:Q3"/>
    <mergeCell ref="B9:B11"/>
    <mergeCell ref="C9:C11"/>
    <mergeCell ref="D9:D11"/>
    <mergeCell ref="E9:E11"/>
    <mergeCell ref="G9:G11"/>
    <mergeCell ref="H9:I9"/>
    <mergeCell ref="K9:K11"/>
    <mergeCell ref="L9:M9"/>
    <mergeCell ref="N9:N11"/>
    <mergeCell ref="F10:F11"/>
  </mergeCells>
  <conditionalFormatting sqref="G12:G206 K12:K206">
    <cfRule type="cellIs" dxfId="10" priority="1" operator="equal">
      <formula>"BAIK"</formula>
    </cfRule>
    <cfRule type="cellIs" dxfId="9" priority="2" operator="equal">
      <formula>"SEDANG"</formula>
    </cfRule>
    <cfRule type="cellIs" dxfId="8" priority="3" operator="equal">
      <formula>"BURUK"</formula>
    </cfRule>
  </conditionalFormatting>
  <dataValidations count="2">
    <dataValidation type="list" allowBlank="1" showInputMessage="1" showErrorMessage="1" sqref="F12 F107" xr:uid="{00000000-0002-0000-1200-000000000000}">
      <formula1>"SESUAI,TIDAK SESUAI"</formula1>
    </dataValidation>
    <dataValidation type="list" allowBlank="1" showInputMessage="1" showErrorMessage="1" sqref="G12:G206 K12:K206" xr:uid="{00000000-0002-0000-1200-000001000000}">
      <formula1>"BURUK,SEDANG,BAIK"</formula1>
    </dataValidation>
  </dataValidations>
  <pageMargins left="0.7" right="0.7" top="0.75" bottom="0.75" header="0.3" footer="0.3"/>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I508"/>
  <sheetViews>
    <sheetView showGridLines="0" zoomScale="85" zoomScaleNormal="85" zoomScalePageLayoutView="85" workbookViewId="0">
      <pane ySplit="8" topLeftCell="A9" activePane="bottomLeft" state="frozen"/>
      <selection pane="bottomLeft" activeCell="C9" sqref="C9:I408"/>
    </sheetView>
  </sheetViews>
  <sheetFormatPr defaultColWidth="8.81640625" defaultRowHeight="24" customHeight="1"/>
  <cols>
    <col min="2" max="2" width="7.81640625" style="52" customWidth="1"/>
    <col min="3" max="4" width="14.1796875" style="52" customWidth="1"/>
    <col min="5" max="5" width="17.7265625" style="52" customWidth="1"/>
    <col min="6" max="6" width="43.453125" customWidth="1"/>
    <col min="7" max="7" width="24.453125" style="52" customWidth="1"/>
    <col min="8" max="8" width="16.81640625" style="52" customWidth="1"/>
    <col min="9" max="9" width="22.54296875" customWidth="1"/>
    <col min="10" max="10" width="15.81640625" customWidth="1"/>
  </cols>
  <sheetData>
    <row r="1" spans="1:9" ht="34" customHeight="1">
      <c r="A1" s="30"/>
      <c r="B1" s="697" t="s">
        <v>369</v>
      </c>
      <c r="C1" s="707"/>
      <c r="D1" s="707"/>
      <c r="E1" s="707"/>
      <c r="F1" s="707"/>
      <c r="G1" s="707"/>
      <c r="H1" s="707"/>
      <c r="I1" s="708"/>
    </row>
    <row r="2" spans="1:9" ht="14.5">
      <c r="A2" s="30"/>
      <c r="B2" s="717"/>
      <c r="C2" s="718"/>
      <c r="D2" s="718"/>
      <c r="E2" s="718"/>
      <c r="F2" s="718"/>
      <c r="G2" s="718"/>
      <c r="H2" s="718"/>
      <c r="I2" s="719"/>
    </row>
    <row r="3" spans="1:9" ht="24" customHeight="1">
      <c r="A3" s="30"/>
      <c r="B3" s="682"/>
      <c r="C3" s="683"/>
      <c r="D3" s="683"/>
      <c r="E3" s="683"/>
      <c r="F3" s="683"/>
      <c r="G3" s="683"/>
      <c r="H3" s="683"/>
      <c r="I3" s="684"/>
    </row>
    <row r="4" spans="1:9" ht="14.15" customHeight="1">
      <c r="A4" s="30"/>
      <c r="B4" s="689"/>
      <c r="C4" s="699"/>
      <c r="D4" s="699"/>
      <c r="E4" s="699"/>
      <c r="F4" s="699"/>
      <c r="G4" s="699"/>
      <c r="H4" s="699"/>
      <c r="I4" s="700"/>
    </row>
    <row r="5" spans="1:9" ht="14.15" customHeight="1">
      <c r="A5" s="30"/>
      <c r="B5" s="689"/>
      <c r="C5" s="699"/>
      <c r="D5" s="699"/>
      <c r="E5" s="699"/>
      <c r="F5" s="699"/>
      <c r="G5" s="699"/>
      <c r="H5" s="699"/>
      <c r="I5" s="700"/>
    </row>
    <row r="6" spans="1:9" ht="14.15" customHeight="1">
      <c r="A6" s="30"/>
      <c r="B6" s="689"/>
      <c r="C6" s="699"/>
      <c r="D6" s="699"/>
      <c r="E6" s="699"/>
      <c r="F6" s="699"/>
      <c r="G6" s="699"/>
      <c r="H6" s="699"/>
      <c r="I6" s="700"/>
    </row>
    <row r="7" spans="1:9" ht="15" customHeight="1" thickBot="1">
      <c r="A7" s="30"/>
      <c r="B7" s="701"/>
      <c r="C7" s="702"/>
      <c r="D7" s="702"/>
      <c r="E7" s="702"/>
      <c r="F7" s="702"/>
      <c r="G7" s="702"/>
      <c r="H7" s="702"/>
      <c r="I7" s="703"/>
    </row>
    <row r="8" spans="1:9" ht="42.75" customHeight="1" thickBot="1">
      <c r="B8" s="53" t="s">
        <v>69</v>
      </c>
      <c r="C8" s="54" t="s">
        <v>71</v>
      </c>
      <c r="D8" s="54" t="s">
        <v>128</v>
      </c>
      <c r="E8" s="55" t="s">
        <v>110</v>
      </c>
      <c r="F8" s="32" t="s">
        <v>111</v>
      </c>
      <c r="G8" s="50" t="e">
        <f>#REF!</f>
        <v>#REF!</v>
      </c>
      <c r="H8" s="51" t="s">
        <v>73</v>
      </c>
      <c r="I8" s="51" t="s">
        <v>158</v>
      </c>
    </row>
    <row r="9" spans="1:9" s="66" customFormat="1" ht="115.5" customHeight="1" thickBot="1">
      <c r="B9" s="48">
        <v>1</v>
      </c>
      <c r="C9" s="48" t="s">
        <v>524</v>
      </c>
      <c r="D9" s="48">
        <v>3</v>
      </c>
      <c r="E9" s="49" t="s">
        <v>507</v>
      </c>
      <c r="F9" s="46" t="s">
        <v>526</v>
      </c>
      <c r="G9" s="48" t="s">
        <v>64</v>
      </c>
      <c r="H9" s="48" t="s">
        <v>530</v>
      </c>
      <c r="I9" s="48"/>
    </row>
    <row r="10" spans="1:9" s="66" customFormat="1" ht="115.5" customHeight="1" thickBot="1">
      <c r="B10" s="42">
        <f>B9+1</f>
        <v>2</v>
      </c>
      <c r="C10" s="42" t="s">
        <v>505</v>
      </c>
      <c r="D10" s="42">
        <v>1</v>
      </c>
      <c r="E10" s="314" t="s">
        <v>507</v>
      </c>
      <c r="F10" s="47" t="s">
        <v>508</v>
      </c>
      <c r="G10" s="42" t="s">
        <v>63</v>
      </c>
      <c r="H10" s="42" t="s">
        <v>512</v>
      </c>
      <c r="I10" s="42"/>
    </row>
    <row r="11" spans="1:9" s="66" customFormat="1" ht="115.5" customHeight="1" thickBot="1">
      <c r="B11" s="49">
        <f t="shared" ref="B11:B15" si="0">B10+1</f>
        <v>3</v>
      </c>
      <c r="C11" s="49" t="s">
        <v>515</v>
      </c>
      <c r="D11" s="49">
        <v>2</v>
      </c>
      <c r="E11" s="49" t="s">
        <v>507</v>
      </c>
      <c r="F11" s="46" t="s">
        <v>517</v>
      </c>
      <c r="G11" s="49" t="s">
        <v>63</v>
      </c>
      <c r="H11" s="49" t="s">
        <v>520</v>
      </c>
      <c r="I11" s="49"/>
    </row>
    <row r="12" spans="1:9" s="66" customFormat="1" ht="115.5" customHeight="1" thickBot="1">
      <c r="B12" s="42">
        <f t="shared" si="0"/>
        <v>4</v>
      </c>
      <c r="C12" s="42" t="s">
        <v>533</v>
      </c>
      <c r="D12" s="42">
        <v>4</v>
      </c>
      <c r="E12" s="314" t="s">
        <v>507</v>
      </c>
      <c r="F12" s="47" t="s">
        <v>535</v>
      </c>
      <c r="G12" s="42" t="s">
        <v>63</v>
      </c>
      <c r="H12" s="42" t="s">
        <v>530</v>
      </c>
      <c r="I12" s="42"/>
    </row>
    <row r="13" spans="1:9" s="66" customFormat="1" ht="115.5" customHeight="1" thickBot="1">
      <c r="B13" s="49">
        <f t="shared" si="0"/>
        <v>5</v>
      </c>
      <c r="C13" s="49" t="s">
        <v>541</v>
      </c>
      <c r="D13" s="49">
        <v>5</v>
      </c>
      <c r="E13" s="49" t="s">
        <v>507</v>
      </c>
      <c r="F13" s="46" t="s">
        <v>543</v>
      </c>
      <c r="G13" s="49" t="s">
        <v>63</v>
      </c>
      <c r="H13" s="49" t="s">
        <v>547</v>
      </c>
      <c r="I13" s="49"/>
    </row>
    <row r="14" spans="1:9" s="66" customFormat="1" ht="115.5" customHeight="1" thickBot="1">
      <c r="B14" s="42">
        <f t="shared" si="0"/>
        <v>6</v>
      </c>
      <c r="C14" s="42"/>
      <c r="D14" s="42"/>
      <c r="E14" s="314"/>
      <c r="F14" s="47"/>
      <c r="G14" s="42"/>
      <c r="H14" s="42"/>
      <c r="I14" s="42"/>
    </row>
    <row r="15" spans="1:9" s="66" customFormat="1" ht="115.5" customHeight="1" thickBot="1">
      <c r="B15" s="49">
        <f t="shared" si="0"/>
        <v>7</v>
      </c>
      <c r="C15" s="49"/>
      <c r="D15" s="49"/>
      <c r="E15" s="49"/>
      <c r="F15" s="46"/>
      <c r="G15" s="49"/>
      <c r="H15" s="49"/>
      <c r="I15" s="49"/>
    </row>
    <row r="16" spans="1:9" s="66" customFormat="1" ht="115.5" customHeight="1" thickBot="1">
      <c r="B16" s="49" t="e">
        <f>#REF!+1</f>
        <v>#REF!</v>
      </c>
      <c r="C16" s="49"/>
      <c r="D16" s="49"/>
      <c r="E16" s="49"/>
      <c r="F16" s="46"/>
      <c r="G16" s="49"/>
      <c r="H16" s="49"/>
      <c r="I16" s="49"/>
    </row>
    <row r="17" spans="2:9" s="66" customFormat="1" ht="15" thickBot="1">
      <c r="B17" s="42" t="e">
        <f t="shared" ref="B17:B73" si="1">B16+1</f>
        <v>#REF!</v>
      </c>
      <c r="C17" s="42"/>
      <c r="D17" s="42"/>
      <c r="E17" s="314"/>
      <c r="F17" s="47"/>
      <c r="G17" s="42"/>
      <c r="H17" s="42"/>
      <c r="I17" s="42"/>
    </row>
    <row r="18" spans="2:9" s="66" customFormat="1" ht="15" thickBot="1">
      <c r="B18" s="49" t="e">
        <f t="shared" si="1"/>
        <v>#REF!</v>
      </c>
      <c r="C18" s="49"/>
      <c r="D18" s="49"/>
      <c r="E18" s="49"/>
      <c r="F18" s="46"/>
      <c r="G18" s="49"/>
      <c r="H18" s="49"/>
      <c r="I18" s="49"/>
    </row>
    <row r="19" spans="2:9" s="66" customFormat="1" ht="15" thickBot="1">
      <c r="B19" s="42" t="e">
        <f t="shared" si="1"/>
        <v>#REF!</v>
      </c>
      <c r="C19" s="42"/>
      <c r="D19" s="42"/>
      <c r="E19" s="314"/>
      <c r="F19" s="47"/>
      <c r="G19" s="42"/>
      <c r="H19" s="42"/>
      <c r="I19" s="42"/>
    </row>
    <row r="20" spans="2:9" s="66" customFormat="1" ht="15" thickBot="1">
      <c r="B20" s="49" t="e">
        <f t="shared" si="1"/>
        <v>#REF!</v>
      </c>
      <c r="C20" s="49"/>
      <c r="D20" s="49"/>
      <c r="E20" s="49"/>
      <c r="F20" s="46"/>
      <c r="G20" s="49"/>
      <c r="H20" s="49"/>
      <c r="I20" s="49"/>
    </row>
    <row r="21" spans="2:9" s="66" customFormat="1" ht="15" thickBot="1">
      <c r="B21" s="42" t="e">
        <f t="shared" si="1"/>
        <v>#REF!</v>
      </c>
      <c r="C21" s="42"/>
      <c r="D21" s="42"/>
      <c r="E21" s="314"/>
      <c r="F21" s="47"/>
      <c r="G21" s="42"/>
      <c r="H21" s="42"/>
      <c r="I21" s="42"/>
    </row>
    <row r="22" spans="2:9" s="66" customFormat="1" ht="15" thickBot="1">
      <c r="B22" s="49" t="e">
        <f t="shared" si="1"/>
        <v>#REF!</v>
      </c>
      <c r="C22" s="49"/>
      <c r="D22" s="49"/>
      <c r="E22" s="49"/>
      <c r="F22" s="46"/>
      <c r="G22" s="49"/>
      <c r="H22" s="49"/>
      <c r="I22" s="49"/>
    </row>
    <row r="23" spans="2:9" s="66" customFormat="1" ht="15" thickBot="1">
      <c r="B23" s="42" t="e">
        <f t="shared" si="1"/>
        <v>#REF!</v>
      </c>
      <c r="C23" s="42"/>
      <c r="D23" s="42"/>
      <c r="E23" s="314"/>
      <c r="F23" s="47"/>
      <c r="G23" s="42"/>
      <c r="H23" s="42"/>
      <c r="I23" s="42"/>
    </row>
    <row r="24" spans="2:9" s="66" customFormat="1" ht="15" thickBot="1">
      <c r="B24" s="49" t="e">
        <f t="shared" si="1"/>
        <v>#REF!</v>
      </c>
      <c r="C24" s="49"/>
      <c r="D24" s="49"/>
      <c r="E24" s="49"/>
      <c r="F24" s="46"/>
      <c r="G24" s="49"/>
      <c r="H24" s="49"/>
      <c r="I24" s="49"/>
    </row>
    <row r="25" spans="2:9" s="66" customFormat="1" ht="15" thickBot="1">
      <c r="B25" s="42" t="e">
        <f t="shared" si="1"/>
        <v>#REF!</v>
      </c>
      <c r="C25" s="42"/>
      <c r="D25" s="42"/>
      <c r="E25" s="314"/>
      <c r="F25" s="47"/>
      <c r="G25" s="42"/>
      <c r="H25" s="42"/>
      <c r="I25" s="42"/>
    </row>
    <row r="26" spans="2:9" s="66" customFormat="1" ht="15" thickBot="1">
      <c r="B26" s="48" t="e">
        <f t="shared" si="1"/>
        <v>#REF!</v>
      </c>
      <c r="C26" s="49"/>
      <c r="D26" s="49"/>
      <c r="E26" s="49"/>
      <c r="F26" s="46"/>
      <c r="G26" s="49"/>
      <c r="H26" s="49"/>
      <c r="I26" s="49"/>
    </row>
    <row r="27" spans="2:9" s="66" customFormat="1" ht="15" thickBot="1">
      <c r="B27" s="42" t="e">
        <f>B26+1</f>
        <v>#REF!</v>
      </c>
      <c r="C27" s="42"/>
      <c r="D27" s="42"/>
      <c r="E27" s="314"/>
      <c r="F27" s="47"/>
      <c r="G27" s="42"/>
      <c r="H27" s="42"/>
      <c r="I27" s="42"/>
    </row>
    <row r="28" spans="2:9" s="66" customFormat="1" ht="15" thickBot="1">
      <c r="B28" s="49" t="e">
        <f t="shared" si="1"/>
        <v>#REF!</v>
      </c>
      <c r="C28" s="49"/>
      <c r="D28" s="49"/>
      <c r="E28" s="49"/>
      <c r="F28" s="46"/>
      <c r="G28" s="49"/>
      <c r="H28" s="49"/>
      <c r="I28" s="49"/>
    </row>
    <row r="29" spans="2:9" ht="15" thickBot="1">
      <c r="B29" s="42" t="e">
        <f t="shared" si="1"/>
        <v>#REF!</v>
      </c>
      <c r="C29" s="42"/>
      <c r="D29" s="42"/>
      <c r="E29" s="314"/>
      <c r="F29" s="47"/>
      <c r="G29" s="42"/>
      <c r="H29" s="42"/>
      <c r="I29" s="42"/>
    </row>
    <row r="30" spans="2:9" ht="15" thickBot="1">
      <c r="B30" s="49" t="e">
        <f t="shared" si="1"/>
        <v>#REF!</v>
      </c>
      <c r="C30" s="49"/>
      <c r="D30" s="49"/>
      <c r="E30" s="49"/>
      <c r="F30" s="46"/>
      <c r="G30" s="49"/>
      <c r="H30" s="49"/>
      <c r="I30" s="49"/>
    </row>
    <row r="31" spans="2:9" ht="15" thickBot="1">
      <c r="B31" s="42" t="e">
        <f t="shared" si="1"/>
        <v>#REF!</v>
      </c>
      <c r="C31" s="42"/>
      <c r="D31" s="42"/>
      <c r="E31" s="314"/>
      <c r="F31" s="47"/>
      <c r="G31" s="42"/>
      <c r="H31" s="42"/>
      <c r="I31" s="42"/>
    </row>
    <row r="32" spans="2:9" ht="15" thickBot="1">
      <c r="B32" s="49" t="e">
        <f t="shared" si="1"/>
        <v>#REF!</v>
      </c>
      <c r="C32" s="49"/>
      <c r="D32" s="49"/>
      <c r="E32" s="49"/>
      <c r="F32" s="46"/>
      <c r="G32" s="49"/>
      <c r="H32" s="49"/>
      <c r="I32" s="49"/>
    </row>
    <row r="33" spans="2:9" ht="15" thickBot="1">
      <c r="B33" s="42" t="e">
        <f t="shared" si="1"/>
        <v>#REF!</v>
      </c>
      <c r="C33" s="42"/>
      <c r="D33" s="42"/>
      <c r="E33" s="314"/>
      <c r="F33" s="47"/>
      <c r="G33" s="42"/>
      <c r="H33" s="42"/>
      <c r="I33" s="42"/>
    </row>
    <row r="34" spans="2:9" ht="15" thickBot="1">
      <c r="B34" s="49" t="e">
        <f t="shared" si="1"/>
        <v>#REF!</v>
      </c>
      <c r="C34" s="49"/>
      <c r="D34" s="49"/>
      <c r="E34" s="49"/>
      <c r="F34" s="46"/>
      <c r="G34" s="49"/>
      <c r="H34" s="49"/>
      <c r="I34" s="49"/>
    </row>
    <row r="35" spans="2:9" ht="15" thickBot="1">
      <c r="B35" s="42" t="e">
        <f t="shared" si="1"/>
        <v>#REF!</v>
      </c>
      <c r="C35" s="42"/>
      <c r="D35" s="42"/>
      <c r="E35" s="314"/>
      <c r="F35" s="47"/>
      <c r="G35" s="42"/>
      <c r="H35" s="42"/>
      <c r="I35" s="42"/>
    </row>
    <row r="36" spans="2:9" ht="15" thickBot="1">
      <c r="B36" s="49" t="e">
        <f t="shared" si="1"/>
        <v>#REF!</v>
      </c>
      <c r="C36" s="49"/>
      <c r="D36" s="49"/>
      <c r="E36" s="49"/>
      <c r="F36" s="46"/>
      <c r="G36" s="49"/>
      <c r="H36" s="49"/>
      <c r="I36" s="49"/>
    </row>
    <row r="37" spans="2:9" ht="15" thickBot="1">
      <c r="B37" s="42" t="e">
        <f t="shared" si="1"/>
        <v>#REF!</v>
      </c>
      <c r="C37" s="42"/>
      <c r="D37" s="42"/>
      <c r="E37" s="314"/>
      <c r="F37" s="47"/>
      <c r="G37" s="42"/>
      <c r="H37" s="42"/>
      <c r="I37" s="42"/>
    </row>
    <row r="38" spans="2:9" ht="15" thickBot="1">
      <c r="B38" s="49" t="e">
        <f t="shared" si="1"/>
        <v>#REF!</v>
      </c>
      <c r="C38" s="49"/>
      <c r="D38" s="49"/>
      <c r="E38" s="49"/>
      <c r="F38" s="46"/>
      <c r="G38" s="49"/>
      <c r="H38" s="49"/>
      <c r="I38" s="49"/>
    </row>
    <row r="39" spans="2:9" ht="15" thickBot="1">
      <c r="B39" s="42" t="e">
        <f t="shared" si="1"/>
        <v>#REF!</v>
      </c>
      <c r="C39" s="42"/>
      <c r="D39" s="42"/>
      <c r="E39" s="314"/>
      <c r="F39" s="47"/>
      <c r="G39" s="42"/>
      <c r="H39" s="42"/>
      <c r="I39" s="42"/>
    </row>
    <row r="40" spans="2:9" ht="15" thickBot="1">
      <c r="B40" s="49" t="e">
        <f t="shared" si="1"/>
        <v>#REF!</v>
      </c>
      <c r="C40" s="49"/>
      <c r="D40" s="49"/>
      <c r="E40" s="49"/>
      <c r="F40" s="46"/>
      <c r="G40" s="49"/>
      <c r="H40" s="49"/>
      <c r="I40" s="49"/>
    </row>
    <row r="41" spans="2:9" ht="15" thickBot="1">
      <c r="B41" s="42" t="e">
        <f t="shared" si="1"/>
        <v>#REF!</v>
      </c>
      <c r="C41" s="42"/>
      <c r="D41" s="42"/>
      <c r="E41" s="314"/>
      <c r="F41" s="47"/>
      <c r="G41" s="42"/>
      <c r="H41" s="42"/>
      <c r="I41" s="42"/>
    </row>
    <row r="42" spans="2:9" ht="15" thickBot="1">
      <c r="B42" s="49" t="e">
        <f t="shared" si="1"/>
        <v>#REF!</v>
      </c>
      <c r="C42" s="49"/>
      <c r="D42" s="49"/>
      <c r="E42" s="49"/>
      <c r="F42" s="46"/>
      <c r="G42" s="49"/>
      <c r="H42" s="49"/>
      <c r="I42" s="49"/>
    </row>
    <row r="43" spans="2:9" ht="15" thickBot="1">
      <c r="B43" s="42" t="e">
        <f t="shared" si="1"/>
        <v>#REF!</v>
      </c>
      <c r="C43" s="42"/>
      <c r="D43" s="42"/>
      <c r="E43" s="314"/>
      <c r="F43" s="47"/>
      <c r="G43" s="42"/>
      <c r="H43" s="42"/>
      <c r="I43" s="42"/>
    </row>
    <row r="44" spans="2:9" ht="15" thickBot="1">
      <c r="B44" s="48" t="e">
        <f t="shared" si="1"/>
        <v>#REF!</v>
      </c>
      <c r="C44" s="49"/>
      <c r="D44" s="49"/>
      <c r="E44" s="49"/>
      <c r="F44" s="46"/>
      <c r="G44" s="49"/>
      <c r="H44" s="49"/>
      <c r="I44" s="49"/>
    </row>
    <row r="45" spans="2:9" ht="15" thickBot="1">
      <c r="B45" s="42" t="e">
        <f>B44+1</f>
        <v>#REF!</v>
      </c>
      <c r="C45" s="42"/>
      <c r="D45" s="42"/>
      <c r="E45" s="314"/>
      <c r="F45" s="47"/>
      <c r="G45" s="42"/>
      <c r="H45" s="42"/>
      <c r="I45" s="42"/>
    </row>
    <row r="46" spans="2:9" ht="15" thickBot="1">
      <c r="B46" s="49" t="e">
        <f t="shared" si="1"/>
        <v>#REF!</v>
      </c>
      <c r="C46" s="49"/>
      <c r="D46" s="49"/>
      <c r="E46" s="49"/>
      <c r="F46" s="46"/>
      <c r="G46" s="49"/>
      <c r="H46" s="49"/>
      <c r="I46" s="49"/>
    </row>
    <row r="47" spans="2:9" ht="15" thickBot="1">
      <c r="B47" s="42" t="e">
        <f t="shared" si="1"/>
        <v>#REF!</v>
      </c>
      <c r="C47" s="42"/>
      <c r="D47" s="42"/>
      <c r="E47" s="314"/>
      <c r="F47" s="47"/>
      <c r="G47" s="42"/>
      <c r="H47" s="42"/>
      <c r="I47" s="42"/>
    </row>
    <row r="48" spans="2:9" ht="15" thickBot="1">
      <c r="B48" s="49" t="e">
        <f t="shared" si="1"/>
        <v>#REF!</v>
      </c>
      <c r="C48" s="49"/>
      <c r="D48" s="49"/>
      <c r="E48" s="49"/>
      <c r="F48" s="46"/>
      <c r="G48" s="49"/>
      <c r="H48" s="49"/>
      <c r="I48" s="49"/>
    </row>
    <row r="49" spans="2:9" ht="15" thickBot="1">
      <c r="B49" s="42" t="e">
        <f t="shared" si="1"/>
        <v>#REF!</v>
      </c>
      <c r="C49" s="42"/>
      <c r="D49" s="42"/>
      <c r="E49" s="314"/>
      <c r="F49" s="47"/>
      <c r="G49" s="42"/>
      <c r="H49" s="42"/>
      <c r="I49" s="42"/>
    </row>
    <row r="50" spans="2:9" ht="15" thickBot="1">
      <c r="B50" s="49" t="e">
        <f t="shared" si="1"/>
        <v>#REF!</v>
      </c>
      <c r="C50" s="49"/>
      <c r="D50" s="49"/>
      <c r="E50" s="49"/>
      <c r="F50" s="46"/>
      <c r="G50" s="49"/>
      <c r="H50" s="49"/>
      <c r="I50" s="49"/>
    </row>
    <row r="51" spans="2:9" ht="15" thickBot="1">
      <c r="B51" s="42" t="e">
        <f t="shared" si="1"/>
        <v>#REF!</v>
      </c>
      <c r="C51" s="42"/>
      <c r="D51" s="42"/>
      <c r="E51" s="314"/>
      <c r="F51" s="47"/>
      <c r="G51" s="42"/>
      <c r="H51" s="42"/>
      <c r="I51" s="42"/>
    </row>
    <row r="52" spans="2:9" ht="15" thickBot="1">
      <c r="B52" s="49" t="e">
        <f t="shared" si="1"/>
        <v>#REF!</v>
      </c>
      <c r="C52" s="49"/>
      <c r="D52" s="49"/>
      <c r="E52" s="49"/>
      <c r="F52" s="46"/>
      <c r="G52" s="49"/>
      <c r="H52" s="49"/>
      <c r="I52" s="49"/>
    </row>
    <row r="53" spans="2:9" ht="15" thickBot="1">
      <c r="B53" s="42" t="e">
        <f t="shared" si="1"/>
        <v>#REF!</v>
      </c>
      <c r="C53" s="42"/>
      <c r="D53" s="42"/>
      <c r="E53" s="314"/>
      <c r="F53" s="47"/>
      <c r="G53" s="42"/>
      <c r="H53" s="42"/>
      <c r="I53" s="42"/>
    </row>
    <row r="54" spans="2:9" ht="15" thickBot="1">
      <c r="B54" s="49" t="e">
        <f t="shared" si="1"/>
        <v>#REF!</v>
      </c>
      <c r="C54" s="49"/>
      <c r="D54" s="49"/>
      <c r="E54" s="49"/>
      <c r="F54" s="46"/>
      <c r="G54" s="49"/>
      <c r="H54" s="49"/>
      <c r="I54" s="49"/>
    </row>
    <row r="55" spans="2:9" ht="15" thickBot="1">
      <c r="B55" s="42" t="e">
        <f t="shared" si="1"/>
        <v>#REF!</v>
      </c>
      <c r="C55" s="42"/>
      <c r="D55" s="42"/>
      <c r="E55" s="314"/>
      <c r="F55" s="47"/>
      <c r="G55" s="42"/>
      <c r="H55" s="42"/>
      <c r="I55" s="42"/>
    </row>
    <row r="56" spans="2:9" ht="15" thickBot="1">
      <c r="B56" s="49" t="e">
        <f t="shared" si="1"/>
        <v>#REF!</v>
      </c>
      <c r="C56" s="49"/>
      <c r="D56" s="49"/>
      <c r="E56" s="49"/>
      <c r="F56" s="46"/>
      <c r="G56" s="49"/>
      <c r="H56" s="49"/>
      <c r="I56" s="49"/>
    </row>
    <row r="57" spans="2:9" ht="15" thickBot="1">
      <c r="B57" s="42" t="e">
        <f t="shared" si="1"/>
        <v>#REF!</v>
      </c>
      <c r="C57" s="42"/>
      <c r="D57" s="42"/>
      <c r="E57" s="314"/>
      <c r="F57" s="47"/>
      <c r="G57" s="42"/>
      <c r="H57" s="42"/>
      <c r="I57" s="42"/>
    </row>
    <row r="58" spans="2:9" ht="15" thickBot="1">
      <c r="B58" s="49" t="e">
        <f t="shared" si="1"/>
        <v>#REF!</v>
      </c>
      <c r="C58" s="49"/>
      <c r="D58" s="49"/>
      <c r="E58" s="49"/>
      <c r="F58" s="46"/>
      <c r="G58" s="49"/>
      <c r="H58" s="49"/>
      <c r="I58" s="49"/>
    </row>
    <row r="59" spans="2:9" ht="15" thickBot="1">
      <c r="B59" s="42" t="e">
        <f t="shared" si="1"/>
        <v>#REF!</v>
      </c>
      <c r="C59" s="42"/>
      <c r="D59" s="42"/>
      <c r="E59" s="314"/>
      <c r="F59" s="47"/>
      <c r="G59" s="42"/>
      <c r="H59" s="42"/>
      <c r="I59" s="42"/>
    </row>
    <row r="60" spans="2:9" ht="15" thickBot="1">
      <c r="B60" s="49" t="e">
        <f t="shared" si="1"/>
        <v>#REF!</v>
      </c>
      <c r="C60" s="49"/>
      <c r="D60" s="49"/>
      <c r="E60" s="49"/>
      <c r="F60" s="46"/>
      <c r="G60" s="49"/>
      <c r="H60" s="49"/>
      <c r="I60" s="49"/>
    </row>
    <row r="61" spans="2:9" ht="15" thickBot="1">
      <c r="B61" s="42" t="e">
        <f t="shared" si="1"/>
        <v>#REF!</v>
      </c>
      <c r="C61" s="42"/>
      <c r="D61" s="42"/>
      <c r="E61" s="314"/>
      <c r="F61" s="47"/>
      <c r="G61" s="42"/>
      <c r="H61" s="42"/>
      <c r="I61" s="42"/>
    </row>
    <row r="62" spans="2:9" ht="15" thickBot="1">
      <c r="B62" s="48" t="e">
        <f t="shared" si="1"/>
        <v>#REF!</v>
      </c>
      <c r="C62" s="49"/>
      <c r="D62" s="49"/>
      <c r="E62" s="49"/>
      <c r="F62" s="46"/>
      <c r="G62" s="49"/>
      <c r="H62" s="49"/>
      <c r="I62" s="49"/>
    </row>
    <row r="63" spans="2:9" ht="15" thickBot="1">
      <c r="B63" s="42" t="e">
        <f>B62+1</f>
        <v>#REF!</v>
      </c>
      <c r="C63" s="42"/>
      <c r="D63" s="42"/>
      <c r="E63" s="314"/>
      <c r="F63" s="47"/>
      <c r="G63" s="42"/>
      <c r="H63" s="42"/>
      <c r="I63" s="42"/>
    </row>
    <row r="64" spans="2:9" ht="15" thickBot="1">
      <c r="B64" s="49" t="e">
        <f t="shared" si="1"/>
        <v>#REF!</v>
      </c>
      <c r="C64" s="49"/>
      <c r="D64" s="49"/>
      <c r="E64" s="49"/>
      <c r="F64" s="46"/>
      <c r="G64" s="49"/>
      <c r="H64" s="49"/>
      <c r="I64" s="49"/>
    </row>
    <row r="65" spans="2:9" ht="15" thickBot="1">
      <c r="B65" s="42" t="e">
        <f t="shared" si="1"/>
        <v>#REF!</v>
      </c>
      <c r="C65" s="42"/>
      <c r="D65" s="42"/>
      <c r="E65" s="314"/>
      <c r="F65" s="47"/>
      <c r="G65" s="42"/>
      <c r="H65" s="42"/>
      <c r="I65" s="42"/>
    </row>
    <row r="66" spans="2:9" ht="15" thickBot="1">
      <c r="B66" s="49" t="e">
        <f t="shared" si="1"/>
        <v>#REF!</v>
      </c>
      <c r="C66" s="49"/>
      <c r="D66" s="49"/>
      <c r="E66" s="49"/>
      <c r="F66" s="46"/>
      <c r="G66" s="49"/>
      <c r="H66" s="49"/>
      <c r="I66" s="49"/>
    </row>
    <row r="67" spans="2:9" ht="15" thickBot="1">
      <c r="B67" s="42" t="e">
        <f t="shared" si="1"/>
        <v>#REF!</v>
      </c>
      <c r="C67" s="42"/>
      <c r="D67" s="42"/>
      <c r="E67" s="314"/>
      <c r="F67" s="47"/>
      <c r="G67" s="42"/>
      <c r="H67" s="42"/>
      <c r="I67" s="42"/>
    </row>
    <row r="68" spans="2:9" ht="15" thickBot="1">
      <c r="B68" s="49" t="e">
        <f t="shared" si="1"/>
        <v>#REF!</v>
      </c>
      <c r="C68" s="49"/>
      <c r="D68" s="49"/>
      <c r="E68" s="49"/>
      <c r="F68" s="46"/>
      <c r="G68" s="49"/>
      <c r="H68" s="49"/>
      <c r="I68" s="49"/>
    </row>
    <row r="69" spans="2:9" ht="15" thickBot="1">
      <c r="B69" s="42" t="e">
        <f t="shared" si="1"/>
        <v>#REF!</v>
      </c>
      <c r="C69" s="42"/>
      <c r="D69" s="42"/>
      <c r="E69" s="314"/>
      <c r="F69" s="47"/>
      <c r="G69" s="42"/>
      <c r="H69" s="42"/>
      <c r="I69" s="42"/>
    </row>
    <row r="70" spans="2:9" ht="15" thickBot="1">
      <c r="B70" s="49" t="e">
        <f t="shared" si="1"/>
        <v>#REF!</v>
      </c>
      <c r="C70" s="49"/>
      <c r="D70" s="49"/>
      <c r="E70" s="49"/>
      <c r="F70" s="46"/>
      <c r="G70" s="49"/>
      <c r="H70" s="49"/>
      <c r="I70" s="49"/>
    </row>
    <row r="71" spans="2:9" ht="15" thickBot="1">
      <c r="B71" s="42" t="e">
        <f t="shared" si="1"/>
        <v>#REF!</v>
      </c>
      <c r="C71" s="42"/>
      <c r="D71" s="42"/>
      <c r="E71" s="314"/>
      <c r="F71" s="47"/>
      <c r="G71" s="42"/>
      <c r="H71" s="42"/>
      <c r="I71" s="42"/>
    </row>
    <row r="72" spans="2:9" ht="15" thickBot="1">
      <c r="B72" s="49" t="e">
        <f t="shared" si="1"/>
        <v>#REF!</v>
      </c>
      <c r="C72" s="49"/>
      <c r="D72" s="49"/>
      <c r="E72" s="49"/>
      <c r="F72" s="46"/>
      <c r="G72" s="49"/>
      <c r="H72" s="49"/>
      <c r="I72" s="49"/>
    </row>
    <row r="73" spans="2:9" ht="15" thickBot="1">
      <c r="B73" s="42" t="e">
        <f t="shared" si="1"/>
        <v>#REF!</v>
      </c>
      <c r="C73" s="42"/>
      <c r="D73" s="42"/>
      <c r="E73" s="314"/>
      <c r="F73" s="47"/>
      <c r="G73" s="42"/>
      <c r="H73" s="42"/>
      <c r="I73" s="42"/>
    </row>
    <row r="74" spans="2:9" ht="15" thickBot="1">
      <c r="B74" s="49" t="e">
        <f t="shared" ref="B74:B80" si="2">B73+1</f>
        <v>#REF!</v>
      </c>
      <c r="C74" s="49"/>
      <c r="D74" s="49"/>
      <c r="E74" s="49"/>
      <c r="F74" s="46"/>
      <c r="G74" s="49"/>
      <c r="H74" s="49"/>
      <c r="I74" s="49"/>
    </row>
    <row r="75" spans="2:9" ht="15" thickBot="1">
      <c r="B75" s="42" t="e">
        <f t="shared" si="2"/>
        <v>#REF!</v>
      </c>
      <c r="C75" s="42"/>
      <c r="D75" s="42"/>
      <c r="E75" s="314"/>
      <c r="F75" s="47"/>
      <c r="G75" s="42"/>
      <c r="H75" s="42"/>
      <c r="I75" s="42"/>
    </row>
    <row r="76" spans="2:9" ht="15" thickBot="1">
      <c r="B76" s="49" t="e">
        <f t="shared" si="2"/>
        <v>#REF!</v>
      </c>
      <c r="C76" s="49"/>
      <c r="D76" s="49"/>
      <c r="E76" s="49"/>
      <c r="F76" s="46"/>
      <c r="G76" s="49"/>
      <c r="H76" s="49"/>
      <c r="I76" s="49"/>
    </row>
    <row r="77" spans="2:9" ht="15" thickBot="1">
      <c r="B77" s="42" t="e">
        <f t="shared" si="2"/>
        <v>#REF!</v>
      </c>
      <c r="C77" s="42"/>
      <c r="D77" s="42"/>
      <c r="E77" s="314"/>
      <c r="F77" s="47"/>
      <c r="G77" s="42"/>
      <c r="H77" s="42"/>
      <c r="I77" s="42"/>
    </row>
    <row r="78" spans="2:9" ht="15" thickBot="1">
      <c r="B78" s="49" t="e">
        <f t="shared" si="2"/>
        <v>#REF!</v>
      </c>
      <c r="C78" s="49"/>
      <c r="D78" s="49"/>
      <c r="E78" s="49"/>
      <c r="F78" s="46"/>
      <c r="G78" s="49"/>
      <c r="H78" s="49"/>
      <c r="I78" s="49"/>
    </row>
    <row r="79" spans="2:9" ht="15" thickBot="1">
      <c r="B79" s="42" t="e">
        <f t="shared" si="2"/>
        <v>#REF!</v>
      </c>
      <c r="C79" s="42"/>
      <c r="D79" s="42"/>
      <c r="E79" s="314"/>
      <c r="F79" s="47"/>
      <c r="G79" s="42"/>
      <c r="H79" s="42"/>
      <c r="I79" s="42"/>
    </row>
    <row r="80" spans="2:9" ht="15" thickBot="1">
      <c r="B80" s="48" t="e">
        <f t="shared" si="2"/>
        <v>#REF!</v>
      </c>
      <c r="C80" s="49"/>
      <c r="D80" s="49"/>
      <c r="E80" s="49"/>
      <c r="F80" s="46"/>
      <c r="G80" s="49"/>
      <c r="H80" s="49"/>
      <c r="I80" s="49"/>
    </row>
    <row r="81" spans="2:9" ht="15" thickBot="1">
      <c r="B81" s="42" t="e">
        <f>B80+1</f>
        <v>#REF!</v>
      </c>
      <c r="C81" s="42"/>
      <c r="D81" s="42"/>
      <c r="E81" s="314"/>
      <c r="F81" s="47"/>
      <c r="G81" s="42"/>
      <c r="H81" s="42"/>
      <c r="I81" s="42"/>
    </row>
    <row r="82" spans="2:9" ht="15" thickBot="1">
      <c r="B82" s="49" t="e">
        <f t="shared" ref="B82:B98" si="3">B81+1</f>
        <v>#REF!</v>
      </c>
      <c r="C82" s="49"/>
      <c r="D82" s="49"/>
      <c r="E82" s="49"/>
      <c r="F82" s="46"/>
      <c r="G82" s="49"/>
      <c r="H82" s="49"/>
      <c r="I82" s="49"/>
    </row>
    <row r="83" spans="2:9" ht="15" thickBot="1">
      <c r="B83" s="42" t="e">
        <f t="shared" si="3"/>
        <v>#REF!</v>
      </c>
      <c r="C83" s="42"/>
      <c r="D83" s="42"/>
      <c r="E83" s="314"/>
      <c r="F83" s="47"/>
      <c r="G83" s="42"/>
      <c r="H83" s="42"/>
      <c r="I83" s="42"/>
    </row>
    <row r="84" spans="2:9" ht="15" thickBot="1">
      <c r="B84" s="49" t="e">
        <f t="shared" si="3"/>
        <v>#REF!</v>
      </c>
      <c r="C84" s="49"/>
      <c r="D84" s="49"/>
      <c r="E84" s="49"/>
      <c r="F84" s="46"/>
      <c r="G84" s="49"/>
      <c r="H84" s="49"/>
      <c r="I84" s="49"/>
    </row>
    <row r="85" spans="2:9" ht="15" thickBot="1">
      <c r="B85" s="42" t="e">
        <f t="shared" si="3"/>
        <v>#REF!</v>
      </c>
      <c r="C85" s="42"/>
      <c r="D85" s="42"/>
      <c r="E85" s="314"/>
      <c r="F85" s="47"/>
      <c r="G85" s="42"/>
      <c r="H85" s="42"/>
      <c r="I85" s="42"/>
    </row>
    <row r="86" spans="2:9" ht="15" thickBot="1">
      <c r="B86" s="49" t="e">
        <f t="shared" si="3"/>
        <v>#REF!</v>
      </c>
      <c r="C86" s="49"/>
      <c r="D86" s="49"/>
      <c r="E86" s="49"/>
      <c r="F86" s="46"/>
      <c r="G86" s="49"/>
      <c r="H86" s="49"/>
      <c r="I86" s="49"/>
    </row>
    <row r="87" spans="2:9" ht="15" thickBot="1">
      <c r="B87" s="42" t="e">
        <f t="shared" si="3"/>
        <v>#REF!</v>
      </c>
      <c r="C87" s="42"/>
      <c r="D87" s="42"/>
      <c r="E87" s="314"/>
      <c r="F87" s="47"/>
      <c r="G87" s="42"/>
      <c r="H87" s="42"/>
      <c r="I87" s="42"/>
    </row>
    <row r="88" spans="2:9" ht="15" thickBot="1">
      <c r="B88" s="49" t="e">
        <f t="shared" si="3"/>
        <v>#REF!</v>
      </c>
      <c r="C88" s="49"/>
      <c r="D88" s="49"/>
      <c r="E88" s="49"/>
      <c r="F88" s="46"/>
      <c r="G88" s="49"/>
      <c r="H88" s="49"/>
      <c r="I88" s="49"/>
    </row>
    <row r="89" spans="2:9" ht="15" thickBot="1">
      <c r="B89" s="42" t="e">
        <f t="shared" si="3"/>
        <v>#REF!</v>
      </c>
      <c r="C89" s="42"/>
      <c r="D89" s="42"/>
      <c r="E89" s="314"/>
      <c r="F89" s="47"/>
      <c r="G89" s="42"/>
      <c r="H89" s="42"/>
      <c r="I89" s="42"/>
    </row>
    <row r="90" spans="2:9" ht="15" thickBot="1">
      <c r="B90" s="49" t="e">
        <f t="shared" si="3"/>
        <v>#REF!</v>
      </c>
      <c r="C90" s="49"/>
      <c r="D90" s="49"/>
      <c r="E90" s="49"/>
      <c r="F90" s="46"/>
      <c r="G90" s="49"/>
      <c r="H90" s="49"/>
      <c r="I90" s="49"/>
    </row>
    <row r="91" spans="2:9" ht="15" thickBot="1">
      <c r="B91" s="42" t="e">
        <f t="shared" si="3"/>
        <v>#REF!</v>
      </c>
      <c r="C91" s="42"/>
      <c r="D91" s="42"/>
      <c r="E91" s="314"/>
      <c r="F91" s="47"/>
      <c r="G91" s="42"/>
      <c r="H91" s="42"/>
      <c r="I91" s="42"/>
    </row>
    <row r="92" spans="2:9" ht="15" thickBot="1">
      <c r="B92" s="49" t="e">
        <f t="shared" si="3"/>
        <v>#REF!</v>
      </c>
      <c r="C92" s="49"/>
      <c r="D92" s="49"/>
      <c r="E92" s="49"/>
      <c r="F92" s="46"/>
      <c r="G92" s="49"/>
      <c r="H92" s="49"/>
      <c r="I92" s="49"/>
    </row>
    <row r="93" spans="2:9" ht="15" thickBot="1">
      <c r="B93" s="42" t="e">
        <f t="shared" si="3"/>
        <v>#REF!</v>
      </c>
      <c r="C93" s="42"/>
      <c r="D93" s="42"/>
      <c r="E93" s="314"/>
      <c r="F93" s="47"/>
      <c r="G93" s="42"/>
      <c r="H93" s="42"/>
      <c r="I93" s="42"/>
    </row>
    <row r="94" spans="2:9" ht="15" thickBot="1">
      <c r="B94" s="49" t="e">
        <f t="shared" si="3"/>
        <v>#REF!</v>
      </c>
      <c r="C94" s="49"/>
      <c r="D94" s="49"/>
      <c r="E94" s="49"/>
      <c r="F94" s="46"/>
      <c r="G94" s="49"/>
      <c r="H94" s="49"/>
      <c r="I94" s="49"/>
    </row>
    <row r="95" spans="2:9" ht="15" thickBot="1">
      <c r="B95" s="42" t="e">
        <f t="shared" si="3"/>
        <v>#REF!</v>
      </c>
      <c r="C95" s="42"/>
      <c r="D95" s="42"/>
      <c r="E95" s="314"/>
      <c r="F95" s="47"/>
      <c r="G95" s="42"/>
      <c r="H95" s="42"/>
      <c r="I95" s="42"/>
    </row>
    <row r="96" spans="2:9" ht="15" thickBot="1">
      <c r="B96" s="49" t="e">
        <f t="shared" si="3"/>
        <v>#REF!</v>
      </c>
      <c r="C96" s="49"/>
      <c r="D96" s="49"/>
      <c r="E96" s="49"/>
      <c r="F96" s="46"/>
      <c r="G96" s="49"/>
      <c r="H96" s="49"/>
      <c r="I96" s="49"/>
    </row>
    <row r="97" spans="2:9" ht="15" thickBot="1">
      <c r="B97" s="42" t="e">
        <f t="shared" si="3"/>
        <v>#REF!</v>
      </c>
      <c r="C97" s="42"/>
      <c r="D97" s="42"/>
      <c r="E97" s="314"/>
      <c r="F97" s="47"/>
      <c r="G97" s="42"/>
      <c r="H97" s="42"/>
      <c r="I97" s="42"/>
    </row>
    <row r="98" spans="2:9" ht="15" thickBot="1">
      <c r="B98" s="48" t="e">
        <f t="shared" si="3"/>
        <v>#REF!</v>
      </c>
      <c r="C98" s="49"/>
      <c r="D98" s="49"/>
      <c r="E98" s="49"/>
      <c r="F98" s="46"/>
      <c r="G98" s="49"/>
      <c r="H98" s="49"/>
      <c r="I98" s="49"/>
    </row>
    <row r="99" spans="2:9" ht="15" thickBot="1">
      <c r="B99" s="42" t="e">
        <f>B98+1</f>
        <v>#REF!</v>
      </c>
      <c r="C99" s="42"/>
      <c r="D99" s="42"/>
      <c r="E99" s="314"/>
      <c r="F99" s="47"/>
      <c r="G99" s="42"/>
      <c r="H99" s="42"/>
      <c r="I99" s="42"/>
    </row>
    <row r="100" spans="2:9" ht="15" thickBot="1">
      <c r="B100" s="49" t="e">
        <f t="shared" ref="B100:B116" si="4">B99+1</f>
        <v>#REF!</v>
      </c>
      <c r="C100" s="49"/>
      <c r="D100" s="49"/>
      <c r="E100" s="49"/>
      <c r="F100" s="46"/>
      <c r="G100" s="49"/>
      <c r="H100" s="49"/>
      <c r="I100" s="49"/>
    </row>
    <row r="101" spans="2:9" ht="15" thickBot="1">
      <c r="B101" s="42" t="e">
        <f t="shared" si="4"/>
        <v>#REF!</v>
      </c>
      <c r="C101" s="42"/>
      <c r="D101" s="42"/>
      <c r="E101" s="314"/>
      <c r="F101" s="47"/>
      <c r="G101" s="42"/>
      <c r="H101" s="42"/>
      <c r="I101" s="42"/>
    </row>
    <row r="102" spans="2:9" ht="15" thickBot="1">
      <c r="B102" s="49" t="e">
        <f t="shared" si="4"/>
        <v>#REF!</v>
      </c>
      <c r="C102" s="49"/>
      <c r="D102" s="49"/>
      <c r="E102" s="49"/>
      <c r="F102" s="46"/>
      <c r="G102" s="49"/>
      <c r="H102" s="49"/>
      <c r="I102" s="49"/>
    </row>
    <row r="103" spans="2:9" ht="15" thickBot="1">
      <c r="B103" s="42" t="e">
        <f t="shared" si="4"/>
        <v>#REF!</v>
      </c>
      <c r="C103" s="42"/>
      <c r="D103" s="42"/>
      <c r="E103" s="314"/>
      <c r="F103" s="47"/>
      <c r="G103" s="42"/>
      <c r="H103" s="42"/>
      <c r="I103" s="42"/>
    </row>
    <row r="104" spans="2:9" ht="15" thickBot="1">
      <c r="B104" s="49" t="e">
        <f t="shared" si="4"/>
        <v>#REF!</v>
      </c>
      <c r="C104" s="49"/>
      <c r="D104" s="49"/>
      <c r="E104" s="49"/>
      <c r="F104" s="46"/>
      <c r="G104" s="49"/>
      <c r="H104" s="49"/>
      <c r="I104" s="49"/>
    </row>
    <row r="105" spans="2:9" ht="15" thickBot="1">
      <c r="B105" s="42" t="e">
        <f t="shared" si="4"/>
        <v>#REF!</v>
      </c>
      <c r="C105" s="42"/>
      <c r="D105" s="42"/>
      <c r="E105" s="314"/>
      <c r="F105" s="47"/>
      <c r="G105" s="42"/>
      <c r="H105" s="42"/>
      <c r="I105" s="42"/>
    </row>
    <row r="106" spans="2:9" ht="15" thickBot="1">
      <c r="B106" s="49" t="e">
        <f t="shared" si="4"/>
        <v>#REF!</v>
      </c>
      <c r="C106" s="49"/>
      <c r="D106" s="49"/>
      <c r="E106" s="49"/>
      <c r="F106" s="46"/>
      <c r="G106" s="49"/>
      <c r="H106" s="49"/>
      <c r="I106" s="49"/>
    </row>
    <row r="107" spans="2:9" ht="15" thickBot="1">
      <c r="B107" s="42" t="e">
        <f t="shared" si="4"/>
        <v>#REF!</v>
      </c>
      <c r="C107" s="42"/>
      <c r="D107" s="42"/>
      <c r="E107" s="314"/>
      <c r="F107" s="47"/>
      <c r="G107" s="42"/>
      <c r="H107" s="42"/>
      <c r="I107" s="42"/>
    </row>
    <row r="108" spans="2:9" ht="15" thickBot="1">
      <c r="B108" s="49" t="e">
        <f t="shared" si="4"/>
        <v>#REF!</v>
      </c>
      <c r="C108" s="49"/>
      <c r="D108" s="49"/>
      <c r="E108" s="49"/>
      <c r="F108" s="46"/>
      <c r="G108" s="49"/>
      <c r="H108" s="49"/>
      <c r="I108" s="49"/>
    </row>
    <row r="109" spans="2:9" ht="15" thickBot="1">
      <c r="B109" s="42" t="e">
        <f t="shared" si="4"/>
        <v>#REF!</v>
      </c>
      <c r="C109" s="42"/>
      <c r="D109" s="42"/>
      <c r="E109" s="314"/>
      <c r="F109" s="47"/>
      <c r="G109" s="42"/>
      <c r="H109" s="42"/>
      <c r="I109" s="42"/>
    </row>
    <row r="110" spans="2:9" ht="15" thickBot="1">
      <c r="B110" s="49" t="e">
        <f t="shared" si="4"/>
        <v>#REF!</v>
      </c>
      <c r="C110" s="49"/>
      <c r="D110" s="49"/>
      <c r="E110" s="49"/>
      <c r="F110" s="46"/>
      <c r="G110" s="49"/>
      <c r="H110" s="49"/>
      <c r="I110" s="49"/>
    </row>
    <row r="111" spans="2:9" ht="15" thickBot="1">
      <c r="B111" s="42" t="e">
        <f t="shared" si="4"/>
        <v>#REF!</v>
      </c>
      <c r="C111" s="42"/>
      <c r="D111" s="42"/>
      <c r="E111" s="314"/>
      <c r="F111" s="47"/>
      <c r="G111" s="42"/>
      <c r="H111" s="42"/>
      <c r="I111" s="42"/>
    </row>
    <row r="112" spans="2:9" ht="15" thickBot="1">
      <c r="B112" s="49" t="e">
        <f t="shared" si="4"/>
        <v>#REF!</v>
      </c>
      <c r="C112" s="49"/>
      <c r="D112" s="49"/>
      <c r="E112" s="49"/>
      <c r="F112" s="46"/>
      <c r="G112" s="49"/>
      <c r="H112" s="49"/>
      <c r="I112" s="49"/>
    </row>
    <row r="113" spans="2:9" ht="15" thickBot="1">
      <c r="B113" s="42" t="e">
        <f t="shared" si="4"/>
        <v>#REF!</v>
      </c>
      <c r="C113" s="42"/>
      <c r="D113" s="42"/>
      <c r="E113" s="314"/>
      <c r="F113" s="47"/>
      <c r="G113" s="42"/>
      <c r="H113" s="42"/>
      <c r="I113" s="42"/>
    </row>
    <row r="114" spans="2:9" ht="15" thickBot="1">
      <c r="B114" s="49" t="e">
        <f t="shared" si="4"/>
        <v>#REF!</v>
      </c>
      <c r="C114" s="49"/>
      <c r="D114" s="49"/>
      <c r="E114" s="49"/>
      <c r="F114" s="46"/>
      <c r="G114" s="49"/>
      <c r="H114" s="49"/>
      <c r="I114" s="49"/>
    </row>
    <row r="115" spans="2:9" ht="15" thickBot="1">
      <c r="B115" s="42" t="e">
        <f t="shared" si="4"/>
        <v>#REF!</v>
      </c>
      <c r="C115" s="42"/>
      <c r="D115" s="42"/>
      <c r="E115" s="314"/>
      <c r="F115" s="47"/>
      <c r="G115" s="42"/>
      <c r="H115" s="42"/>
      <c r="I115" s="42"/>
    </row>
    <row r="116" spans="2:9" ht="15" thickBot="1">
      <c r="B116" s="48" t="e">
        <f t="shared" si="4"/>
        <v>#REF!</v>
      </c>
      <c r="C116" s="49"/>
      <c r="D116" s="49"/>
      <c r="E116" s="49"/>
      <c r="F116" s="46"/>
      <c r="G116" s="49"/>
      <c r="H116" s="49"/>
      <c r="I116" s="49"/>
    </row>
    <row r="117" spans="2:9" ht="15" thickBot="1">
      <c r="B117" s="42" t="e">
        <f>B116+1</f>
        <v>#REF!</v>
      </c>
      <c r="C117" s="42"/>
      <c r="D117" s="42"/>
      <c r="E117" s="314"/>
      <c r="F117" s="47"/>
      <c r="G117" s="42"/>
      <c r="H117" s="42"/>
      <c r="I117" s="42"/>
    </row>
    <row r="118" spans="2:9" ht="15" thickBot="1">
      <c r="B118" s="49" t="e">
        <f t="shared" ref="B118:B134" si="5">B117+1</f>
        <v>#REF!</v>
      </c>
      <c r="C118" s="49"/>
      <c r="D118" s="49"/>
      <c r="E118" s="49"/>
      <c r="F118" s="46"/>
      <c r="G118" s="49"/>
      <c r="H118" s="49"/>
      <c r="I118" s="49"/>
    </row>
    <row r="119" spans="2:9" ht="15" thickBot="1">
      <c r="B119" s="42" t="e">
        <f t="shared" si="5"/>
        <v>#REF!</v>
      </c>
      <c r="C119" s="42"/>
      <c r="D119" s="42"/>
      <c r="E119" s="314"/>
      <c r="F119" s="47"/>
      <c r="G119" s="42"/>
      <c r="H119" s="42"/>
      <c r="I119" s="42"/>
    </row>
    <row r="120" spans="2:9" ht="15" thickBot="1">
      <c r="B120" s="49" t="e">
        <f t="shared" si="5"/>
        <v>#REF!</v>
      </c>
      <c r="C120" s="49"/>
      <c r="D120" s="49"/>
      <c r="E120" s="49"/>
      <c r="F120" s="46"/>
      <c r="G120" s="49"/>
      <c r="H120" s="49"/>
      <c r="I120" s="49"/>
    </row>
    <row r="121" spans="2:9" ht="15" thickBot="1">
      <c r="B121" s="42" t="e">
        <f t="shared" si="5"/>
        <v>#REF!</v>
      </c>
      <c r="C121" s="42"/>
      <c r="D121" s="42"/>
      <c r="E121" s="314"/>
      <c r="F121" s="47"/>
      <c r="G121" s="42"/>
      <c r="H121" s="42"/>
      <c r="I121" s="42"/>
    </row>
    <row r="122" spans="2:9" ht="15" thickBot="1">
      <c r="B122" s="49" t="e">
        <f t="shared" si="5"/>
        <v>#REF!</v>
      </c>
      <c r="C122" s="49"/>
      <c r="D122" s="49"/>
      <c r="E122" s="49"/>
      <c r="F122" s="46"/>
      <c r="G122" s="49"/>
      <c r="H122" s="49"/>
      <c r="I122" s="49"/>
    </row>
    <row r="123" spans="2:9" ht="15" thickBot="1">
      <c r="B123" s="42" t="e">
        <f t="shared" si="5"/>
        <v>#REF!</v>
      </c>
      <c r="C123" s="42"/>
      <c r="D123" s="42"/>
      <c r="E123" s="314"/>
      <c r="F123" s="47"/>
      <c r="G123" s="42"/>
      <c r="H123" s="42"/>
      <c r="I123" s="42"/>
    </row>
    <row r="124" spans="2:9" ht="15" thickBot="1">
      <c r="B124" s="49" t="e">
        <f t="shared" si="5"/>
        <v>#REF!</v>
      </c>
      <c r="C124" s="49"/>
      <c r="D124" s="49"/>
      <c r="E124" s="49"/>
      <c r="F124" s="46"/>
      <c r="G124" s="49"/>
      <c r="H124" s="49"/>
      <c r="I124" s="49"/>
    </row>
    <row r="125" spans="2:9" ht="15" thickBot="1">
      <c r="B125" s="42" t="e">
        <f t="shared" si="5"/>
        <v>#REF!</v>
      </c>
      <c r="C125" s="42"/>
      <c r="D125" s="42"/>
      <c r="E125" s="314"/>
      <c r="F125" s="47"/>
      <c r="G125" s="42"/>
      <c r="H125" s="42"/>
      <c r="I125" s="42"/>
    </row>
    <row r="126" spans="2:9" ht="15" thickBot="1">
      <c r="B126" s="49" t="e">
        <f t="shared" si="5"/>
        <v>#REF!</v>
      </c>
      <c r="C126" s="49"/>
      <c r="D126" s="49"/>
      <c r="E126" s="49"/>
      <c r="F126" s="46"/>
      <c r="G126" s="49"/>
      <c r="H126" s="49"/>
      <c r="I126" s="49"/>
    </row>
    <row r="127" spans="2:9" ht="15" thickBot="1">
      <c r="B127" s="42" t="e">
        <f t="shared" si="5"/>
        <v>#REF!</v>
      </c>
      <c r="C127" s="42"/>
      <c r="D127" s="42"/>
      <c r="E127" s="314"/>
      <c r="F127" s="47"/>
      <c r="G127" s="42"/>
      <c r="H127" s="42"/>
      <c r="I127" s="42"/>
    </row>
    <row r="128" spans="2:9" ht="15" thickBot="1">
      <c r="B128" s="49" t="e">
        <f t="shared" si="5"/>
        <v>#REF!</v>
      </c>
      <c r="C128" s="49"/>
      <c r="D128" s="49"/>
      <c r="E128" s="49"/>
      <c r="F128" s="46"/>
      <c r="G128" s="49"/>
      <c r="H128" s="49"/>
      <c r="I128" s="49"/>
    </row>
    <row r="129" spans="2:9" ht="15" thickBot="1">
      <c r="B129" s="42" t="e">
        <f t="shared" si="5"/>
        <v>#REF!</v>
      </c>
      <c r="C129" s="42"/>
      <c r="D129" s="42"/>
      <c r="E129" s="314"/>
      <c r="F129" s="47"/>
      <c r="G129" s="42"/>
      <c r="H129" s="42"/>
      <c r="I129" s="42"/>
    </row>
    <row r="130" spans="2:9" ht="15" thickBot="1">
      <c r="B130" s="49" t="e">
        <f t="shared" si="5"/>
        <v>#REF!</v>
      </c>
      <c r="C130" s="49"/>
      <c r="D130" s="49"/>
      <c r="E130" s="49"/>
      <c r="F130" s="46"/>
      <c r="G130" s="49"/>
      <c r="H130" s="49"/>
      <c r="I130" s="49"/>
    </row>
    <row r="131" spans="2:9" ht="15" thickBot="1">
      <c r="B131" s="42" t="e">
        <f t="shared" si="5"/>
        <v>#REF!</v>
      </c>
      <c r="C131" s="42"/>
      <c r="D131" s="42"/>
      <c r="E131" s="314"/>
      <c r="F131" s="47"/>
      <c r="G131" s="42"/>
      <c r="H131" s="42"/>
      <c r="I131" s="42"/>
    </row>
    <row r="132" spans="2:9" ht="15" thickBot="1">
      <c r="B132" s="49" t="e">
        <f t="shared" si="5"/>
        <v>#REF!</v>
      </c>
      <c r="C132" s="49"/>
      <c r="D132" s="49"/>
      <c r="E132" s="49"/>
      <c r="F132" s="46"/>
      <c r="G132" s="49"/>
      <c r="H132" s="49"/>
      <c r="I132" s="49"/>
    </row>
    <row r="133" spans="2:9" ht="15" thickBot="1">
      <c r="B133" s="42" t="e">
        <f t="shared" si="5"/>
        <v>#REF!</v>
      </c>
      <c r="C133" s="42"/>
      <c r="D133" s="42"/>
      <c r="E133" s="314"/>
      <c r="F133" s="47"/>
      <c r="G133" s="42"/>
      <c r="H133" s="42"/>
      <c r="I133" s="42"/>
    </row>
    <row r="134" spans="2:9" ht="15" thickBot="1">
      <c r="B134" s="48" t="e">
        <f t="shared" si="5"/>
        <v>#REF!</v>
      </c>
      <c r="C134" s="49"/>
      <c r="D134" s="49"/>
      <c r="E134" s="49"/>
      <c r="F134" s="46"/>
      <c r="G134" s="49"/>
      <c r="H134" s="49"/>
      <c r="I134" s="49"/>
    </row>
    <row r="135" spans="2:9" ht="15" thickBot="1">
      <c r="B135" s="42" t="e">
        <f>B134+1</f>
        <v>#REF!</v>
      </c>
      <c r="C135" s="42"/>
      <c r="D135" s="42"/>
      <c r="E135" s="314"/>
      <c r="F135" s="47"/>
      <c r="G135" s="42"/>
      <c r="H135" s="42"/>
      <c r="I135" s="42"/>
    </row>
    <row r="136" spans="2:9" ht="15" thickBot="1">
      <c r="B136" s="49" t="e">
        <f t="shared" ref="B136:B152" si="6">B135+1</f>
        <v>#REF!</v>
      </c>
      <c r="C136" s="49"/>
      <c r="D136" s="49"/>
      <c r="E136" s="49"/>
      <c r="F136" s="46"/>
      <c r="G136" s="49"/>
      <c r="H136" s="49"/>
      <c r="I136" s="49"/>
    </row>
    <row r="137" spans="2:9" ht="15" thickBot="1">
      <c r="B137" s="42" t="e">
        <f t="shared" si="6"/>
        <v>#REF!</v>
      </c>
      <c r="C137" s="42"/>
      <c r="D137" s="42"/>
      <c r="E137" s="314"/>
      <c r="F137" s="47"/>
      <c r="G137" s="42"/>
      <c r="H137" s="42"/>
      <c r="I137" s="42"/>
    </row>
    <row r="138" spans="2:9" ht="15" thickBot="1">
      <c r="B138" s="49" t="e">
        <f t="shared" si="6"/>
        <v>#REF!</v>
      </c>
      <c r="C138" s="49"/>
      <c r="D138" s="49"/>
      <c r="E138" s="49"/>
      <c r="F138" s="46"/>
      <c r="G138" s="49"/>
      <c r="H138" s="49"/>
      <c r="I138" s="49"/>
    </row>
    <row r="139" spans="2:9" ht="15" thickBot="1">
      <c r="B139" s="42" t="e">
        <f t="shared" si="6"/>
        <v>#REF!</v>
      </c>
      <c r="C139" s="42"/>
      <c r="D139" s="42"/>
      <c r="E139" s="314"/>
      <c r="F139" s="47"/>
      <c r="G139" s="42"/>
      <c r="H139" s="42"/>
      <c r="I139" s="42"/>
    </row>
    <row r="140" spans="2:9" ht="15" thickBot="1">
      <c r="B140" s="49" t="e">
        <f t="shared" si="6"/>
        <v>#REF!</v>
      </c>
      <c r="C140" s="49"/>
      <c r="D140" s="49"/>
      <c r="E140" s="49"/>
      <c r="F140" s="46"/>
      <c r="G140" s="49"/>
      <c r="H140" s="49"/>
      <c r="I140" s="49"/>
    </row>
    <row r="141" spans="2:9" ht="15" thickBot="1">
      <c r="B141" s="42" t="e">
        <f t="shared" si="6"/>
        <v>#REF!</v>
      </c>
      <c r="C141" s="42"/>
      <c r="D141" s="42"/>
      <c r="E141" s="314"/>
      <c r="F141" s="47"/>
      <c r="G141" s="42"/>
      <c r="H141" s="42"/>
      <c r="I141" s="42"/>
    </row>
    <row r="142" spans="2:9" ht="15" thickBot="1">
      <c r="B142" s="49" t="e">
        <f t="shared" si="6"/>
        <v>#REF!</v>
      </c>
      <c r="C142" s="49"/>
      <c r="D142" s="49"/>
      <c r="E142" s="49"/>
      <c r="F142" s="46"/>
      <c r="G142" s="49"/>
      <c r="H142" s="49"/>
      <c r="I142" s="49"/>
    </row>
    <row r="143" spans="2:9" ht="15" thickBot="1">
      <c r="B143" s="42" t="e">
        <f t="shared" si="6"/>
        <v>#REF!</v>
      </c>
      <c r="C143" s="42"/>
      <c r="D143" s="42"/>
      <c r="E143" s="314"/>
      <c r="F143" s="47"/>
      <c r="G143" s="42"/>
      <c r="H143" s="42"/>
      <c r="I143" s="42"/>
    </row>
    <row r="144" spans="2:9" ht="15" thickBot="1">
      <c r="B144" s="49" t="e">
        <f t="shared" si="6"/>
        <v>#REF!</v>
      </c>
      <c r="C144" s="49"/>
      <c r="D144" s="49"/>
      <c r="E144" s="49"/>
      <c r="F144" s="46"/>
      <c r="G144" s="49"/>
      <c r="H144" s="49"/>
      <c r="I144" s="49"/>
    </row>
    <row r="145" spans="2:9" ht="15" thickBot="1">
      <c r="B145" s="42" t="e">
        <f t="shared" si="6"/>
        <v>#REF!</v>
      </c>
      <c r="C145" s="42"/>
      <c r="D145" s="42"/>
      <c r="E145" s="314"/>
      <c r="F145" s="47"/>
      <c r="G145" s="42"/>
      <c r="H145" s="42"/>
      <c r="I145" s="42"/>
    </row>
    <row r="146" spans="2:9" ht="15" thickBot="1">
      <c r="B146" s="49" t="e">
        <f t="shared" si="6"/>
        <v>#REF!</v>
      </c>
      <c r="C146" s="49"/>
      <c r="D146" s="49"/>
      <c r="E146" s="49"/>
      <c r="F146" s="46"/>
      <c r="G146" s="49"/>
      <c r="H146" s="49"/>
      <c r="I146" s="49"/>
    </row>
    <row r="147" spans="2:9" ht="15" thickBot="1">
      <c r="B147" s="42" t="e">
        <f t="shared" si="6"/>
        <v>#REF!</v>
      </c>
      <c r="C147" s="42"/>
      <c r="D147" s="42"/>
      <c r="E147" s="314"/>
      <c r="F147" s="47"/>
      <c r="G147" s="42"/>
      <c r="H147" s="42"/>
      <c r="I147" s="42"/>
    </row>
    <row r="148" spans="2:9" ht="15" thickBot="1">
      <c r="B148" s="49" t="e">
        <f t="shared" si="6"/>
        <v>#REF!</v>
      </c>
      <c r="C148" s="49"/>
      <c r="D148" s="49"/>
      <c r="E148" s="49"/>
      <c r="F148" s="46"/>
      <c r="G148" s="49"/>
      <c r="H148" s="49"/>
      <c r="I148" s="49"/>
    </row>
    <row r="149" spans="2:9" ht="15" thickBot="1">
      <c r="B149" s="42" t="e">
        <f t="shared" si="6"/>
        <v>#REF!</v>
      </c>
      <c r="C149" s="42"/>
      <c r="D149" s="42"/>
      <c r="E149" s="314"/>
      <c r="F149" s="47"/>
      <c r="G149" s="42"/>
      <c r="H149" s="42"/>
      <c r="I149" s="42"/>
    </row>
    <row r="150" spans="2:9" ht="15" thickBot="1">
      <c r="B150" s="49" t="e">
        <f t="shared" si="6"/>
        <v>#REF!</v>
      </c>
      <c r="C150" s="49"/>
      <c r="D150" s="49"/>
      <c r="E150" s="49"/>
      <c r="F150" s="46"/>
      <c r="G150" s="49"/>
      <c r="H150" s="49"/>
      <c r="I150" s="49"/>
    </row>
    <row r="151" spans="2:9" ht="15" thickBot="1">
      <c r="B151" s="42" t="e">
        <f t="shared" si="6"/>
        <v>#REF!</v>
      </c>
      <c r="C151" s="42"/>
      <c r="D151" s="42"/>
      <c r="E151" s="314"/>
      <c r="F151" s="47"/>
      <c r="G151" s="42"/>
      <c r="H151" s="42"/>
      <c r="I151" s="42"/>
    </row>
    <row r="152" spans="2:9" ht="15" thickBot="1">
      <c r="B152" s="48" t="e">
        <f t="shared" si="6"/>
        <v>#REF!</v>
      </c>
      <c r="C152" s="49"/>
      <c r="D152" s="49"/>
      <c r="E152" s="49"/>
      <c r="F152" s="46"/>
      <c r="G152" s="49"/>
      <c r="H152" s="49"/>
      <c r="I152" s="49"/>
    </row>
    <row r="153" spans="2:9" ht="15" thickBot="1">
      <c r="B153" s="42" t="e">
        <f>B152+1</f>
        <v>#REF!</v>
      </c>
      <c r="C153" s="42"/>
      <c r="D153" s="42"/>
      <c r="E153" s="314"/>
      <c r="F153" s="47"/>
      <c r="G153" s="42"/>
      <c r="H153" s="42"/>
      <c r="I153" s="42"/>
    </row>
    <row r="154" spans="2:9" ht="15" thickBot="1">
      <c r="B154" s="49" t="e">
        <f t="shared" ref="B154:B170" si="7">B153+1</f>
        <v>#REF!</v>
      </c>
      <c r="C154" s="49"/>
      <c r="D154" s="49"/>
      <c r="E154" s="49"/>
      <c r="F154" s="46"/>
      <c r="G154" s="49"/>
      <c r="H154" s="49"/>
      <c r="I154" s="49"/>
    </row>
    <row r="155" spans="2:9" ht="15" thickBot="1">
      <c r="B155" s="42" t="e">
        <f t="shared" si="7"/>
        <v>#REF!</v>
      </c>
      <c r="C155" s="42"/>
      <c r="D155" s="42"/>
      <c r="E155" s="314"/>
      <c r="F155" s="47"/>
      <c r="G155" s="42"/>
      <c r="H155" s="42"/>
      <c r="I155" s="42"/>
    </row>
    <row r="156" spans="2:9" ht="15" thickBot="1">
      <c r="B156" s="49" t="e">
        <f t="shared" si="7"/>
        <v>#REF!</v>
      </c>
      <c r="C156" s="49"/>
      <c r="D156" s="49"/>
      <c r="E156" s="49"/>
      <c r="F156" s="46"/>
      <c r="G156" s="49"/>
      <c r="H156" s="49"/>
      <c r="I156" s="49"/>
    </row>
    <row r="157" spans="2:9" ht="15" thickBot="1">
      <c r="B157" s="42" t="e">
        <f t="shared" si="7"/>
        <v>#REF!</v>
      </c>
      <c r="C157" s="42"/>
      <c r="D157" s="42"/>
      <c r="E157" s="314"/>
      <c r="F157" s="47"/>
      <c r="G157" s="42"/>
      <c r="H157" s="42"/>
      <c r="I157" s="42"/>
    </row>
    <row r="158" spans="2:9" ht="15" thickBot="1">
      <c r="B158" s="49" t="e">
        <f t="shared" si="7"/>
        <v>#REF!</v>
      </c>
      <c r="C158" s="49"/>
      <c r="D158" s="49"/>
      <c r="E158" s="49"/>
      <c r="F158" s="46"/>
      <c r="G158" s="49"/>
      <c r="H158" s="49"/>
      <c r="I158" s="49"/>
    </row>
    <row r="159" spans="2:9" ht="15" thickBot="1">
      <c r="B159" s="42" t="e">
        <f t="shared" si="7"/>
        <v>#REF!</v>
      </c>
      <c r="C159" s="42"/>
      <c r="D159" s="42"/>
      <c r="E159" s="314"/>
      <c r="F159" s="47"/>
      <c r="G159" s="42"/>
      <c r="H159" s="42"/>
      <c r="I159" s="42"/>
    </row>
    <row r="160" spans="2:9" ht="15" thickBot="1">
      <c r="B160" s="49" t="e">
        <f t="shared" si="7"/>
        <v>#REF!</v>
      </c>
      <c r="C160" s="49"/>
      <c r="D160" s="49"/>
      <c r="E160" s="49"/>
      <c r="F160" s="46"/>
      <c r="G160" s="49"/>
      <c r="H160" s="49"/>
      <c r="I160" s="49"/>
    </row>
    <row r="161" spans="2:9" ht="15" thickBot="1">
      <c r="B161" s="42" t="e">
        <f t="shared" si="7"/>
        <v>#REF!</v>
      </c>
      <c r="C161" s="42"/>
      <c r="D161" s="42"/>
      <c r="E161" s="314"/>
      <c r="F161" s="47"/>
      <c r="G161" s="42"/>
      <c r="H161" s="42"/>
      <c r="I161" s="42"/>
    </row>
    <row r="162" spans="2:9" ht="15" thickBot="1">
      <c r="B162" s="49" t="e">
        <f t="shared" si="7"/>
        <v>#REF!</v>
      </c>
      <c r="C162" s="49"/>
      <c r="D162" s="49"/>
      <c r="E162" s="49"/>
      <c r="F162" s="46"/>
      <c r="G162" s="49"/>
      <c r="H162" s="49"/>
      <c r="I162" s="49"/>
    </row>
    <row r="163" spans="2:9" ht="15" thickBot="1">
      <c r="B163" s="42" t="e">
        <f t="shared" si="7"/>
        <v>#REF!</v>
      </c>
      <c r="C163" s="42"/>
      <c r="D163" s="42"/>
      <c r="E163" s="314"/>
      <c r="F163" s="47"/>
      <c r="G163" s="42"/>
      <c r="H163" s="42"/>
      <c r="I163" s="42"/>
    </row>
    <row r="164" spans="2:9" ht="15" thickBot="1">
      <c r="B164" s="49" t="e">
        <f t="shared" si="7"/>
        <v>#REF!</v>
      </c>
      <c r="C164" s="49"/>
      <c r="D164" s="49"/>
      <c r="E164" s="49"/>
      <c r="F164" s="46"/>
      <c r="G164" s="49"/>
      <c r="H164" s="49"/>
      <c r="I164" s="49"/>
    </row>
    <row r="165" spans="2:9" ht="15" thickBot="1">
      <c r="B165" s="42" t="e">
        <f t="shared" si="7"/>
        <v>#REF!</v>
      </c>
      <c r="C165" s="42"/>
      <c r="D165" s="42"/>
      <c r="E165" s="314"/>
      <c r="F165" s="47"/>
      <c r="G165" s="42"/>
      <c r="H165" s="42"/>
      <c r="I165" s="42"/>
    </row>
    <row r="166" spans="2:9" ht="15" thickBot="1">
      <c r="B166" s="49" t="e">
        <f t="shared" si="7"/>
        <v>#REF!</v>
      </c>
      <c r="C166" s="49"/>
      <c r="D166" s="49"/>
      <c r="E166" s="49"/>
      <c r="F166" s="46"/>
      <c r="G166" s="49"/>
      <c r="H166" s="49"/>
      <c r="I166" s="49"/>
    </row>
    <row r="167" spans="2:9" ht="15" thickBot="1">
      <c r="B167" s="42" t="e">
        <f t="shared" si="7"/>
        <v>#REF!</v>
      </c>
      <c r="C167" s="42"/>
      <c r="D167" s="42"/>
      <c r="E167" s="314"/>
      <c r="F167" s="47"/>
      <c r="G167" s="42"/>
      <c r="H167" s="42"/>
      <c r="I167" s="42"/>
    </row>
    <row r="168" spans="2:9" ht="15" thickBot="1">
      <c r="B168" s="49" t="e">
        <f t="shared" si="7"/>
        <v>#REF!</v>
      </c>
      <c r="C168" s="49"/>
      <c r="D168" s="49"/>
      <c r="E168" s="49"/>
      <c r="F168" s="46"/>
      <c r="G168" s="49"/>
      <c r="H168" s="49"/>
      <c r="I168" s="49"/>
    </row>
    <row r="169" spans="2:9" ht="15" thickBot="1">
      <c r="B169" s="42" t="e">
        <f t="shared" si="7"/>
        <v>#REF!</v>
      </c>
      <c r="C169" s="42"/>
      <c r="D169" s="42"/>
      <c r="E169" s="314"/>
      <c r="F169" s="47"/>
      <c r="G169" s="42"/>
      <c r="H169" s="42"/>
      <c r="I169" s="42"/>
    </row>
    <row r="170" spans="2:9" ht="15" thickBot="1">
      <c r="B170" s="48" t="e">
        <f t="shared" si="7"/>
        <v>#REF!</v>
      </c>
      <c r="C170" s="49"/>
      <c r="D170" s="49"/>
      <c r="E170" s="49"/>
      <c r="F170" s="46"/>
      <c r="G170" s="49"/>
      <c r="H170" s="49"/>
      <c r="I170" s="49"/>
    </row>
    <row r="171" spans="2:9" ht="15" thickBot="1">
      <c r="B171" s="42" t="e">
        <f>B170+1</f>
        <v>#REF!</v>
      </c>
      <c r="C171" s="42"/>
      <c r="D171" s="42"/>
      <c r="E171" s="314"/>
      <c r="F171" s="47"/>
      <c r="G171" s="42"/>
      <c r="H171" s="42"/>
      <c r="I171" s="42"/>
    </row>
    <row r="172" spans="2:9" ht="15" thickBot="1">
      <c r="B172" s="49" t="e">
        <f t="shared" ref="B172:B188" si="8">B171+1</f>
        <v>#REF!</v>
      </c>
      <c r="C172" s="49"/>
      <c r="D172" s="49"/>
      <c r="E172" s="49"/>
      <c r="F172" s="46"/>
      <c r="G172" s="49"/>
      <c r="H172" s="49"/>
      <c r="I172" s="49"/>
    </row>
    <row r="173" spans="2:9" ht="15" thickBot="1">
      <c r="B173" s="42" t="e">
        <f t="shared" si="8"/>
        <v>#REF!</v>
      </c>
      <c r="C173" s="42"/>
      <c r="D173" s="42"/>
      <c r="E173" s="314"/>
      <c r="F173" s="47"/>
      <c r="G173" s="42"/>
      <c r="H173" s="42"/>
      <c r="I173" s="42"/>
    </row>
    <row r="174" spans="2:9" ht="15" thickBot="1">
      <c r="B174" s="49" t="e">
        <f t="shared" si="8"/>
        <v>#REF!</v>
      </c>
      <c r="C174" s="49"/>
      <c r="D174" s="49"/>
      <c r="E174" s="49"/>
      <c r="F174" s="46"/>
      <c r="G174" s="49"/>
      <c r="H174" s="49"/>
      <c r="I174" s="49"/>
    </row>
    <row r="175" spans="2:9" ht="15" thickBot="1">
      <c r="B175" s="42" t="e">
        <f t="shared" si="8"/>
        <v>#REF!</v>
      </c>
      <c r="C175" s="42"/>
      <c r="D175" s="42"/>
      <c r="E175" s="314"/>
      <c r="F175" s="47"/>
      <c r="G175" s="42"/>
      <c r="H175" s="42"/>
      <c r="I175" s="42"/>
    </row>
    <row r="176" spans="2:9" ht="15" thickBot="1">
      <c r="B176" s="49" t="e">
        <f t="shared" si="8"/>
        <v>#REF!</v>
      </c>
      <c r="C176" s="49"/>
      <c r="D176" s="49"/>
      <c r="E176" s="49"/>
      <c r="F176" s="46"/>
      <c r="G176" s="49"/>
      <c r="H176" s="49"/>
      <c r="I176" s="49"/>
    </row>
    <row r="177" spans="2:9" ht="15" thickBot="1">
      <c r="B177" s="42" t="e">
        <f t="shared" si="8"/>
        <v>#REF!</v>
      </c>
      <c r="C177" s="42"/>
      <c r="D177" s="42"/>
      <c r="E177" s="314"/>
      <c r="F177" s="47"/>
      <c r="G177" s="42"/>
      <c r="H177" s="42"/>
      <c r="I177" s="42"/>
    </row>
    <row r="178" spans="2:9" ht="15" thickBot="1">
      <c r="B178" s="49" t="e">
        <f t="shared" si="8"/>
        <v>#REF!</v>
      </c>
      <c r="C178" s="49"/>
      <c r="D178" s="49"/>
      <c r="E178" s="49"/>
      <c r="F178" s="46"/>
      <c r="G178" s="49"/>
      <c r="H178" s="49"/>
      <c r="I178" s="49"/>
    </row>
    <row r="179" spans="2:9" ht="15" thickBot="1">
      <c r="B179" s="42" t="e">
        <f t="shared" si="8"/>
        <v>#REF!</v>
      </c>
      <c r="C179" s="42"/>
      <c r="D179" s="42"/>
      <c r="E179" s="314"/>
      <c r="F179" s="47"/>
      <c r="G179" s="42"/>
      <c r="H179" s="42"/>
      <c r="I179" s="42"/>
    </row>
    <row r="180" spans="2:9" ht="15" thickBot="1">
      <c r="B180" s="49" t="e">
        <f t="shared" si="8"/>
        <v>#REF!</v>
      </c>
      <c r="C180" s="49"/>
      <c r="D180" s="49"/>
      <c r="E180" s="49"/>
      <c r="F180" s="46"/>
      <c r="G180" s="49"/>
      <c r="H180" s="49"/>
      <c r="I180" s="49"/>
    </row>
    <row r="181" spans="2:9" ht="15" thickBot="1">
      <c r="B181" s="42" t="e">
        <f t="shared" si="8"/>
        <v>#REF!</v>
      </c>
      <c r="C181" s="42"/>
      <c r="D181" s="42"/>
      <c r="E181" s="314"/>
      <c r="F181" s="47"/>
      <c r="G181" s="42"/>
      <c r="H181" s="42"/>
      <c r="I181" s="42"/>
    </row>
    <row r="182" spans="2:9" ht="15" thickBot="1">
      <c r="B182" s="49" t="e">
        <f t="shared" si="8"/>
        <v>#REF!</v>
      </c>
      <c r="C182" s="49"/>
      <c r="D182" s="49"/>
      <c r="E182" s="49"/>
      <c r="F182" s="46"/>
      <c r="G182" s="49"/>
      <c r="H182" s="49"/>
      <c r="I182" s="49"/>
    </row>
    <row r="183" spans="2:9" ht="15" thickBot="1">
      <c r="B183" s="42" t="e">
        <f t="shared" si="8"/>
        <v>#REF!</v>
      </c>
      <c r="C183" s="42"/>
      <c r="D183" s="42"/>
      <c r="E183" s="314"/>
      <c r="F183" s="47"/>
      <c r="G183" s="42"/>
      <c r="H183" s="42"/>
      <c r="I183" s="42"/>
    </row>
    <row r="184" spans="2:9" ht="15" thickBot="1">
      <c r="B184" s="49" t="e">
        <f t="shared" si="8"/>
        <v>#REF!</v>
      </c>
      <c r="C184" s="49"/>
      <c r="D184" s="49"/>
      <c r="E184" s="49"/>
      <c r="F184" s="46"/>
      <c r="G184" s="49"/>
      <c r="H184" s="49"/>
      <c r="I184" s="49"/>
    </row>
    <row r="185" spans="2:9" ht="15" thickBot="1">
      <c r="B185" s="42" t="e">
        <f t="shared" si="8"/>
        <v>#REF!</v>
      </c>
      <c r="C185" s="42"/>
      <c r="D185" s="42"/>
      <c r="E185" s="314"/>
      <c r="F185" s="47"/>
      <c r="G185" s="42"/>
      <c r="H185" s="42"/>
      <c r="I185" s="42"/>
    </row>
    <row r="186" spans="2:9" ht="15" thickBot="1">
      <c r="B186" s="49" t="e">
        <f t="shared" si="8"/>
        <v>#REF!</v>
      </c>
      <c r="C186" s="49"/>
      <c r="D186" s="49"/>
      <c r="E186" s="49"/>
      <c r="F186" s="46"/>
      <c r="G186" s="49"/>
      <c r="H186" s="49"/>
      <c r="I186" s="49"/>
    </row>
    <row r="187" spans="2:9" ht="15" thickBot="1">
      <c r="B187" s="42" t="e">
        <f t="shared" si="8"/>
        <v>#REF!</v>
      </c>
      <c r="C187" s="42"/>
      <c r="D187" s="42"/>
      <c r="E187" s="314"/>
      <c r="F187" s="47"/>
      <c r="G187" s="42"/>
      <c r="H187" s="42"/>
      <c r="I187" s="42"/>
    </row>
    <row r="188" spans="2:9" ht="15" thickBot="1">
      <c r="B188" s="48" t="e">
        <f t="shared" si="8"/>
        <v>#REF!</v>
      </c>
      <c r="C188" s="49"/>
      <c r="D188" s="49"/>
      <c r="E188" s="49"/>
      <c r="F188" s="46"/>
      <c r="G188" s="49"/>
      <c r="H188" s="49"/>
      <c r="I188" s="49"/>
    </row>
    <row r="189" spans="2:9" ht="15" thickBot="1">
      <c r="B189" s="42" t="e">
        <f>B188+1</f>
        <v>#REF!</v>
      </c>
      <c r="C189" s="42"/>
      <c r="D189" s="42"/>
      <c r="E189" s="314"/>
      <c r="F189" s="47"/>
      <c r="G189" s="42"/>
      <c r="H189" s="42"/>
      <c r="I189" s="42"/>
    </row>
    <row r="190" spans="2:9" ht="15" thickBot="1">
      <c r="B190" s="49" t="e">
        <f t="shared" ref="B190:B206" si="9">B189+1</f>
        <v>#REF!</v>
      </c>
      <c r="C190" s="49"/>
      <c r="D190" s="49"/>
      <c r="E190" s="49"/>
      <c r="F190" s="46"/>
      <c r="G190" s="49"/>
      <c r="H190" s="49"/>
      <c r="I190" s="49"/>
    </row>
    <row r="191" spans="2:9" ht="15" thickBot="1">
      <c r="B191" s="42" t="e">
        <f t="shared" si="9"/>
        <v>#REF!</v>
      </c>
      <c r="C191" s="42"/>
      <c r="D191" s="42"/>
      <c r="E191" s="314"/>
      <c r="F191" s="47"/>
      <c r="G191" s="42"/>
      <c r="H191" s="42"/>
      <c r="I191" s="42"/>
    </row>
    <row r="192" spans="2:9" ht="15" thickBot="1">
      <c r="B192" s="49" t="e">
        <f t="shared" si="9"/>
        <v>#REF!</v>
      </c>
      <c r="C192" s="49"/>
      <c r="D192" s="49"/>
      <c r="E192" s="49"/>
      <c r="F192" s="46"/>
      <c r="G192" s="49"/>
      <c r="H192" s="49"/>
      <c r="I192" s="49"/>
    </row>
    <row r="193" spans="2:9" ht="15" thickBot="1">
      <c r="B193" s="42" t="e">
        <f t="shared" si="9"/>
        <v>#REF!</v>
      </c>
      <c r="C193" s="42"/>
      <c r="D193" s="42"/>
      <c r="E193" s="314"/>
      <c r="F193" s="47"/>
      <c r="G193" s="42"/>
      <c r="H193" s="42"/>
      <c r="I193" s="42"/>
    </row>
    <row r="194" spans="2:9" ht="15" thickBot="1">
      <c r="B194" s="49" t="e">
        <f t="shared" si="9"/>
        <v>#REF!</v>
      </c>
      <c r="C194" s="49"/>
      <c r="D194" s="49"/>
      <c r="E194" s="49"/>
      <c r="F194" s="46"/>
      <c r="G194" s="49"/>
      <c r="H194" s="49"/>
      <c r="I194" s="49"/>
    </row>
    <row r="195" spans="2:9" ht="15" thickBot="1">
      <c r="B195" s="42" t="e">
        <f t="shared" si="9"/>
        <v>#REF!</v>
      </c>
      <c r="C195" s="42"/>
      <c r="D195" s="42"/>
      <c r="E195" s="314"/>
      <c r="F195" s="47"/>
      <c r="G195" s="42"/>
      <c r="H195" s="42"/>
      <c r="I195" s="42"/>
    </row>
    <row r="196" spans="2:9" ht="15" thickBot="1">
      <c r="B196" s="49" t="e">
        <f t="shared" si="9"/>
        <v>#REF!</v>
      </c>
      <c r="C196" s="49"/>
      <c r="D196" s="49"/>
      <c r="E196" s="49"/>
      <c r="F196" s="46"/>
      <c r="G196" s="49"/>
      <c r="H196" s="49"/>
      <c r="I196" s="49"/>
    </row>
    <row r="197" spans="2:9" ht="15" thickBot="1">
      <c r="B197" s="42" t="e">
        <f t="shared" si="9"/>
        <v>#REF!</v>
      </c>
      <c r="C197" s="42"/>
      <c r="D197" s="42"/>
      <c r="E197" s="314"/>
      <c r="F197" s="47"/>
      <c r="G197" s="42"/>
      <c r="H197" s="42"/>
      <c r="I197" s="42"/>
    </row>
    <row r="198" spans="2:9" ht="15" thickBot="1">
      <c r="B198" s="49" t="e">
        <f t="shared" si="9"/>
        <v>#REF!</v>
      </c>
      <c r="C198" s="49"/>
      <c r="D198" s="49"/>
      <c r="E198" s="49"/>
      <c r="F198" s="46"/>
      <c r="G198" s="49"/>
      <c r="H198" s="49"/>
      <c r="I198" s="49"/>
    </row>
    <row r="199" spans="2:9" ht="15" thickBot="1">
      <c r="B199" s="42" t="e">
        <f t="shared" si="9"/>
        <v>#REF!</v>
      </c>
      <c r="C199" s="42"/>
      <c r="D199" s="42"/>
      <c r="E199" s="314"/>
      <c r="F199" s="47"/>
      <c r="G199" s="42"/>
      <c r="H199" s="42"/>
      <c r="I199" s="42"/>
    </row>
    <row r="200" spans="2:9" ht="15" thickBot="1">
      <c r="B200" s="49" t="e">
        <f t="shared" si="9"/>
        <v>#REF!</v>
      </c>
      <c r="C200" s="49"/>
      <c r="D200" s="49"/>
      <c r="E200" s="49"/>
      <c r="F200" s="46"/>
      <c r="G200" s="49"/>
      <c r="H200" s="49"/>
      <c r="I200" s="49"/>
    </row>
    <row r="201" spans="2:9" ht="15" thickBot="1">
      <c r="B201" s="42" t="e">
        <f t="shared" si="9"/>
        <v>#REF!</v>
      </c>
      <c r="C201" s="42"/>
      <c r="D201" s="42"/>
      <c r="E201" s="314"/>
      <c r="F201" s="47"/>
      <c r="G201" s="42"/>
      <c r="H201" s="42"/>
      <c r="I201" s="42"/>
    </row>
    <row r="202" spans="2:9" ht="15" thickBot="1">
      <c r="B202" s="49" t="e">
        <f t="shared" si="9"/>
        <v>#REF!</v>
      </c>
      <c r="C202" s="49"/>
      <c r="D202" s="49"/>
      <c r="E202" s="49"/>
      <c r="F202" s="46"/>
      <c r="G202" s="49"/>
      <c r="H202" s="49"/>
      <c r="I202" s="49"/>
    </row>
    <row r="203" spans="2:9" ht="15" thickBot="1">
      <c r="B203" s="42" t="e">
        <f t="shared" si="9"/>
        <v>#REF!</v>
      </c>
      <c r="C203" s="42"/>
      <c r="D203" s="42"/>
      <c r="E203" s="314"/>
      <c r="F203" s="47"/>
      <c r="G203" s="42"/>
      <c r="H203" s="42"/>
      <c r="I203" s="42"/>
    </row>
    <row r="204" spans="2:9" ht="15" thickBot="1">
      <c r="B204" s="49" t="e">
        <f t="shared" si="9"/>
        <v>#REF!</v>
      </c>
      <c r="C204" s="49"/>
      <c r="D204" s="49"/>
      <c r="E204" s="49"/>
      <c r="F204" s="46"/>
      <c r="G204" s="49"/>
      <c r="H204" s="49"/>
      <c r="I204" s="49"/>
    </row>
    <row r="205" spans="2:9" ht="15" thickBot="1">
      <c r="B205" s="42" t="e">
        <f t="shared" si="9"/>
        <v>#REF!</v>
      </c>
      <c r="C205" s="42"/>
      <c r="D205" s="42"/>
      <c r="E205" s="314"/>
      <c r="F205" s="47"/>
      <c r="G205" s="42"/>
      <c r="H205" s="42"/>
      <c r="I205" s="42"/>
    </row>
    <row r="206" spans="2:9" ht="15" thickBot="1">
      <c r="B206" s="48" t="e">
        <f t="shared" si="9"/>
        <v>#REF!</v>
      </c>
      <c r="C206" s="49"/>
      <c r="D206" s="49"/>
      <c r="E206" s="49"/>
      <c r="F206" s="46"/>
      <c r="G206" s="49"/>
      <c r="H206" s="49"/>
      <c r="I206" s="49"/>
    </row>
    <row r="207" spans="2:9" ht="15" thickBot="1">
      <c r="B207" s="42" t="e">
        <f>B206+1</f>
        <v>#REF!</v>
      </c>
      <c r="C207" s="42"/>
      <c r="D207" s="42"/>
      <c r="E207" s="314"/>
      <c r="F207" s="47"/>
      <c r="G207" s="42"/>
      <c r="H207" s="42"/>
      <c r="I207" s="42"/>
    </row>
    <row r="208" spans="2:9" ht="15" thickBot="1">
      <c r="B208" s="49" t="e">
        <f t="shared" ref="B208:B224" si="10">B207+1</f>
        <v>#REF!</v>
      </c>
      <c r="C208" s="49"/>
      <c r="D208" s="49"/>
      <c r="E208" s="49"/>
      <c r="F208" s="46"/>
      <c r="G208" s="49"/>
      <c r="H208" s="49"/>
      <c r="I208" s="49"/>
    </row>
    <row r="209" spans="2:9" ht="15" thickBot="1">
      <c r="B209" s="42" t="e">
        <f t="shared" si="10"/>
        <v>#REF!</v>
      </c>
      <c r="C209" s="42"/>
      <c r="D209" s="42"/>
      <c r="E209" s="314"/>
      <c r="F209" s="47"/>
      <c r="G209" s="42"/>
      <c r="H209" s="42"/>
      <c r="I209" s="42"/>
    </row>
    <row r="210" spans="2:9" ht="15" thickBot="1">
      <c r="B210" s="49" t="e">
        <f t="shared" si="10"/>
        <v>#REF!</v>
      </c>
      <c r="C210" s="49"/>
      <c r="D210" s="49"/>
      <c r="E210" s="49"/>
      <c r="F210" s="46"/>
      <c r="G210" s="49"/>
      <c r="H210" s="49"/>
      <c r="I210" s="49"/>
    </row>
    <row r="211" spans="2:9" ht="15" thickBot="1">
      <c r="B211" s="42" t="e">
        <f t="shared" si="10"/>
        <v>#REF!</v>
      </c>
      <c r="C211" s="42"/>
      <c r="D211" s="42"/>
      <c r="E211" s="314"/>
      <c r="F211" s="47"/>
      <c r="G211" s="42"/>
      <c r="H211" s="42"/>
      <c r="I211" s="42"/>
    </row>
    <row r="212" spans="2:9" ht="15" thickBot="1">
      <c r="B212" s="49" t="e">
        <f t="shared" si="10"/>
        <v>#REF!</v>
      </c>
      <c r="C212" s="49"/>
      <c r="D212" s="49"/>
      <c r="E212" s="49"/>
      <c r="F212" s="46"/>
      <c r="G212" s="49"/>
      <c r="H212" s="49"/>
      <c r="I212" s="49"/>
    </row>
    <row r="213" spans="2:9" ht="15" thickBot="1">
      <c r="B213" s="42" t="e">
        <f t="shared" si="10"/>
        <v>#REF!</v>
      </c>
      <c r="C213" s="42"/>
      <c r="D213" s="42"/>
      <c r="E213" s="314"/>
      <c r="F213" s="47"/>
      <c r="G213" s="42"/>
      <c r="H213" s="42"/>
      <c r="I213" s="42"/>
    </row>
    <row r="214" spans="2:9" ht="15" thickBot="1">
      <c r="B214" s="49" t="e">
        <f t="shared" si="10"/>
        <v>#REF!</v>
      </c>
      <c r="C214" s="49"/>
      <c r="D214" s="49"/>
      <c r="E214" s="49"/>
      <c r="F214" s="46"/>
      <c r="G214" s="49"/>
      <c r="H214" s="49"/>
      <c r="I214" s="49"/>
    </row>
    <row r="215" spans="2:9" ht="15" thickBot="1">
      <c r="B215" s="42" t="e">
        <f t="shared" si="10"/>
        <v>#REF!</v>
      </c>
      <c r="C215" s="42"/>
      <c r="D215" s="42"/>
      <c r="E215" s="314"/>
      <c r="F215" s="47"/>
      <c r="G215" s="42"/>
      <c r="H215" s="42"/>
      <c r="I215" s="42"/>
    </row>
    <row r="216" spans="2:9" ht="15" thickBot="1">
      <c r="B216" s="49" t="e">
        <f t="shared" si="10"/>
        <v>#REF!</v>
      </c>
      <c r="C216" s="49"/>
      <c r="D216" s="49"/>
      <c r="E216" s="49"/>
      <c r="F216" s="46"/>
      <c r="G216" s="49"/>
      <c r="H216" s="49"/>
      <c r="I216" s="49"/>
    </row>
    <row r="217" spans="2:9" ht="15" thickBot="1">
      <c r="B217" s="42" t="e">
        <f t="shared" si="10"/>
        <v>#REF!</v>
      </c>
      <c r="C217" s="42"/>
      <c r="D217" s="42"/>
      <c r="E217" s="314"/>
      <c r="F217" s="47"/>
      <c r="G217" s="42"/>
      <c r="H217" s="42"/>
      <c r="I217" s="42"/>
    </row>
    <row r="218" spans="2:9" ht="15" thickBot="1">
      <c r="B218" s="49" t="e">
        <f t="shared" si="10"/>
        <v>#REF!</v>
      </c>
      <c r="C218" s="49"/>
      <c r="D218" s="49"/>
      <c r="E218" s="49"/>
      <c r="F218" s="46"/>
      <c r="G218" s="49"/>
      <c r="H218" s="49"/>
      <c r="I218" s="49"/>
    </row>
    <row r="219" spans="2:9" ht="15" thickBot="1">
      <c r="B219" s="42" t="e">
        <f t="shared" si="10"/>
        <v>#REF!</v>
      </c>
      <c r="C219" s="42"/>
      <c r="D219" s="42"/>
      <c r="E219" s="314"/>
      <c r="F219" s="47"/>
      <c r="G219" s="42"/>
      <c r="H219" s="42"/>
      <c r="I219" s="42"/>
    </row>
    <row r="220" spans="2:9" ht="15" thickBot="1">
      <c r="B220" s="49" t="e">
        <f t="shared" si="10"/>
        <v>#REF!</v>
      </c>
      <c r="C220" s="49"/>
      <c r="D220" s="49"/>
      <c r="E220" s="49"/>
      <c r="F220" s="46"/>
      <c r="G220" s="49"/>
      <c r="H220" s="49"/>
      <c r="I220" s="49"/>
    </row>
    <row r="221" spans="2:9" ht="15" thickBot="1">
      <c r="B221" s="42" t="e">
        <f t="shared" si="10"/>
        <v>#REF!</v>
      </c>
      <c r="C221" s="42"/>
      <c r="D221" s="42"/>
      <c r="E221" s="314"/>
      <c r="F221" s="47"/>
      <c r="G221" s="42"/>
      <c r="H221" s="42"/>
      <c r="I221" s="42"/>
    </row>
    <row r="222" spans="2:9" ht="15" thickBot="1">
      <c r="B222" s="49" t="e">
        <f t="shared" si="10"/>
        <v>#REF!</v>
      </c>
      <c r="C222" s="49"/>
      <c r="D222" s="49"/>
      <c r="E222" s="49"/>
      <c r="F222" s="46"/>
      <c r="G222" s="49"/>
      <c r="H222" s="49"/>
      <c r="I222" s="49"/>
    </row>
    <row r="223" spans="2:9" ht="15" thickBot="1">
      <c r="B223" s="42" t="e">
        <f t="shared" si="10"/>
        <v>#REF!</v>
      </c>
      <c r="C223" s="42"/>
      <c r="D223" s="42"/>
      <c r="E223" s="314"/>
      <c r="F223" s="47"/>
      <c r="G223" s="42"/>
      <c r="H223" s="42"/>
      <c r="I223" s="42"/>
    </row>
    <row r="224" spans="2:9" ht="15" thickBot="1">
      <c r="B224" s="48" t="e">
        <f t="shared" si="10"/>
        <v>#REF!</v>
      </c>
      <c r="C224" s="49"/>
      <c r="D224" s="49"/>
      <c r="E224" s="49"/>
      <c r="F224" s="46"/>
      <c r="G224" s="49"/>
      <c r="H224" s="49"/>
      <c r="I224" s="49"/>
    </row>
    <row r="225" spans="2:9" ht="15" thickBot="1">
      <c r="B225" s="42" t="e">
        <f>B224+1</f>
        <v>#REF!</v>
      </c>
      <c r="C225" s="42"/>
      <c r="D225" s="42"/>
      <c r="E225" s="314"/>
      <c r="F225" s="47"/>
      <c r="G225" s="42"/>
      <c r="H225" s="42"/>
      <c r="I225" s="42"/>
    </row>
    <row r="226" spans="2:9" ht="15" thickBot="1">
      <c r="B226" s="49" t="e">
        <f t="shared" ref="B226:B242" si="11">B225+1</f>
        <v>#REF!</v>
      </c>
      <c r="C226" s="49"/>
      <c r="D226" s="49"/>
      <c r="E226" s="49"/>
      <c r="F226" s="46"/>
      <c r="G226" s="49"/>
      <c r="H226" s="49"/>
      <c r="I226" s="49"/>
    </row>
    <row r="227" spans="2:9" ht="15" thickBot="1">
      <c r="B227" s="42" t="e">
        <f t="shared" si="11"/>
        <v>#REF!</v>
      </c>
      <c r="C227" s="42"/>
      <c r="D227" s="42"/>
      <c r="E227" s="314"/>
      <c r="F227" s="47"/>
      <c r="G227" s="42"/>
      <c r="H227" s="42"/>
      <c r="I227" s="42"/>
    </row>
    <row r="228" spans="2:9" ht="15" thickBot="1">
      <c r="B228" s="49" t="e">
        <f t="shared" si="11"/>
        <v>#REF!</v>
      </c>
      <c r="C228" s="49"/>
      <c r="D228" s="49"/>
      <c r="E228" s="49"/>
      <c r="F228" s="46"/>
      <c r="G228" s="49"/>
      <c r="H228" s="49"/>
      <c r="I228" s="49"/>
    </row>
    <row r="229" spans="2:9" ht="15" thickBot="1">
      <c r="B229" s="42" t="e">
        <f t="shared" si="11"/>
        <v>#REF!</v>
      </c>
      <c r="C229" s="42"/>
      <c r="D229" s="42"/>
      <c r="E229" s="314"/>
      <c r="F229" s="47"/>
      <c r="G229" s="42"/>
      <c r="H229" s="42"/>
      <c r="I229" s="42"/>
    </row>
    <row r="230" spans="2:9" ht="15" thickBot="1">
      <c r="B230" s="49" t="e">
        <f t="shared" si="11"/>
        <v>#REF!</v>
      </c>
      <c r="C230" s="49"/>
      <c r="D230" s="49"/>
      <c r="E230" s="49"/>
      <c r="F230" s="46"/>
      <c r="G230" s="49"/>
      <c r="H230" s="49"/>
      <c r="I230" s="49"/>
    </row>
    <row r="231" spans="2:9" ht="15" thickBot="1">
      <c r="B231" s="42" t="e">
        <f t="shared" si="11"/>
        <v>#REF!</v>
      </c>
      <c r="C231" s="42"/>
      <c r="D231" s="42"/>
      <c r="E231" s="314"/>
      <c r="F231" s="47"/>
      <c r="G231" s="42"/>
      <c r="H231" s="42"/>
      <c r="I231" s="42"/>
    </row>
    <row r="232" spans="2:9" ht="15" thickBot="1">
      <c r="B232" s="49" t="e">
        <f t="shared" si="11"/>
        <v>#REF!</v>
      </c>
      <c r="C232" s="49"/>
      <c r="D232" s="49"/>
      <c r="E232" s="49"/>
      <c r="F232" s="46"/>
      <c r="G232" s="49"/>
      <c r="H232" s="49"/>
      <c r="I232" s="49"/>
    </row>
    <row r="233" spans="2:9" ht="15" thickBot="1">
      <c r="B233" s="42" t="e">
        <f t="shared" si="11"/>
        <v>#REF!</v>
      </c>
      <c r="C233" s="42"/>
      <c r="D233" s="42"/>
      <c r="E233" s="314"/>
      <c r="F233" s="47"/>
      <c r="G233" s="42"/>
      <c r="H233" s="42"/>
      <c r="I233" s="42"/>
    </row>
    <row r="234" spans="2:9" ht="15" thickBot="1">
      <c r="B234" s="49" t="e">
        <f t="shared" si="11"/>
        <v>#REF!</v>
      </c>
      <c r="C234" s="49"/>
      <c r="D234" s="49"/>
      <c r="E234" s="49"/>
      <c r="F234" s="46"/>
      <c r="G234" s="49"/>
      <c r="H234" s="49"/>
      <c r="I234" s="49"/>
    </row>
    <row r="235" spans="2:9" ht="15" thickBot="1">
      <c r="B235" s="42" t="e">
        <f t="shared" si="11"/>
        <v>#REF!</v>
      </c>
      <c r="C235" s="42"/>
      <c r="D235" s="42"/>
      <c r="E235" s="314"/>
      <c r="F235" s="47"/>
      <c r="G235" s="42"/>
      <c r="H235" s="42"/>
      <c r="I235" s="42"/>
    </row>
    <row r="236" spans="2:9" ht="15" thickBot="1">
      <c r="B236" s="49" t="e">
        <f t="shared" si="11"/>
        <v>#REF!</v>
      </c>
      <c r="C236" s="49"/>
      <c r="D236" s="49"/>
      <c r="E236" s="49"/>
      <c r="F236" s="46"/>
      <c r="G236" s="49"/>
      <c r="H236" s="49"/>
      <c r="I236" s="49"/>
    </row>
    <row r="237" spans="2:9" ht="15" thickBot="1">
      <c r="B237" s="42" t="e">
        <f t="shared" si="11"/>
        <v>#REF!</v>
      </c>
      <c r="C237" s="42"/>
      <c r="D237" s="42"/>
      <c r="E237" s="314"/>
      <c r="F237" s="47"/>
      <c r="G237" s="42"/>
      <c r="H237" s="42"/>
      <c r="I237" s="42"/>
    </row>
    <row r="238" spans="2:9" ht="15" thickBot="1">
      <c r="B238" s="49" t="e">
        <f t="shared" si="11"/>
        <v>#REF!</v>
      </c>
      <c r="C238" s="49"/>
      <c r="D238" s="49"/>
      <c r="E238" s="49"/>
      <c r="F238" s="46"/>
      <c r="G238" s="49"/>
      <c r="H238" s="49"/>
      <c r="I238" s="49"/>
    </row>
    <row r="239" spans="2:9" ht="15" thickBot="1">
      <c r="B239" s="42" t="e">
        <f t="shared" si="11"/>
        <v>#REF!</v>
      </c>
      <c r="C239" s="42"/>
      <c r="D239" s="42"/>
      <c r="E239" s="314"/>
      <c r="F239" s="47"/>
      <c r="G239" s="42"/>
      <c r="H239" s="42"/>
      <c r="I239" s="42"/>
    </row>
    <row r="240" spans="2:9" ht="15" thickBot="1">
      <c r="B240" s="49" t="e">
        <f t="shared" si="11"/>
        <v>#REF!</v>
      </c>
      <c r="C240" s="49"/>
      <c r="D240" s="49"/>
      <c r="E240" s="49"/>
      <c r="F240" s="46"/>
      <c r="G240" s="49"/>
      <c r="H240" s="49"/>
      <c r="I240" s="49"/>
    </row>
    <row r="241" spans="2:9" ht="15" thickBot="1">
      <c r="B241" s="42" t="e">
        <f t="shared" si="11"/>
        <v>#REF!</v>
      </c>
      <c r="C241" s="42"/>
      <c r="D241" s="42"/>
      <c r="E241" s="314"/>
      <c r="F241" s="47"/>
      <c r="G241" s="42"/>
      <c r="H241" s="42"/>
      <c r="I241" s="42"/>
    </row>
    <row r="242" spans="2:9" ht="15" thickBot="1">
      <c r="B242" s="48" t="e">
        <f t="shared" si="11"/>
        <v>#REF!</v>
      </c>
      <c r="C242" s="49"/>
      <c r="D242" s="49"/>
      <c r="E242" s="49"/>
      <c r="F242" s="46"/>
      <c r="G242" s="49"/>
      <c r="H242" s="49"/>
      <c r="I242" s="49"/>
    </row>
    <row r="243" spans="2:9" ht="15" thickBot="1">
      <c r="B243" s="42" t="e">
        <f>B242+1</f>
        <v>#REF!</v>
      </c>
      <c r="C243" s="42"/>
      <c r="D243" s="42"/>
      <c r="E243" s="314"/>
      <c r="F243" s="47"/>
      <c r="G243" s="42"/>
      <c r="H243" s="42"/>
      <c r="I243" s="42"/>
    </row>
    <row r="244" spans="2:9" ht="15" thickBot="1">
      <c r="B244" s="49" t="e">
        <f t="shared" ref="B244:B260" si="12">B243+1</f>
        <v>#REF!</v>
      </c>
      <c r="C244" s="49"/>
      <c r="D244" s="49"/>
      <c r="E244" s="49"/>
      <c r="F244" s="46"/>
      <c r="G244" s="49"/>
      <c r="H244" s="49"/>
      <c r="I244" s="49"/>
    </row>
    <row r="245" spans="2:9" ht="15" thickBot="1">
      <c r="B245" s="42" t="e">
        <f t="shared" si="12"/>
        <v>#REF!</v>
      </c>
      <c r="C245" s="42"/>
      <c r="D245" s="42"/>
      <c r="E245" s="314"/>
      <c r="F245" s="47"/>
      <c r="G245" s="42"/>
      <c r="H245" s="42"/>
      <c r="I245" s="42"/>
    </row>
    <row r="246" spans="2:9" ht="15" thickBot="1">
      <c r="B246" s="49" t="e">
        <f t="shared" si="12"/>
        <v>#REF!</v>
      </c>
      <c r="C246" s="49"/>
      <c r="D246" s="49"/>
      <c r="E246" s="49"/>
      <c r="F246" s="46"/>
      <c r="G246" s="49"/>
      <c r="H246" s="49"/>
      <c r="I246" s="49"/>
    </row>
    <row r="247" spans="2:9" ht="15" thickBot="1">
      <c r="B247" s="42" t="e">
        <f t="shared" si="12"/>
        <v>#REF!</v>
      </c>
      <c r="C247" s="42"/>
      <c r="D247" s="42"/>
      <c r="E247" s="314"/>
      <c r="F247" s="47"/>
      <c r="G247" s="42"/>
      <c r="H247" s="42"/>
      <c r="I247" s="42"/>
    </row>
    <row r="248" spans="2:9" ht="15" thickBot="1">
      <c r="B248" s="49" t="e">
        <f t="shared" si="12"/>
        <v>#REF!</v>
      </c>
      <c r="C248" s="49"/>
      <c r="D248" s="49"/>
      <c r="E248" s="49"/>
      <c r="F248" s="46"/>
      <c r="G248" s="49"/>
      <c r="H248" s="49"/>
      <c r="I248" s="49"/>
    </row>
    <row r="249" spans="2:9" ht="15" thickBot="1">
      <c r="B249" s="42" t="e">
        <f t="shared" si="12"/>
        <v>#REF!</v>
      </c>
      <c r="C249" s="42"/>
      <c r="D249" s="42"/>
      <c r="E249" s="314"/>
      <c r="F249" s="47"/>
      <c r="G249" s="42"/>
      <c r="H249" s="42"/>
      <c r="I249" s="42"/>
    </row>
    <row r="250" spans="2:9" ht="15" thickBot="1">
      <c r="B250" s="49" t="e">
        <f t="shared" si="12"/>
        <v>#REF!</v>
      </c>
      <c r="C250" s="49"/>
      <c r="D250" s="49"/>
      <c r="E250" s="49"/>
      <c r="F250" s="46"/>
      <c r="G250" s="49"/>
      <c r="H250" s="49"/>
      <c r="I250" s="49"/>
    </row>
    <row r="251" spans="2:9" ht="15" thickBot="1">
      <c r="B251" s="42" t="e">
        <f t="shared" si="12"/>
        <v>#REF!</v>
      </c>
      <c r="C251" s="42"/>
      <c r="D251" s="42"/>
      <c r="E251" s="314"/>
      <c r="F251" s="47"/>
      <c r="G251" s="42"/>
      <c r="H251" s="42"/>
      <c r="I251" s="42"/>
    </row>
    <row r="252" spans="2:9" ht="15" thickBot="1">
      <c r="B252" s="49" t="e">
        <f t="shared" si="12"/>
        <v>#REF!</v>
      </c>
      <c r="C252" s="49"/>
      <c r="D252" s="49"/>
      <c r="E252" s="49"/>
      <c r="F252" s="46"/>
      <c r="G252" s="49"/>
      <c r="H252" s="49"/>
      <c r="I252" s="49"/>
    </row>
    <row r="253" spans="2:9" ht="15" thickBot="1">
      <c r="B253" s="42" t="e">
        <f t="shared" si="12"/>
        <v>#REF!</v>
      </c>
      <c r="C253" s="42"/>
      <c r="D253" s="42"/>
      <c r="E253" s="314"/>
      <c r="F253" s="47"/>
      <c r="G253" s="42"/>
      <c r="H253" s="42"/>
      <c r="I253" s="42"/>
    </row>
    <row r="254" spans="2:9" ht="15" thickBot="1">
      <c r="B254" s="49" t="e">
        <f t="shared" si="12"/>
        <v>#REF!</v>
      </c>
      <c r="C254" s="49"/>
      <c r="D254" s="49"/>
      <c r="E254" s="49"/>
      <c r="F254" s="46"/>
      <c r="G254" s="49"/>
      <c r="H254" s="49"/>
      <c r="I254" s="49"/>
    </row>
    <row r="255" spans="2:9" ht="15" thickBot="1">
      <c r="B255" s="42" t="e">
        <f t="shared" si="12"/>
        <v>#REF!</v>
      </c>
      <c r="C255" s="42"/>
      <c r="D255" s="42"/>
      <c r="E255" s="314"/>
      <c r="F255" s="47"/>
      <c r="G255" s="42"/>
      <c r="H255" s="42"/>
      <c r="I255" s="42"/>
    </row>
    <row r="256" spans="2:9" ht="15" thickBot="1">
      <c r="B256" s="49" t="e">
        <f t="shared" si="12"/>
        <v>#REF!</v>
      </c>
      <c r="C256" s="49"/>
      <c r="D256" s="49"/>
      <c r="E256" s="49"/>
      <c r="F256" s="46"/>
      <c r="G256" s="49"/>
      <c r="H256" s="49"/>
      <c r="I256" s="49"/>
    </row>
    <row r="257" spans="2:9" ht="15" thickBot="1">
      <c r="B257" s="42" t="e">
        <f t="shared" si="12"/>
        <v>#REF!</v>
      </c>
      <c r="C257" s="42"/>
      <c r="D257" s="42"/>
      <c r="E257" s="314"/>
      <c r="F257" s="47"/>
      <c r="G257" s="42"/>
      <c r="H257" s="42"/>
      <c r="I257" s="42"/>
    </row>
    <row r="258" spans="2:9" ht="15" thickBot="1">
      <c r="B258" s="49" t="e">
        <f t="shared" si="12"/>
        <v>#REF!</v>
      </c>
      <c r="C258" s="49"/>
      <c r="D258" s="49"/>
      <c r="E258" s="49"/>
      <c r="F258" s="46"/>
      <c r="G258" s="49"/>
      <c r="H258" s="49"/>
      <c r="I258" s="49"/>
    </row>
    <row r="259" spans="2:9" ht="15" thickBot="1">
      <c r="B259" s="42" t="e">
        <f t="shared" si="12"/>
        <v>#REF!</v>
      </c>
      <c r="C259" s="42"/>
      <c r="D259" s="42"/>
      <c r="E259" s="314"/>
      <c r="F259" s="47"/>
      <c r="G259" s="42"/>
      <c r="H259" s="42"/>
      <c r="I259" s="42"/>
    </row>
    <row r="260" spans="2:9" ht="15" thickBot="1">
      <c r="B260" s="48" t="e">
        <f t="shared" si="12"/>
        <v>#REF!</v>
      </c>
      <c r="C260" s="49"/>
      <c r="D260" s="49"/>
      <c r="E260" s="49"/>
      <c r="F260" s="46"/>
      <c r="G260" s="49"/>
      <c r="H260" s="49"/>
      <c r="I260" s="49"/>
    </row>
    <row r="261" spans="2:9" ht="15" thickBot="1">
      <c r="B261" s="42" t="e">
        <f>B260+1</f>
        <v>#REF!</v>
      </c>
      <c r="C261" s="42"/>
      <c r="D261" s="42"/>
      <c r="E261" s="314"/>
      <c r="F261" s="47"/>
      <c r="G261" s="42"/>
      <c r="H261" s="42"/>
      <c r="I261" s="42"/>
    </row>
    <row r="262" spans="2:9" ht="15" thickBot="1">
      <c r="B262" s="49" t="e">
        <f t="shared" ref="B262:B278" si="13">B261+1</f>
        <v>#REF!</v>
      </c>
      <c r="C262" s="49"/>
      <c r="D262" s="49"/>
      <c r="E262" s="49"/>
      <c r="F262" s="46"/>
      <c r="G262" s="49"/>
      <c r="H262" s="49"/>
      <c r="I262" s="49"/>
    </row>
    <row r="263" spans="2:9" ht="15" thickBot="1">
      <c r="B263" s="42" t="e">
        <f t="shared" si="13"/>
        <v>#REF!</v>
      </c>
      <c r="C263" s="42"/>
      <c r="D263" s="42"/>
      <c r="E263" s="314"/>
      <c r="F263" s="47"/>
      <c r="G263" s="42"/>
      <c r="H263" s="42"/>
      <c r="I263" s="42"/>
    </row>
    <row r="264" spans="2:9" ht="15" thickBot="1">
      <c r="B264" s="49" t="e">
        <f t="shared" si="13"/>
        <v>#REF!</v>
      </c>
      <c r="C264" s="49"/>
      <c r="D264" s="49"/>
      <c r="E264" s="49"/>
      <c r="F264" s="46"/>
      <c r="G264" s="49"/>
      <c r="H264" s="49"/>
      <c r="I264" s="49"/>
    </row>
    <row r="265" spans="2:9" ht="15" thickBot="1">
      <c r="B265" s="42" t="e">
        <f t="shared" si="13"/>
        <v>#REF!</v>
      </c>
      <c r="C265" s="42"/>
      <c r="D265" s="42"/>
      <c r="E265" s="314"/>
      <c r="F265" s="47"/>
      <c r="G265" s="42"/>
      <c r="H265" s="42"/>
      <c r="I265" s="42"/>
    </row>
    <row r="266" spans="2:9" ht="15" thickBot="1">
      <c r="B266" s="49" t="e">
        <f t="shared" si="13"/>
        <v>#REF!</v>
      </c>
      <c r="C266" s="49"/>
      <c r="D266" s="49"/>
      <c r="E266" s="49"/>
      <c r="F266" s="46"/>
      <c r="G266" s="49"/>
      <c r="H266" s="49"/>
      <c r="I266" s="49"/>
    </row>
    <row r="267" spans="2:9" ht="15" thickBot="1">
      <c r="B267" s="42" t="e">
        <f t="shared" si="13"/>
        <v>#REF!</v>
      </c>
      <c r="C267" s="42"/>
      <c r="D267" s="42"/>
      <c r="E267" s="314"/>
      <c r="F267" s="47"/>
      <c r="G267" s="42"/>
      <c r="H267" s="42"/>
      <c r="I267" s="42"/>
    </row>
    <row r="268" spans="2:9" ht="15" thickBot="1">
      <c r="B268" s="49" t="e">
        <f t="shared" si="13"/>
        <v>#REF!</v>
      </c>
      <c r="C268" s="49"/>
      <c r="D268" s="49"/>
      <c r="E268" s="49"/>
      <c r="F268" s="46"/>
      <c r="G268" s="49"/>
      <c r="H268" s="49"/>
      <c r="I268" s="49"/>
    </row>
    <row r="269" spans="2:9" ht="15" thickBot="1">
      <c r="B269" s="42" t="e">
        <f t="shared" si="13"/>
        <v>#REF!</v>
      </c>
      <c r="C269" s="42"/>
      <c r="D269" s="42"/>
      <c r="E269" s="314"/>
      <c r="F269" s="47"/>
      <c r="G269" s="42"/>
      <c r="H269" s="42"/>
      <c r="I269" s="42"/>
    </row>
    <row r="270" spans="2:9" ht="15" thickBot="1">
      <c r="B270" s="49" t="e">
        <f t="shared" si="13"/>
        <v>#REF!</v>
      </c>
      <c r="C270" s="49"/>
      <c r="D270" s="49"/>
      <c r="E270" s="49"/>
      <c r="F270" s="46"/>
      <c r="G270" s="49"/>
      <c r="H270" s="49"/>
      <c r="I270" s="49"/>
    </row>
    <row r="271" spans="2:9" ht="15" thickBot="1">
      <c r="B271" s="42" t="e">
        <f t="shared" si="13"/>
        <v>#REF!</v>
      </c>
      <c r="C271" s="42"/>
      <c r="D271" s="42"/>
      <c r="E271" s="314"/>
      <c r="F271" s="47"/>
      <c r="G271" s="42"/>
      <c r="H271" s="42"/>
      <c r="I271" s="42"/>
    </row>
    <row r="272" spans="2:9" ht="15" thickBot="1">
      <c r="B272" s="49" t="e">
        <f t="shared" si="13"/>
        <v>#REF!</v>
      </c>
      <c r="C272" s="49"/>
      <c r="D272" s="49"/>
      <c r="E272" s="49"/>
      <c r="F272" s="46"/>
      <c r="G272" s="49"/>
      <c r="H272" s="49"/>
      <c r="I272" s="49"/>
    </row>
    <row r="273" spans="2:9" ht="15" thickBot="1">
      <c r="B273" s="42" t="e">
        <f t="shared" si="13"/>
        <v>#REF!</v>
      </c>
      <c r="C273" s="42"/>
      <c r="D273" s="42"/>
      <c r="E273" s="314"/>
      <c r="F273" s="47"/>
      <c r="G273" s="42"/>
      <c r="H273" s="42"/>
      <c r="I273" s="42"/>
    </row>
    <row r="274" spans="2:9" ht="15" thickBot="1">
      <c r="B274" s="49" t="e">
        <f t="shared" si="13"/>
        <v>#REF!</v>
      </c>
      <c r="C274" s="49"/>
      <c r="D274" s="49"/>
      <c r="E274" s="49"/>
      <c r="F274" s="46"/>
      <c r="G274" s="49"/>
      <c r="H274" s="49"/>
      <c r="I274" s="49"/>
    </row>
    <row r="275" spans="2:9" ht="15" thickBot="1">
      <c r="B275" s="42" t="e">
        <f t="shared" si="13"/>
        <v>#REF!</v>
      </c>
      <c r="C275" s="42"/>
      <c r="D275" s="42"/>
      <c r="E275" s="314"/>
      <c r="F275" s="47"/>
      <c r="G275" s="42"/>
      <c r="H275" s="42"/>
      <c r="I275" s="42"/>
    </row>
    <row r="276" spans="2:9" ht="15" thickBot="1">
      <c r="B276" s="49" t="e">
        <f t="shared" si="13"/>
        <v>#REF!</v>
      </c>
      <c r="C276" s="49"/>
      <c r="D276" s="49"/>
      <c r="E276" s="49"/>
      <c r="F276" s="46"/>
      <c r="G276" s="49"/>
      <c r="H276" s="49"/>
      <c r="I276" s="49"/>
    </row>
    <row r="277" spans="2:9" ht="15" thickBot="1">
      <c r="B277" s="42" t="e">
        <f t="shared" si="13"/>
        <v>#REF!</v>
      </c>
      <c r="C277" s="42"/>
      <c r="D277" s="42"/>
      <c r="E277" s="314"/>
      <c r="F277" s="47"/>
      <c r="G277" s="42"/>
      <c r="H277" s="42"/>
      <c r="I277" s="42"/>
    </row>
    <row r="278" spans="2:9" ht="15" thickBot="1">
      <c r="B278" s="48" t="e">
        <f t="shared" si="13"/>
        <v>#REF!</v>
      </c>
      <c r="C278" s="49"/>
      <c r="D278" s="49"/>
      <c r="E278" s="49"/>
      <c r="F278" s="46"/>
      <c r="G278" s="49"/>
      <c r="H278" s="49"/>
      <c r="I278" s="49"/>
    </row>
    <row r="279" spans="2:9" ht="15" thickBot="1">
      <c r="B279" s="42" t="e">
        <f>B278+1</f>
        <v>#REF!</v>
      </c>
      <c r="C279" s="42"/>
      <c r="D279" s="42"/>
      <c r="E279" s="314"/>
      <c r="F279" s="47"/>
      <c r="G279" s="42"/>
      <c r="H279" s="42"/>
      <c r="I279" s="42"/>
    </row>
    <row r="280" spans="2:9" ht="15" thickBot="1">
      <c r="B280" s="49" t="e">
        <f t="shared" ref="B280:B296" si="14">B279+1</f>
        <v>#REF!</v>
      </c>
      <c r="C280" s="49"/>
      <c r="D280" s="49"/>
      <c r="E280" s="49"/>
      <c r="F280" s="46"/>
      <c r="G280" s="49"/>
      <c r="H280" s="49"/>
      <c r="I280" s="49"/>
    </row>
    <row r="281" spans="2:9" ht="15" thickBot="1">
      <c r="B281" s="42" t="e">
        <f t="shared" si="14"/>
        <v>#REF!</v>
      </c>
      <c r="C281" s="42"/>
      <c r="D281" s="42"/>
      <c r="E281" s="314"/>
      <c r="F281" s="47"/>
      <c r="G281" s="42"/>
      <c r="H281" s="42"/>
      <c r="I281" s="42"/>
    </row>
    <row r="282" spans="2:9" ht="15" thickBot="1">
      <c r="B282" s="49" t="e">
        <f t="shared" si="14"/>
        <v>#REF!</v>
      </c>
      <c r="C282" s="49"/>
      <c r="D282" s="49"/>
      <c r="E282" s="49"/>
      <c r="F282" s="46"/>
      <c r="G282" s="49"/>
      <c r="H282" s="49"/>
      <c r="I282" s="49"/>
    </row>
    <row r="283" spans="2:9" ht="15" thickBot="1">
      <c r="B283" s="42" t="e">
        <f t="shared" si="14"/>
        <v>#REF!</v>
      </c>
      <c r="C283" s="42"/>
      <c r="D283" s="42"/>
      <c r="E283" s="314"/>
      <c r="F283" s="47"/>
      <c r="G283" s="42"/>
      <c r="H283" s="42"/>
      <c r="I283" s="42"/>
    </row>
    <row r="284" spans="2:9" ht="15" thickBot="1">
      <c r="B284" s="49" t="e">
        <f t="shared" si="14"/>
        <v>#REF!</v>
      </c>
      <c r="C284" s="49"/>
      <c r="D284" s="49"/>
      <c r="E284" s="49"/>
      <c r="F284" s="46"/>
      <c r="G284" s="49"/>
      <c r="H284" s="49"/>
      <c r="I284" s="49"/>
    </row>
    <row r="285" spans="2:9" ht="15" thickBot="1">
      <c r="B285" s="42" t="e">
        <f t="shared" si="14"/>
        <v>#REF!</v>
      </c>
      <c r="C285" s="42"/>
      <c r="D285" s="42"/>
      <c r="E285" s="314"/>
      <c r="F285" s="47"/>
      <c r="G285" s="42"/>
      <c r="H285" s="42"/>
      <c r="I285" s="42"/>
    </row>
    <row r="286" spans="2:9" ht="15" thickBot="1">
      <c r="B286" s="49" t="e">
        <f t="shared" si="14"/>
        <v>#REF!</v>
      </c>
      <c r="C286" s="49"/>
      <c r="D286" s="49"/>
      <c r="E286" s="49"/>
      <c r="F286" s="46"/>
      <c r="G286" s="49"/>
      <c r="H286" s="49"/>
      <c r="I286" s="49"/>
    </row>
    <row r="287" spans="2:9" ht="15" thickBot="1">
      <c r="B287" s="42" t="e">
        <f t="shared" si="14"/>
        <v>#REF!</v>
      </c>
      <c r="C287" s="42"/>
      <c r="D287" s="42"/>
      <c r="E287" s="314"/>
      <c r="F287" s="47"/>
      <c r="G287" s="42"/>
      <c r="H287" s="42"/>
      <c r="I287" s="42"/>
    </row>
    <row r="288" spans="2:9" ht="15" thickBot="1">
      <c r="B288" s="49" t="e">
        <f t="shared" si="14"/>
        <v>#REF!</v>
      </c>
      <c r="C288" s="49"/>
      <c r="D288" s="49"/>
      <c r="E288" s="49"/>
      <c r="F288" s="46"/>
      <c r="G288" s="49"/>
      <c r="H288" s="49"/>
      <c r="I288" s="49"/>
    </row>
    <row r="289" spans="2:9" ht="15" thickBot="1">
      <c r="B289" s="42" t="e">
        <f t="shared" si="14"/>
        <v>#REF!</v>
      </c>
      <c r="C289" s="42"/>
      <c r="D289" s="42"/>
      <c r="E289" s="314"/>
      <c r="F289" s="47"/>
      <c r="G289" s="42"/>
      <c r="H289" s="42"/>
      <c r="I289" s="42"/>
    </row>
    <row r="290" spans="2:9" ht="15" thickBot="1">
      <c r="B290" s="49" t="e">
        <f t="shared" si="14"/>
        <v>#REF!</v>
      </c>
      <c r="C290" s="49"/>
      <c r="D290" s="49"/>
      <c r="E290" s="49"/>
      <c r="F290" s="46"/>
      <c r="G290" s="49"/>
      <c r="H290" s="49"/>
      <c r="I290" s="49"/>
    </row>
    <row r="291" spans="2:9" ht="15" thickBot="1">
      <c r="B291" s="42" t="e">
        <f t="shared" si="14"/>
        <v>#REF!</v>
      </c>
      <c r="C291" s="42"/>
      <c r="D291" s="42"/>
      <c r="E291" s="314"/>
      <c r="F291" s="47"/>
      <c r="G291" s="42"/>
      <c r="H291" s="42"/>
      <c r="I291" s="42"/>
    </row>
    <row r="292" spans="2:9" ht="15" thickBot="1">
      <c r="B292" s="49" t="e">
        <f t="shared" si="14"/>
        <v>#REF!</v>
      </c>
      <c r="C292" s="49"/>
      <c r="D292" s="49"/>
      <c r="E292" s="49"/>
      <c r="F292" s="46"/>
      <c r="G292" s="49"/>
      <c r="H292" s="49"/>
      <c r="I292" s="49"/>
    </row>
    <row r="293" spans="2:9" ht="15" thickBot="1">
      <c r="B293" s="42" t="e">
        <f t="shared" si="14"/>
        <v>#REF!</v>
      </c>
      <c r="C293" s="42"/>
      <c r="D293" s="42"/>
      <c r="E293" s="314"/>
      <c r="F293" s="47"/>
      <c r="G293" s="42"/>
      <c r="H293" s="42"/>
      <c r="I293" s="42"/>
    </row>
    <row r="294" spans="2:9" ht="15" thickBot="1">
      <c r="B294" s="49" t="e">
        <f t="shared" si="14"/>
        <v>#REF!</v>
      </c>
      <c r="C294" s="49"/>
      <c r="D294" s="49"/>
      <c r="E294" s="49"/>
      <c r="F294" s="46"/>
      <c r="G294" s="49"/>
      <c r="H294" s="49"/>
      <c r="I294" s="49"/>
    </row>
    <row r="295" spans="2:9" ht="15" thickBot="1">
      <c r="B295" s="42" t="e">
        <f t="shared" si="14"/>
        <v>#REF!</v>
      </c>
      <c r="C295" s="42"/>
      <c r="D295" s="42"/>
      <c r="E295" s="314"/>
      <c r="F295" s="47"/>
      <c r="G295" s="42"/>
      <c r="H295" s="42"/>
      <c r="I295" s="42"/>
    </row>
    <row r="296" spans="2:9" ht="15" thickBot="1">
      <c r="B296" s="48" t="e">
        <f t="shared" si="14"/>
        <v>#REF!</v>
      </c>
      <c r="C296" s="49"/>
      <c r="D296" s="49"/>
      <c r="E296" s="49"/>
      <c r="F296" s="46"/>
      <c r="G296" s="49"/>
      <c r="H296" s="49"/>
      <c r="I296" s="49"/>
    </row>
    <row r="297" spans="2:9" ht="15" thickBot="1">
      <c r="B297" s="42" t="e">
        <f>B296+1</f>
        <v>#REF!</v>
      </c>
      <c r="C297" s="42"/>
      <c r="D297" s="42"/>
      <c r="E297" s="314"/>
      <c r="F297" s="47"/>
      <c r="G297" s="42"/>
      <c r="H297" s="42"/>
      <c r="I297" s="42"/>
    </row>
    <row r="298" spans="2:9" ht="15" thickBot="1">
      <c r="B298" s="49" t="e">
        <f t="shared" ref="B298:B314" si="15">B297+1</f>
        <v>#REF!</v>
      </c>
      <c r="C298" s="49"/>
      <c r="D298" s="49"/>
      <c r="E298" s="49"/>
      <c r="F298" s="46"/>
      <c r="G298" s="49"/>
      <c r="H298" s="49"/>
      <c r="I298" s="49"/>
    </row>
    <row r="299" spans="2:9" ht="15" thickBot="1">
      <c r="B299" s="42" t="e">
        <f t="shared" si="15"/>
        <v>#REF!</v>
      </c>
      <c r="C299" s="42"/>
      <c r="D299" s="42"/>
      <c r="E299" s="314"/>
      <c r="F299" s="47"/>
      <c r="G299" s="42"/>
      <c r="H299" s="42"/>
      <c r="I299" s="42"/>
    </row>
    <row r="300" spans="2:9" ht="15" thickBot="1">
      <c r="B300" s="49" t="e">
        <f t="shared" si="15"/>
        <v>#REF!</v>
      </c>
      <c r="C300" s="49"/>
      <c r="D300" s="49"/>
      <c r="E300" s="49"/>
      <c r="F300" s="46"/>
      <c r="G300" s="49"/>
      <c r="H300" s="49"/>
      <c r="I300" s="49"/>
    </row>
    <row r="301" spans="2:9" ht="15" thickBot="1">
      <c r="B301" s="42" t="e">
        <f t="shared" si="15"/>
        <v>#REF!</v>
      </c>
      <c r="C301" s="42"/>
      <c r="D301" s="42"/>
      <c r="E301" s="314"/>
      <c r="F301" s="47"/>
      <c r="G301" s="42"/>
      <c r="H301" s="42"/>
      <c r="I301" s="42"/>
    </row>
    <row r="302" spans="2:9" ht="15" thickBot="1">
      <c r="B302" s="49" t="e">
        <f t="shared" si="15"/>
        <v>#REF!</v>
      </c>
      <c r="C302" s="49"/>
      <c r="D302" s="49"/>
      <c r="E302" s="49"/>
      <c r="F302" s="46"/>
      <c r="G302" s="49"/>
      <c r="H302" s="49"/>
      <c r="I302" s="49"/>
    </row>
    <row r="303" spans="2:9" ht="15" thickBot="1">
      <c r="B303" s="42" t="e">
        <f t="shared" si="15"/>
        <v>#REF!</v>
      </c>
      <c r="C303" s="42"/>
      <c r="D303" s="42"/>
      <c r="E303" s="314"/>
      <c r="F303" s="47"/>
      <c r="G303" s="42"/>
      <c r="H303" s="42"/>
      <c r="I303" s="42"/>
    </row>
    <row r="304" spans="2:9" ht="15" thickBot="1">
      <c r="B304" s="49" t="e">
        <f t="shared" si="15"/>
        <v>#REF!</v>
      </c>
      <c r="C304" s="49"/>
      <c r="D304" s="49"/>
      <c r="E304" s="49"/>
      <c r="F304" s="46"/>
      <c r="G304" s="49"/>
      <c r="H304" s="49"/>
      <c r="I304" s="49"/>
    </row>
    <row r="305" spans="2:9" ht="15" thickBot="1">
      <c r="B305" s="42" t="e">
        <f t="shared" si="15"/>
        <v>#REF!</v>
      </c>
      <c r="C305" s="42"/>
      <c r="D305" s="42"/>
      <c r="E305" s="314"/>
      <c r="F305" s="47"/>
      <c r="G305" s="42"/>
      <c r="H305" s="42"/>
      <c r="I305" s="42"/>
    </row>
    <row r="306" spans="2:9" ht="15" thickBot="1">
      <c r="B306" s="49" t="e">
        <f t="shared" si="15"/>
        <v>#REF!</v>
      </c>
      <c r="C306" s="49"/>
      <c r="D306" s="49"/>
      <c r="E306" s="49"/>
      <c r="F306" s="46"/>
      <c r="G306" s="49"/>
      <c r="H306" s="49"/>
      <c r="I306" s="49"/>
    </row>
    <row r="307" spans="2:9" ht="15" thickBot="1">
      <c r="B307" s="42" t="e">
        <f t="shared" si="15"/>
        <v>#REF!</v>
      </c>
      <c r="C307" s="42"/>
      <c r="D307" s="42"/>
      <c r="E307" s="314"/>
      <c r="F307" s="47"/>
      <c r="G307" s="42"/>
      <c r="H307" s="42"/>
      <c r="I307" s="42"/>
    </row>
    <row r="308" spans="2:9" ht="15" thickBot="1">
      <c r="B308" s="49" t="e">
        <f t="shared" si="15"/>
        <v>#REF!</v>
      </c>
      <c r="C308" s="49"/>
      <c r="D308" s="49"/>
      <c r="E308" s="49"/>
      <c r="F308" s="46"/>
      <c r="G308" s="49"/>
      <c r="H308" s="49"/>
      <c r="I308" s="49"/>
    </row>
    <row r="309" spans="2:9" ht="15" thickBot="1">
      <c r="B309" s="42" t="e">
        <f t="shared" si="15"/>
        <v>#REF!</v>
      </c>
      <c r="C309" s="42"/>
      <c r="D309" s="42"/>
      <c r="E309" s="314"/>
      <c r="F309" s="47"/>
      <c r="G309" s="42"/>
      <c r="H309" s="42"/>
      <c r="I309" s="42"/>
    </row>
    <row r="310" spans="2:9" ht="15" thickBot="1">
      <c r="B310" s="49" t="e">
        <f t="shared" si="15"/>
        <v>#REF!</v>
      </c>
      <c r="C310" s="49"/>
      <c r="D310" s="49"/>
      <c r="E310" s="49"/>
      <c r="F310" s="46"/>
      <c r="G310" s="49"/>
      <c r="H310" s="49"/>
      <c r="I310" s="49"/>
    </row>
    <row r="311" spans="2:9" ht="15" thickBot="1">
      <c r="B311" s="42" t="e">
        <f t="shared" si="15"/>
        <v>#REF!</v>
      </c>
      <c r="C311" s="42"/>
      <c r="D311" s="42"/>
      <c r="E311" s="314"/>
      <c r="F311" s="47"/>
      <c r="G311" s="42"/>
      <c r="H311" s="42"/>
      <c r="I311" s="42"/>
    </row>
    <row r="312" spans="2:9" ht="15" thickBot="1">
      <c r="B312" s="49" t="e">
        <f t="shared" si="15"/>
        <v>#REF!</v>
      </c>
      <c r="C312" s="49"/>
      <c r="D312" s="49"/>
      <c r="E312" s="49"/>
      <c r="F312" s="46"/>
      <c r="G312" s="49"/>
      <c r="H312" s="49"/>
      <c r="I312" s="49"/>
    </row>
    <row r="313" spans="2:9" ht="15" thickBot="1">
      <c r="B313" s="42" t="e">
        <f t="shared" si="15"/>
        <v>#REF!</v>
      </c>
      <c r="C313" s="42"/>
      <c r="D313" s="42"/>
      <c r="E313" s="314"/>
      <c r="F313" s="47"/>
      <c r="G313" s="42"/>
      <c r="H313" s="42"/>
      <c r="I313" s="42"/>
    </row>
    <row r="314" spans="2:9" ht="15" thickBot="1">
      <c r="B314" s="48" t="e">
        <f t="shared" si="15"/>
        <v>#REF!</v>
      </c>
      <c r="C314" s="49"/>
      <c r="D314" s="49"/>
      <c r="E314" s="49"/>
      <c r="F314" s="46"/>
      <c r="G314" s="49"/>
      <c r="H314" s="49"/>
      <c r="I314" s="49"/>
    </row>
    <row r="315" spans="2:9" ht="15" thickBot="1">
      <c r="B315" s="42" t="e">
        <f>B314+1</f>
        <v>#REF!</v>
      </c>
      <c r="C315" s="42"/>
      <c r="D315" s="42"/>
      <c r="E315" s="314"/>
      <c r="F315" s="47"/>
      <c r="G315" s="42"/>
      <c r="H315" s="42"/>
      <c r="I315" s="42"/>
    </row>
    <row r="316" spans="2:9" ht="15" thickBot="1">
      <c r="B316" s="49" t="e">
        <f t="shared" ref="B316:B332" si="16">B315+1</f>
        <v>#REF!</v>
      </c>
      <c r="C316" s="49"/>
      <c r="D316" s="49"/>
      <c r="E316" s="49"/>
      <c r="F316" s="46"/>
      <c r="G316" s="49"/>
      <c r="H316" s="49"/>
      <c r="I316" s="49"/>
    </row>
    <row r="317" spans="2:9" ht="15" thickBot="1">
      <c r="B317" s="42" t="e">
        <f t="shared" si="16"/>
        <v>#REF!</v>
      </c>
      <c r="C317" s="42"/>
      <c r="D317" s="42"/>
      <c r="E317" s="314"/>
      <c r="F317" s="47"/>
      <c r="G317" s="42"/>
      <c r="H317" s="42"/>
      <c r="I317" s="42"/>
    </row>
    <row r="318" spans="2:9" ht="15" thickBot="1">
      <c r="B318" s="49" t="e">
        <f t="shared" si="16"/>
        <v>#REF!</v>
      </c>
      <c r="C318" s="49"/>
      <c r="D318" s="49"/>
      <c r="E318" s="49"/>
      <c r="F318" s="46"/>
      <c r="G318" s="49"/>
      <c r="H318" s="49"/>
      <c r="I318" s="49"/>
    </row>
    <row r="319" spans="2:9" ht="15" thickBot="1">
      <c r="B319" s="42" t="e">
        <f t="shared" si="16"/>
        <v>#REF!</v>
      </c>
      <c r="C319" s="42"/>
      <c r="D319" s="42"/>
      <c r="E319" s="314"/>
      <c r="F319" s="47"/>
      <c r="G319" s="42"/>
      <c r="H319" s="42"/>
      <c r="I319" s="42"/>
    </row>
    <row r="320" spans="2:9" ht="15" thickBot="1">
      <c r="B320" s="49" t="e">
        <f t="shared" si="16"/>
        <v>#REF!</v>
      </c>
      <c r="C320" s="49"/>
      <c r="D320" s="49"/>
      <c r="E320" s="49"/>
      <c r="F320" s="46"/>
      <c r="G320" s="49"/>
      <c r="H320" s="49"/>
      <c r="I320" s="49"/>
    </row>
    <row r="321" spans="2:9" ht="15" thickBot="1">
      <c r="B321" s="42" t="e">
        <f t="shared" si="16"/>
        <v>#REF!</v>
      </c>
      <c r="C321" s="42"/>
      <c r="D321" s="42"/>
      <c r="E321" s="314"/>
      <c r="F321" s="47"/>
      <c r="G321" s="42"/>
      <c r="H321" s="42"/>
      <c r="I321" s="42"/>
    </row>
    <row r="322" spans="2:9" ht="15" thickBot="1">
      <c r="B322" s="49" t="e">
        <f t="shared" si="16"/>
        <v>#REF!</v>
      </c>
      <c r="C322" s="49"/>
      <c r="D322" s="49"/>
      <c r="E322" s="49"/>
      <c r="F322" s="46"/>
      <c r="G322" s="49"/>
      <c r="H322" s="49"/>
      <c r="I322" s="49"/>
    </row>
    <row r="323" spans="2:9" ht="15" thickBot="1">
      <c r="B323" s="42" t="e">
        <f t="shared" si="16"/>
        <v>#REF!</v>
      </c>
      <c r="C323" s="42"/>
      <c r="D323" s="42"/>
      <c r="E323" s="314"/>
      <c r="F323" s="47"/>
      <c r="G323" s="42"/>
      <c r="H323" s="42"/>
      <c r="I323" s="42"/>
    </row>
    <row r="324" spans="2:9" ht="15" thickBot="1">
      <c r="B324" s="49" t="e">
        <f t="shared" si="16"/>
        <v>#REF!</v>
      </c>
      <c r="C324" s="49"/>
      <c r="D324" s="49"/>
      <c r="E324" s="49"/>
      <c r="F324" s="46"/>
      <c r="G324" s="49"/>
      <c r="H324" s="49"/>
      <c r="I324" s="49"/>
    </row>
    <row r="325" spans="2:9" ht="15" thickBot="1">
      <c r="B325" s="42" t="e">
        <f t="shared" si="16"/>
        <v>#REF!</v>
      </c>
      <c r="C325" s="42"/>
      <c r="D325" s="42"/>
      <c r="E325" s="314"/>
      <c r="F325" s="47"/>
      <c r="G325" s="42"/>
      <c r="H325" s="42"/>
      <c r="I325" s="42"/>
    </row>
    <row r="326" spans="2:9" ht="15" thickBot="1">
      <c r="B326" s="49" t="e">
        <f t="shared" si="16"/>
        <v>#REF!</v>
      </c>
      <c r="C326" s="49"/>
      <c r="D326" s="49"/>
      <c r="E326" s="49"/>
      <c r="F326" s="46"/>
      <c r="G326" s="49"/>
      <c r="H326" s="49"/>
      <c r="I326" s="49"/>
    </row>
    <row r="327" spans="2:9" ht="15" thickBot="1">
      <c r="B327" s="42" t="e">
        <f t="shared" si="16"/>
        <v>#REF!</v>
      </c>
      <c r="C327" s="42"/>
      <c r="D327" s="42"/>
      <c r="E327" s="314"/>
      <c r="F327" s="47"/>
      <c r="G327" s="42"/>
      <c r="H327" s="42"/>
      <c r="I327" s="42"/>
    </row>
    <row r="328" spans="2:9" ht="15" thickBot="1">
      <c r="B328" s="49" t="e">
        <f t="shared" si="16"/>
        <v>#REF!</v>
      </c>
      <c r="C328" s="49"/>
      <c r="D328" s="49"/>
      <c r="E328" s="49"/>
      <c r="F328" s="46"/>
      <c r="G328" s="49"/>
      <c r="H328" s="49"/>
      <c r="I328" s="49"/>
    </row>
    <row r="329" spans="2:9" ht="15" thickBot="1">
      <c r="B329" s="42" t="e">
        <f t="shared" si="16"/>
        <v>#REF!</v>
      </c>
      <c r="C329" s="42"/>
      <c r="D329" s="42"/>
      <c r="E329" s="314"/>
      <c r="F329" s="47"/>
      <c r="G329" s="42"/>
      <c r="H329" s="42"/>
      <c r="I329" s="42"/>
    </row>
    <row r="330" spans="2:9" ht="15" thickBot="1">
      <c r="B330" s="49" t="e">
        <f t="shared" si="16"/>
        <v>#REF!</v>
      </c>
      <c r="C330" s="49"/>
      <c r="D330" s="49"/>
      <c r="E330" s="49"/>
      <c r="F330" s="46"/>
      <c r="G330" s="49"/>
      <c r="H330" s="49"/>
      <c r="I330" s="49"/>
    </row>
    <row r="331" spans="2:9" ht="15" thickBot="1">
      <c r="B331" s="42" t="e">
        <f t="shared" si="16"/>
        <v>#REF!</v>
      </c>
      <c r="C331" s="42"/>
      <c r="D331" s="42"/>
      <c r="E331" s="314"/>
      <c r="F331" s="47"/>
      <c r="G331" s="42"/>
      <c r="H331" s="42"/>
      <c r="I331" s="42"/>
    </row>
    <row r="332" spans="2:9" ht="15" thickBot="1">
      <c r="B332" s="48" t="e">
        <f t="shared" si="16"/>
        <v>#REF!</v>
      </c>
      <c r="C332" s="49"/>
      <c r="D332" s="49"/>
      <c r="E332" s="49"/>
      <c r="F332" s="46"/>
      <c r="G332" s="49"/>
      <c r="H332" s="49"/>
      <c r="I332" s="49"/>
    </row>
    <row r="333" spans="2:9" ht="15" thickBot="1">
      <c r="B333" s="42" t="e">
        <f>B332+1</f>
        <v>#REF!</v>
      </c>
      <c r="C333" s="42"/>
      <c r="D333" s="42"/>
      <c r="E333" s="314"/>
      <c r="F333" s="47"/>
      <c r="G333" s="42"/>
      <c r="H333" s="42"/>
      <c r="I333" s="42"/>
    </row>
    <row r="334" spans="2:9" ht="15" thickBot="1">
      <c r="B334" s="49" t="e">
        <f t="shared" ref="B334:B350" si="17">B333+1</f>
        <v>#REF!</v>
      </c>
      <c r="C334" s="49"/>
      <c r="D334" s="49"/>
      <c r="E334" s="49"/>
      <c r="F334" s="46"/>
      <c r="G334" s="49"/>
      <c r="H334" s="49"/>
      <c r="I334" s="49"/>
    </row>
    <row r="335" spans="2:9" ht="15" thickBot="1">
      <c r="B335" s="42" t="e">
        <f t="shared" si="17"/>
        <v>#REF!</v>
      </c>
      <c r="C335" s="42"/>
      <c r="D335" s="42"/>
      <c r="E335" s="314"/>
      <c r="F335" s="47"/>
      <c r="G335" s="42"/>
      <c r="H335" s="42"/>
      <c r="I335" s="42"/>
    </row>
    <row r="336" spans="2:9" ht="15" thickBot="1">
      <c r="B336" s="49" t="e">
        <f t="shared" si="17"/>
        <v>#REF!</v>
      </c>
      <c r="C336" s="49"/>
      <c r="D336" s="49"/>
      <c r="E336" s="49"/>
      <c r="F336" s="46"/>
      <c r="G336" s="49"/>
      <c r="H336" s="49"/>
      <c r="I336" s="49"/>
    </row>
    <row r="337" spans="2:9" ht="15" thickBot="1">
      <c r="B337" s="42" t="e">
        <f t="shared" si="17"/>
        <v>#REF!</v>
      </c>
      <c r="C337" s="42"/>
      <c r="D337" s="42"/>
      <c r="E337" s="314"/>
      <c r="F337" s="47"/>
      <c r="G337" s="42"/>
      <c r="H337" s="42"/>
      <c r="I337" s="42"/>
    </row>
    <row r="338" spans="2:9" ht="15" thickBot="1">
      <c r="B338" s="49" t="e">
        <f t="shared" si="17"/>
        <v>#REF!</v>
      </c>
      <c r="C338" s="49"/>
      <c r="D338" s="49"/>
      <c r="E338" s="49"/>
      <c r="F338" s="46"/>
      <c r="G338" s="49"/>
      <c r="H338" s="49"/>
      <c r="I338" s="49"/>
    </row>
    <row r="339" spans="2:9" ht="15" thickBot="1">
      <c r="B339" s="42" t="e">
        <f t="shared" si="17"/>
        <v>#REF!</v>
      </c>
      <c r="C339" s="42"/>
      <c r="D339" s="42"/>
      <c r="E339" s="314"/>
      <c r="F339" s="47"/>
      <c r="G339" s="42"/>
      <c r="H339" s="42"/>
      <c r="I339" s="42"/>
    </row>
    <row r="340" spans="2:9" ht="15" thickBot="1">
      <c r="B340" s="49" t="e">
        <f t="shared" si="17"/>
        <v>#REF!</v>
      </c>
      <c r="C340" s="49"/>
      <c r="D340" s="49"/>
      <c r="E340" s="49"/>
      <c r="F340" s="46"/>
      <c r="G340" s="49"/>
      <c r="H340" s="49"/>
      <c r="I340" s="49"/>
    </row>
    <row r="341" spans="2:9" ht="15" thickBot="1">
      <c r="B341" s="42" t="e">
        <f t="shared" si="17"/>
        <v>#REF!</v>
      </c>
      <c r="C341" s="42"/>
      <c r="D341" s="42"/>
      <c r="E341" s="314"/>
      <c r="F341" s="47"/>
      <c r="G341" s="42"/>
      <c r="H341" s="42"/>
      <c r="I341" s="42"/>
    </row>
    <row r="342" spans="2:9" ht="15" thickBot="1">
      <c r="B342" s="49" t="e">
        <f t="shared" si="17"/>
        <v>#REF!</v>
      </c>
      <c r="C342" s="49"/>
      <c r="D342" s="49"/>
      <c r="E342" s="49"/>
      <c r="F342" s="46"/>
      <c r="G342" s="49"/>
      <c r="H342" s="49"/>
      <c r="I342" s="49"/>
    </row>
    <row r="343" spans="2:9" ht="15" thickBot="1">
      <c r="B343" s="42" t="e">
        <f t="shared" si="17"/>
        <v>#REF!</v>
      </c>
      <c r="C343" s="42"/>
      <c r="D343" s="42"/>
      <c r="E343" s="314"/>
      <c r="F343" s="47"/>
      <c r="G343" s="42"/>
      <c r="H343" s="42"/>
      <c r="I343" s="42"/>
    </row>
    <row r="344" spans="2:9" ht="15" thickBot="1">
      <c r="B344" s="49" t="e">
        <f t="shared" si="17"/>
        <v>#REF!</v>
      </c>
      <c r="C344" s="49"/>
      <c r="D344" s="49"/>
      <c r="E344" s="49"/>
      <c r="F344" s="46"/>
      <c r="G344" s="49"/>
      <c r="H344" s="49"/>
      <c r="I344" s="49"/>
    </row>
    <row r="345" spans="2:9" ht="15" thickBot="1">
      <c r="B345" s="42" t="e">
        <f t="shared" si="17"/>
        <v>#REF!</v>
      </c>
      <c r="C345" s="42"/>
      <c r="D345" s="42"/>
      <c r="E345" s="314"/>
      <c r="F345" s="47"/>
      <c r="G345" s="42"/>
      <c r="H345" s="42"/>
      <c r="I345" s="42"/>
    </row>
    <row r="346" spans="2:9" ht="15" thickBot="1">
      <c r="B346" s="49" t="e">
        <f t="shared" si="17"/>
        <v>#REF!</v>
      </c>
      <c r="C346" s="49"/>
      <c r="D346" s="49"/>
      <c r="E346" s="49"/>
      <c r="F346" s="46"/>
      <c r="G346" s="49"/>
      <c r="H346" s="49"/>
      <c r="I346" s="49"/>
    </row>
    <row r="347" spans="2:9" ht="15" thickBot="1">
      <c r="B347" s="42" t="e">
        <f t="shared" si="17"/>
        <v>#REF!</v>
      </c>
      <c r="C347" s="42"/>
      <c r="D347" s="42"/>
      <c r="E347" s="314"/>
      <c r="F347" s="47"/>
      <c r="G347" s="42"/>
      <c r="H347" s="42"/>
      <c r="I347" s="42"/>
    </row>
    <row r="348" spans="2:9" ht="15" thickBot="1">
      <c r="B348" s="49" t="e">
        <f t="shared" si="17"/>
        <v>#REF!</v>
      </c>
      <c r="C348" s="49"/>
      <c r="D348" s="49"/>
      <c r="E348" s="49"/>
      <c r="F348" s="46"/>
      <c r="G348" s="49"/>
      <c r="H348" s="49"/>
      <c r="I348" s="49"/>
    </row>
    <row r="349" spans="2:9" ht="15" thickBot="1">
      <c r="B349" s="42" t="e">
        <f t="shared" si="17"/>
        <v>#REF!</v>
      </c>
      <c r="C349" s="42"/>
      <c r="D349" s="42"/>
      <c r="E349" s="314"/>
      <c r="F349" s="47"/>
      <c r="G349" s="42"/>
      <c r="H349" s="42"/>
      <c r="I349" s="42"/>
    </row>
    <row r="350" spans="2:9" ht="15" thickBot="1">
      <c r="B350" s="48" t="e">
        <f t="shared" si="17"/>
        <v>#REF!</v>
      </c>
      <c r="C350" s="49"/>
      <c r="D350" s="49"/>
      <c r="E350" s="49"/>
      <c r="F350" s="46"/>
      <c r="G350" s="49"/>
      <c r="H350" s="49"/>
      <c r="I350" s="49"/>
    </row>
    <row r="351" spans="2:9" ht="15" thickBot="1">
      <c r="B351" s="42" t="e">
        <f>B350+1</f>
        <v>#REF!</v>
      </c>
      <c r="C351" s="42"/>
      <c r="D351" s="42"/>
      <c r="E351" s="314"/>
      <c r="F351" s="47"/>
      <c r="G351" s="42"/>
      <c r="H351" s="42"/>
      <c r="I351" s="42"/>
    </row>
    <row r="352" spans="2:9" ht="15" thickBot="1">
      <c r="B352" s="49" t="e">
        <f t="shared" ref="B352:B368" si="18">B351+1</f>
        <v>#REF!</v>
      </c>
      <c r="C352" s="49"/>
      <c r="D352" s="49"/>
      <c r="E352" s="49"/>
      <c r="F352" s="46"/>
      <c r="G352" s="49"/>
      <c r="H352" s="49"/>
      <c r="I352" s="49"/>
    </row>
    <row r="353" spans="2:9" ht="15" thickBot="1">
      <c r="B353" s="42" t="e">
        <f t="shared" si="18"/>
        <v>#REF!</v>
      </c>
      <c r="C353" s="42"/>
      <c r="D353" s="42"/>
      <c r="E353" s="314"/>
      <c r="F353" s="47"/>
      <c r="G353" s="42"/>
      <c r="H353" s="42"/>
      <c r="I353" s="42"/>
    </row>
    <row r="354" spans="2:9" ht="15" thickBot="1">
      <c r="B354" s="49" t="e">
        <f t="shared" si="18"/>
        <v>#REF!</v>
      </c>
      <c r="C354" s="49"/>
      <c r="D354" s="49"/>
      <c r="E354" s="49"/>
      <c r="F354" s="46"/>
      <c r="G354" s="49"/>
      <c r="H354" s="49"/>
      <c r="I354" s="49"/>
    </row>
    <row r="355" spans="2:9" ht="15" thickBot="1">
      <c r="B355" s="42" t="e">
        <f t="shared" si="18"/>
        <v>#REF!</v>
      </c>
      <c r="C355" s="42"/>
      <c r="D355" s="42"/>
      <c r="E355" s="314"/>
      <c r="F355" s="47"/>
      <c r="G355" s="42"/>
      <c r="H355" s="42"/>
      <c r="I355" s="42"/>
    </row>
    <row r="356" spans="2:9" ht="15" thickBot="1">
      <c r="B356" s="49" t="e">
        <f t="shared" si="18"/>
        <v>#REF!</v>
      </c>
      <c r="C356" s="49"/>
      <c r="D356" s="49"/>
      <c r="E356" s="49"/>
      <c r="F356" s="46"/>
      <c r="G356" s="49"/>
      <c r="H356" s="49"/>
      <c r="I356" s="49"/>
    </row>
    <row r="357" spans="2:9" ht="15" thickBot="1">
      <c r="B357" s="42" t="e">
        <f t="shared" si="18"/>
        <v>#REF!</v>
      </c>
      <c r="C357" s="42"/>
      <c r="D357" s="42"/>
      <c r="E357" s="314"/>
      <c r="F357" s="47"/>
      <c r="G357" s="42"/>
      <c r="H357" s="42"/>
      <c r="I357" s="42"/>
    </row>
    <row r="358" spans="2:9" ht="15" thickBot="1">
      <c r="B358" s="49" t="e">
        <f t="shared" si="18"/>
        <v>#REF!</v>
      </c>
      <c r="C358" s="49"/>
      <c r="D358" s="49"/>
      <c r="E358" s="49"/>
      <c r="F358" s="46"/>
      <c r="G358" s="49"/>
      <c r="H358" s="49"/>
      <c r="I358" s="49"/>
    </row>
    <row r="359" spans="2:9" ht="15" thickBot="1">
      <c r="B359" s="42" t="e">
        <f t="shared" si="18"/>
        <v>#REF!</v>
      </c>
      <c r="C359" s="42"/>
      <c r="D359" s="42"/>
      <c r="E359" s="314"/>
      <c r="F359" s="47"/>
      <c r="G359" s="42"/>
      <c r="H359" s="42"/>
      <c r="I359" s="42"/>
    </row>
    <row r="360" spans="2:9" ht="15" thickBot="1">
      <c r="B360" s="49" t="e">
        <f t="shared" si="18"/>
        <v>#REF!</v>
      </c>
      <c r="C360" s="49"/>
      <c r="D360" s="49"/>
      <c r="E360" s="49"/>
      <c r="F360" s="46"/>
      <c r="G360" s="49"/>
      <c r="H360" s="49"/>
      <c r="I360" s="49"/>
    </row>
    <row r="361" spans="2:9" ht="15" thickBot="1">
      <c r="B361" s="42" t="e">
        <f t="shared" si="18"/>
        <v>#REF!</v>
      </c>
      <c r="C361" s="42"/>
      <c r="D361" s="42"/>
      <c r="E361" s="314"/>
      <c r="F361" s="47"/>
      <c r="G361" s="42"/>
      <c r="H361" s="42"/>
      <c r="I361" s="42"/>
    </row>
    <row r="362" spans="2:9" ht="15" thickBot="1">
      <c r="B362" s="49" t="e">
        <f t="shared" si="18"/>
        <v>#REF!</v>
      </c>
      <c r="C362" s="49"/>
      <c r="D362" s="49"/>
      <c r="E362" s="49"/>
      <c r="F362" s="46"/>
      <c r="G362" s="49"/>
      <c r="H362" s="49"/>
      <c r="I362" s="49"/>
    </row>
    <row r="363" spans="2:9" ht="15" thickBot="1">
      <c r="B363" s="42" t="e">
        <f t="shared" si="18"/>
        <v>#REF!</v>
      </c>
      <c r="C363" s="42"/>
      <c r="D363" s="42"/>
      <c r="E363" s="314"/>
      <c r="F363" s="47"/>
      <c r="G363" s="42"/>
      <c r="H363" s="42"/>
      <c r="I363" s="42"/>
    </row>
    <row r="364" spans="2:9" ht="15" thickBot="1">
      <c r="B364" s="49" t="e">
        <f t="shared" si="18"/>
        <v>#REF!</v>
      </c>
      <c r="C364" s="49"/>
      <c r="D364" s="49"/>
      <c r="E364" s="49"/>
      <c r="F364" s="46"/>
      <c r="G364" s="49"/>
      <c r="H364" s="49"/>
      <c r="I364" s="49"/>
    </row>
    <row r="365" spans="2:9" ht="15" thickBot="1">
      <c r="B365" s="42" t="e">
        <f t="shared" si="18"/>
        <v>#REF!</v>
      </c>
      <c r="C365" s="42"/>
      <c r="D365" s="42"/>
      <c r="E365" s="314"/>
      <c r="F365" s="47"/>
      <c r="G365" s="42"/>
      <c r="H365" s="42"/>
      <c r="I365" s="42"/>
    </row>
    <row r="366" spans="2:9" ht="15" thickBot="1">
      <c r="B366" s="49" t="e">
        <f t="shared" si="18"/>
        <v>#REF!</v>
      </c>
      <c r="C366" s="49"/>
      <c r="D366" s="49"/>
      <c r="E366" s="49"/>
      <c r="F366" s="46"/>
      <c r="G366" s="49"/>
      <c r="H366" s="49"/>
      <c r="I366" s="49"/>
    </row>
    <row r="367" spans="2:9" ht="15" thickBot="1">
      <c r="B367" s="42" t="e">
        <f t="shared" si="18"/>
        <v>#REF!</v>
      </c>
      <c r="C367" s="42"/>
      <c r="D367" s="42"/>
      <c r="E367" s="314"/>
      <c r="F367" s="47"/>
      <c r="G367" s="42"/>
      <c r="H367" s="42"/>
      <c r="I367" s="42"/>
    </row>
    <row r="368" spans="2:9" ht="15" thickBot="1">
      <c r="B368" s="48" t="e">
        <f t="shared" si="18"/>
        <v>#REF!</v>
      </c>
      <c r="C368" s="49"/>
      <c r="D368" s="49"/>
      <c r="E368" s="49"/>
      <c r="F368" s="46"/>
      <c r="G368" s="49"/>
      <c r="H368" s="49"/>
      <c r="I368" s="49"/>
    </row>
    <row r="369" spans="2:9" ht="15" thickBot="1">
      <c r="B369" s="42" t="e">
        <f>B368+1</f>
        <v>#REF!</v>
      </c>
      <c r="C369" s="42"/>
      <c r="D369" s="42"/>
      <c r="E369" s="314"/>
      <c r="F369" s="47"/>
      <c r="G369" s="42"/>
      <c r="H369" s="42"/>
      <c r="I369" s="42"/>
    </row>
    <row r="370" spans="2:9" ht="15" thickBot="1">
      <c r="B370" s="49" t="e">
        <f t="shared" ref="B370:B386" si="19">B369+1</f>
        <v>#REF!</v>
      </c>
      <c r="C370" s="49"/>
      <c r="D370" s="49"/>
      <c r="E370" s="49"/>
      <c r="F370" s="46"/>
      <c r="G370" s="49"/>
      <c r="H370" s="49"/>
      <c r="I370" s="49"/>
    </row>
    <row r="371" spans="2:9" ht="15" thickBot="1">
      <c r="B371" s="42" t="e">
        <f t="shared" si="19"/>
        <v>#REF!</v>
      </c>
      <c r="C371" s="42"/>
      <c r="D371" s="42"/>
      <c r="E371" s="314"/>
      <c r="F371" s="47"/>
      <c r="G371" s="42"/>
      <c r="H371" s="42"/>
      <c r="I371" s="42"/>
    </row>
    <row r="372" spans="2:9" ht="15" thickBot="1">
      <c r="B372" s="49" t="e">
        <f t="shared" si="19"/>
        <v>#REF!</v>
      </c>
      <c r="C372" s="49"/>
      <c r="D372" s="49"/>
      <c r="E372" s="49"/>
      <c r="F372" s="46"/>
      <c r="G372" s="49"/>
      <c r="H372" s="49"/>
      <c r="I372" s="49"/>
    </row>
    <row r="373" spans="2:9" ht="15" thickBot="1">
      <c r="B373" s="42" t="e">
        <f t="shared" si="19"/>
        <v>#REF!</v>
      </c>
      <c r="C373" s="42"/>
      <c r="D373" s="42"/>
      <c r="E373" s="314"/>
      <c r="F373" s="47"/>
      <c r="G373" s="42"/>
      <c r="H373" s="42"/>
      <c r="I373" s="42"/>
    </row>
    <row r="374" spans="2:9" ht="15" thickBot="1">
      <c r="B374" s="49" t="e">
        <f t="shared" si="19"/>
        <v>#REF!</v>
      </c>
      <c r="C374" s="49"/>
      <c r="D374" s="49"/>
      <c r="E374" s="49"/>
      <c r="F374" s="46"/>
      <c r="G374" s="49"/>
      <c r="H374" s="49"/>
      <c r="I374" s="49"/>
    </row>
    <row r="375" spans="2:9" ht="15" thickBot="1">
      <c r="B375" s="42" t="e">
        <f t="shared" si="19"/>
        <v>#REF!</v>
      </c>
      <c r="C375" s="42"/>
      <c r="D375" s="42"/>
      <c r="E375" s="314"/>
      <c r="F375" s="47"/>
      <c r="G375" s="42"/>
      <c r="H375" s="42"/>
      <c r="I375" s="42"/>
    </row>
    <row r="376" spans="2:9" ht="15" thickBot="1">
      <c r="B376" s="49" t="e">
        <f t="shared" si="19"/>
        <v>#REF!</v>
      </c>
      <c r="C376" s="49"/>
      <c r="D376" s="49"/>
      <c r="E376" s="49"/>
      <c r="F376" s="46"/>
      <c r="G376" s="49"/>
      <c r="H376" s="49"/>
      <c r="I376" s="49"/>
    </row>
    <row r="377" spans="2:9" ht="15" thickBot="1">
      <c r="B377" s="42" t="e">
        <f t="shared" si="19"/>
        <v>#REF!</v>
      </c>
      <c r="C377" s="42"/>
      <c r="D377" s="42"/>
      <c r="E377" s="314"/>
      <c r="F377" s="47"/>
      <c r="G377" s="42"/>
      <c r="H377" s="42"/>
      <c r="I377" s="42"/>
    </row>
    <row r="378" spans="2:9" ht="15" thickBot="1">
      <c r="B378" s="49" t="e">
        <f t="shared" si="19"/>
        <v>#REF!</v>
      </c>
      <c r="C378" s="49"/>
      <c r="D378" s="49"/>
      <c r="E378" s="49"/>
      <c r="F378" s="46"/>
      <c r="G378" s="49"/>
      <c r="H378" s="49"/>
      <c r="I378" s="49"/>
    </row>
    <row r="379" spans="2:9" ht="15" thickBot="1">
      <c r="B379" s="42" t="e">
        <f t="shared" si="19"/>
        <v>#REF!</v>
      </c>
      <c r="C379" s="42"/>
      <c r="D379" s="42"/>
      <c r="E379" s="314"/>
      <c r="F379" s="47"/>
      <c r="G379" s="42"/>
      <c r="H379" s="42"/>
      <c r="I379" s="42"/>
    </row>
    <row r="380" spans="2:9" ht="15" thickBot="1">
      <c r="B380" s="49" t="e">
        <f t="shared" si="19"/>
        <v>#REF!</v>
      </c>
      <c r="C380" s="49"/>
      <c r="D380" s="49"/>
      <c r="E380" s="49"/>
      <c r="F380" s="46"/>
      <c r="G380" s="49"/>
      <c r="H380" s="49"/>
      <c r="I380" s="49"/>
    </row>
    <row r="381" spans="2:9" ht="15" thickBot="1">
      <c r="B381" s="42" t="e">
        <f t="shared" si="19"/>
        <v>#REF!</v>
      </c>
      <c r="C381" s="42"/>
      <c r="D381" s="42"/>
      <c r="E381" s="314"/>
      <c r="F381" s="47"/>
      <c r="G381" s="42"/>
      <c r="H381" s="42"/>
      <c r="I381" s="42"/>
    </row>
    <row r="382" spans="2:9" ht="15" thickBot="1">
      <c r="B382" s="49" t="e">
        <f t="shared" si="19"/>
        <v>#REF!</v>
      </c>
      <c r="C382" s="49"/>
      <c r="D382" s="49"/>
      <c r="E382" s="49"/>
      <c r="F382" s="46"/>
      <c r="G382" s="49"/>
      <c r="H382" s="49"/>
      <c r="I382" s="49"/>
    </row>
    <row r="383" spans="2:9" ht="15" thickBot="1">
      <c r="B383" s="42" t="e">
        <f t="shared" si="19"/>
        <v>#REF!</v>
      </c>
      <c r="C383" s="42"/>
      <c r="D383" s="42"/>
      <c r="E383" s="314"/>
      <c r="F383" s="47"/>
      <c r="G383" s="42"/>
      <c r="H383" s="42"/>
      <c r="I383" s="42"/>
    </row>
    <row r="384" spans="2:9" ht="15" thickBot="1">
      <c r="B384" s="49" t="e">
        <f t="shared" si="19"/>
        <v>#REF!</v>
      </c>
      <c r="C384" s="49"/>
      <c r="D384" s="49"/>
      <c r="E384" s="49"/>
      <c r="F384" s="46"/>
      <c r="G384" s="49"/>
      <c r="H384" s="49"/>
      <c r="I384" s="49"/>
    </row>
    <row r="385" spans="2:9" ht="15" thickBot="1">
      <c r="B385" s="42" t="e">
        <f t="shared" si="19"/>
        <v>#REF!</v>
      </c>
      <c r="C385" s="42"/>
      <c r="D385" s="42"/>
      <c r="E385" s="314"/>
      <c r="F385" s="47"/>
      <c r="G385" s="42"/>
      <c r="H385" s="42"/>
      <c r="I385" s="42"/>
    </row>
    <row r="386" spans="2:9" ht="15" thickBot="1">
      <c r="B386" s="48" t="e">
        <f t="shared" si="19"/>
        <v>#REF!</v>
      </c>
      <c r="C386" s="49"/>
      <c r="D386" s="49"/>
      <c r="E386" s="49"/>
      <c r="F386" s="46"/>
      <c r="G386" s="49"/>
      <c r="H386" s="49"/>
      <c r="I386" s="49"/>
    </row>
    <row r="387" spans="2:9" ht="15" thickBot="1">
      <c r="B387" s="42" t="e">
        <f>B386+1</f>
        <v>#REF!</v>
      </c>
      <c r="C387" s="42"/>
      <c r="D387" s="42"/>
      <c r="E387" s="314"/>
      <c r="F387" s="47"/>
      <c r="G387" s="42"/>
      <c r="H387" s="42"/>
      <c r="I387" s="42"/>
    </row>
    <row r="388" spans="2:9" ht="15" thickBot="1">
      <c r="B388" s="49" t="e">
        <f t="shared" ref="B388:B404" si="20">B387+1</f>
        <v>#REF!</v>
      </c>
      <c r="C388" s="49"/>
      <c r="D388" s="49"/>
      <c r="E388" s="49"/>
      <c r="F388" s="46"/>
      <c r="G388" s="49"/>
      <c r="H388" s="49"/>
      <c r="I388" s="49"/>
    </row>
    <row r="389" spans="2:9" ht="15" thickBot="1">
      <c r="B389" s="42" t="e">
        <f t="shared" si="20"/>
        <v>#REF!</v>
      </c>
      <c r="C389" s="42"/>
      <c r="D389" s="42"/>
      <c r="E389" s="314"/>
      <c r="F389" s="47"/>
      <c r="G389" s="42"/>
      <c r="H389" s="42"/>
      <c r="I389" s="42"/>
    </row>
    <row r="390" spans="2:9" ht="15" thickBot="1">
      <c r="B390" s="49" t="e">
        <f t="shared" si="20"/>
        <v>#REF!</v>
      </c>
      <c r="C390" s="49"/>
      <c r="D390" s="49"/>
      <c r="E390" s="49"/>
      <c r="F390" s="46"/>
      <c r="G390" s="49"/>
      <c r="H390" s="49"/>
      <c r="I390" s="49"/>
    </row>
    <row r="391" spans="2:9" ht="15" thickBot="1">
      <c r="B391" s="42" t="e">
        <f t="shared" si="20"/>
        <v>#REF!</v>
      </c>
      <c r="C391" s="42"/>
      <c r="D391" s="42"/>
      <c r="E391" s="314"/>
      <c r="F391" s="47"/>
      <c r="G391" s="42"/>
      <c r="H391" s="42"/>
      <c r="I391" s="42"/>
    </row>
    <row r="392" spans="2:9" ht="15" thickBot="1">
      <c r="B392" s="49" t="e">
        <f t="shared" si="20"/>
        <v>#REF!</v>
      </c>
      <c r="C392" s="49"/>
      <c r="D392" s="49"/>
      <c r="E392" s="49"/>
      <c r="F392" s="46"/>
      <c r="G392" s="49"/>
      <c r="H392" s="49"/>
      <c r="I392" s="49"/>
    </row>
    <row r="393" spans="2:9" ht="15" thickBot="1">
      <c r="B393" s="42" t="e">
        <f t="shared" si="20"/>
        <v>#REF!</v>
      </c>
      <c r="C393" s="42"/>
      <c r="D393" s="42"/>
      <c r="E393" s="314"/>
      <c r="F393" s="47"/>
      <c r="G393" s="42"/>
      <c r="H393" s="42"/>
      <c r="I393" s="42"/>
    </row>
    <row r="394" spans="2:9" ht="15" thickBot="1">
      <c r="B394" s="49" t="e">
        <f t="shared" si="20"/>
        <v>#REF!</v>
      </c>
      <c r="C394" s="49"/>
      <c r="D394" s="49"/>
      <c r="E394" s="49"/>
      <c r="F394" s="46"/>
      <c r="G394" s="49"/>
      <c r="H394" s="49"/>
      <c r="I394" s="49"/>
    </row>
    <row r="395" spans="2:9" ht="15" thickBot="1">
      <c r="B395" s="42" t="e">
        <f t="shared" si="20"/>
        <v>#REF!</v>
      </c>
      <c r="C395" s="42"/>
      <c r="D395" s="42"/>
      <c r="E395" s="314"/>
      <c r="F395" s="47"/>
      <c r="G395" s="42"/>
      <c r="H395" s="42"/>
      <c r="I395" s="42"/>
    </row>
    <row r="396" spans="2:9" ht="15" thickBot="1">
      <c r="B396" s="49" t="e">
        <f t="shared" si="20"/>
        <v>#REF!</v>
      </c>
      <c r="C396" s="49"/>
      <c r="D396" s="49"/>
      <c r="E396" s="49"/>
      <c r="F396" s="46"/>
      <c r="G396" s="49"/>
      <c r="H396" s="49"/>
      <c r="I396" s="49"/>
    </row>
    <row r="397" spans="2:9" ht="15" thickBot="1">
      <c r="B397" s="42" t="e">
        <f t="shared" si="20"/>
        <v>#REF!</v>
      </c>
      <c r="C397" s="42"/>
      <c r="D397" s="42"/>
      <c r="E397" s="314"/>
      <c r="F397" s="47"/>
      <c r="G397" s="42"/>
      <c r="H397" s="42"/>
      <c r="I397" s="42"/>
    </row>
    <row r="398" spans="2:9" ht="15" thickBot="1">
      <c r="B398" s="49" t="e">
        <f t="shared" si="20"/>
        <v>#REF!</v>
      </c>
      <c r="C398" s="49"/>
      <c r="D398" s="49"/>
      <c r="E398" s="49"/>
      <c r="F398" s="46"/>
      <c r="G398" s="49"/>
      <c r="H398" s="49"/>
      <c r="I398" s="49"/>
    </row>
    <row r="399" spans="2:9" ht="15" thickBot="1">
      <c r="B399" s="42" t="e">
        <f t="shared" si="20"/>
        <v>#REF!</v>
      </c>
      <c r="C399" s="42"/>
      <c r="D399" s="42"/>
      <c r="E399" s="314"/>
      <c r="F399" s="47"/>
      <c r="G399" s="42"/>
      <c r="H399" s="42"/>
      <c r="I399" s="42"/>
    </row>
    <row r="400" spans="2:9" ht="15" thickBot="1">
      <c r="B400" s="49" t="e">
        <f t="shared" si="20"/>
        <v>#REF!</v>
      </c>
      <c r="C400" s="49"/>
      <c r="D400" s="49"/>
      <c r="E400" s="49"/>
      <c r="F400" s="46"/>
      <c r="G400" s="49"/>
      <c r="H400" s="49"/>
      <c r="I400" s="49"/>
    </row>
    <row r="401" spans="2:9" ht="15" thickBot="1">
      <c r="B401" s="42" t="e">
        <f t="shared" si="20"/>
        <v>#REF!</v>
      </c>
      <c r="C401" s="42"/>
      <c r="D401" s="42"/>
      <c r="E401" s="314"/>
      <c r="F401" s="47"/>
      <c r="G401" s="42"/>
      <c r="H401" s="42"/>
      <c r="I401" s="42"/>
    </row>
    <row r="402" spans="2:9" ht="15" thickBot="1">
      <c r="B402" s="49" t="e">
        <f t="shared" si="20"/>
        <v>#REF!</v>
      </c>
      <c r="C402" s="49"/>
      <c r="D402" s="49"/>
      <c r="E402" s="49"/>
      <c r="F402" s="46"/>
      <c r="G402" s="49"/>
      <c r="H402" s="49"/>
      <c r="I402" s="49"/>
    </row>
    <row r="403" spans="2:9" ht="15" thickBot="1">
      <c r="B403" s="42" t="e">
        <f t="shared" si="20"/>
        <v>#REF!</v>
      </c>
      <c r="C403" s="42"/>
      <c r="D403" s="42"/>
      <c r="E403" s="314"/>
      <c r="F403" s="47"/>
      <c r="G403" s="42"/>
      <c r="H403" s="42"/>
      <c r="I403" s="42"/>
    </row>
    <row r="404" spans="2:9" ht="15" thickBot="1">
      <c r="B404" s="48" t="e">
        <f t="shared" si="20"/>
        <v>#REF!</v>
      </c>
      <c r="C404" s="49"/>
      <c r="D404" s="49"/>
      <c r="E404" s="49"/>
      <c r="F404" s="46"/>
      <c r="G404" s="49"/>
      <c r="H404" s="49"/>
      <c r="I404" s="49"/>
    </row>
    <row r="405" spans="2:9" ht="15" thickBot="1">
      <c r="B405" s="42" t="e">
        <f>B404+1</f>
        <v>#REF!</v>
      </c>
      <c r="C405" s="42"/>
      <c r="D405" s="42"/>
      <c r="E405" s="314"/>
      <c r="F405" s="47"/>
      <c r="G405" s="42"/>
      <c r="H405" s="42"/>
      <c r="I405" s="42"/>
    </row>
    <row r="406" spans="2:9" ht="15" thickBot="1">
      <c r="B406" s="49" t="e">
        <f t="shared" ref="B406:B422" si="21">B405+1</f>
        <v>#REF!</v>
      </c>
      <c r="C406" s="49"/>
      <c r="D406" s="49"/>
      <c r="E406" s="49"/>
      <c r="F406" s="46"/>
      <c r="G406" s="49"/>
      <c r="H406" s="49"/>
      <c r="I406" s="49"/>
    </row>
    <row r="407" spans="2:9" ht="15" thickBot="1">
      <c r="B407" s="42" t="e">
        <f t="shared" si="21"/>
        <v>#REF!</v>
      </c>
      <c r="C407" s="42"/>
      <c r="D407" s="42"/>
      <c r="E407" s="314"/>
      <c r="F407" s="47"/>
      <c r="G407" s="42"/>
      <c r="H407" s="42"/>
      <c r="I407" s="42"/>
    </row>
    <row r="408" spans="2:9" ht="15" thickBot="1">
      <c r="B408" s="49" t="e">
        <f t="shared" si="21"/>
        <v>#REF!</v>
      </c>
      <c r="C408" s="49"/>
      <c r="D408" s="49"/>
      <c r="E408" s="49"/>
      <c r="F408" s="46"/>
      <c r="G408" s="49"/>
      <c r="H408" s="49"/>
      <c r="I408" s="49"/>
    </row>
    <row r="409" spans="2:9" ht="15" thickBot="1">
      <c r="B409" s="42" t="e">
        <f t="shared" si="21"/>
        <v>#REF!</v>
      </c>
      <c r="C409" s="42"/>
      <c r="D409" s="42"/>
      <c r="E409" s="314"/>
      <c r="F409" s="47"/>
      <c r="G409" s="42"/>
      <c r="H409" s="42"/>
      <c r="I409" s="42"/>
    </row>
    <row r="410" spans="2:9" ht="15" thickBot="1">
      <c r="B410" s="49" t="e">
        <f t="shared" si="21"/>
        <v>#REF!</v>
      </c>
      <c r="C410" s="49"/>
      <c r="D410" s="49"/>
      <c r="E410" s="49"/>
      <c r="F410" s="46"/>
      <c r="G410" s="49"/>
      <c r="H410" s="49"/>
      <c r="I410" s="49"/>
    </row>
    <row r="411" spans="2:9" ht="15" thickBot="1">
      <c r="B411" s="42" t="e">
        <f t="shared" si="21"/>
        <v>#REF!</v>
      </c>
      <c r="C411" s="42"/>
      <c r="D411" s="42"/>
      <c r="E411" s="314"/>
      <c r="F411" s="47"/>
      <c r="G411" s="42"/>
      <c r="H411" s="42"/>
      <c r="I411" s="42"/>
    </row>
    <row r="412" spans="2:9" ht="15" thickBot="1">
      <c r="B412" s="49" t="e">
        <f t="shared" si="21"/>
        <v>#REF!</v>
      </c>
      <c r="C412" s="49"/>
      <c r="D412" s="49"/>
      <c r="E412" s="49"/>
      <c r="F412" s="46"/>
      <c r="G412" s="49"/>
      <c r="H412" s="49"/>
      <c r="I412" s="49"/>
    </row>
    <row r="413" spans="2:9" ht="15" thickBot="1">
      <c r="B413" s="42" t="e">
        <f t="shared" si="21"/>
        <v>#REF!</v>
      </c>
      <c r="C413" s="42"/>
      <c r="D413" s="42"/>
      <c r="E413" s="314"/>
      <c r="F413" s="47"/>
      <c r="G413" s="42"/>
      <c r="H413" s="42"/>
      <c r="I413" s="42"/>
    </row>
    <row r="414" spans="2:9" ht="15" thickBot="1">
      <c r="B414" s="49" t="e">
        <f t="shared" si="21"/>
        <v>#REF!</v>
      </c>
      <c r="C414" s="49"/>
      <c r="D414" s="49"/>
      <c r="E414" s="49"/>
      <c r="F414" s="46"/>
      <c r="G414" s="49"/>
      <c r="H414" s="49"/>
      <c r="I414" s="49"/>
    </row>
    <row r="415" spans="2:9" ht="15" thickBot="1">
      <c r="B415" s="42" t="e">
        <f t="shared" si="21"/>
        <v>#REF!</v>
      </c>
      <c r="C415" s="42"/>
      <c r="D415" s="42"/>
      <c r="E415" s="314"/>
      <c r="F415" s="47"/>
      <c r="G415" s="42"/>
      <c r="H415" s="42"/>
      <c r="I415" s="42"/>
    </row>
    <row r="416" spans="2:9" ht="15" thickBot="1">
      <c r="B416" s="49" t="e">
        <f t="shared" si="21"/>
        <v>#REF!</v>
      </c>
      <c r="C416" s="49"/>
      <c r="D416" s="49"/>
      <c r="E416" s="49"/>
      <c r="F416" s="46"/>
      <c r="G416" s="49"/>
      <c r="H416" s="49"/>
      <c r="I416" s="49"/>
    </row>
    <row r="417" spans="2:9" ht="15" thickBot="1">
      <c r="B417" s="42" t="e">
        <f t="shared" si="21"/>
        <v>#REF!</v>
      </c>
      <c r="C417" s="42"/>
      <c r="D417" s="42"/>
      <c r="E417" s="314"/>
      <c r="F417" s="47"/>
      <c r="G417" s="42"/>
      <c r="H417" s="42"/>
      <c r="I417" s="42"/>
    </row>
    <row r="418" spans="2:9" ht="15" thickBot="1">
      <c r="B418" s="49" t="e">
        <f t="shared" si="21"/>
        <v>#REF!</v>
      </c>
      <c r="C418" s="49"/>
      <c r="D418" s="49"/>
      <c r="E418" s="49"/>
      <c r="F418" s="46"/>
      <c r="G418" s="49"/>
      <c r="H418" s="49"/>
      <c r="I418" s="49"/>
    </row>
    <row r="419" spans="2:9" ht="15" thickBot="1">
      <c r="B419" s="42" t="e">
        <f t="shared" si="21"/>
        <v>#REF!</v>
      </c>
      <c r="C419" s="42"/>
      <c r="D419" s="42"/>
      <c r="E419" s="314"/>
      <c r="F419" s="47"/>
      <c r="G419" s="42"/>
      <c r="H419" s="42"/>
      <c r="I419" s="42"/>
    </row>
    <row r="420" spans="2:9" ht="15" thickBot="1">
      <c r="B420" s="49" t="e">
        <f t="shared" si="21"/>
        <v>#REF!</v>
      </c>
      <c r="C420" s="49"/>
      <c r="D420" s="49"/>
      <c r="E420" s="49"/>
      <c r="F420" s="46"/>
      <c r="G420" s="49"/>
      <c r="H420" s="49"/>
      <c r="I420" s="49"/>
    </row>
    <row r="421" spans="2:9" ht="15" thickBot="1">
      <c r="B421" s="42" t="e">
        <f t="shared" si="21"/>
        <v>#REF!</v>
      </c>
      <c r="C421" s="42"/>
      <c r="D421" s="42"/>
      <c r="E421" s="314"/>
      <c r="F421" s="47"/>
      <c r="G421" s="42"/>
      <c r="H421" s="42"/>
      <c r="I421" s="42"/>
    </row>
    <row r="422" spans="2:9" ht="15" thickBot="1">
      <c r="B422" s="48" t="e">
        <f t="shared" si="21"/>
        <v>#REF!</v>
      </c>
      <c r="C422" s="49"/>
      <c r="D422" s="49"/>
      <c r="E422" s="49"/>
      <c r="F422" s="46"/>
      <c r="G422" s="49"/>
      <c r="H422" s="49"/>
      <c r="I422" s="49"/>
    </row>
    <row r="423" spans="2:9" ht="15" thickBot="1">
      <c r="B423" s="42" t="e">
        <f>B422+1</f>
        <v>#REF!</v>
      </c>
      <c r="C423" s="42"/>
      <c r="D423" s="42"/>
      <c r="E423" s="314"/>
      <c r="F423" s="47"/>
      <c r="G423" s="42"/>
      <c r="H423" s="42"/>
      <c r="I423" s="42"/>
    </row>
    <row r="424" spans="2:9" ht="15" thickBot="1">
      <c r="B424" s="49" t="e">
        <f t="shared" ref="B424:B440" si="22">B423+1</f>
        <v>#REF!</v>
      </c>
      <c r="C424" s="49"/>
      <c r="D424" s="49"/>
      <c r="E424" s="49"/>
      <c r="F424" s="46"/>
      <c r="G424" s="49"/>
      <c r="H424" s="49"/>
      <c r="I424" s="49"/>
    </row>
    <row r="425" spans="2:9" ht="15" thickBot="1">
      <c r="B425" s="42" t="e">
        <f t="shared" si="22"/>
        <v>#REF!</v>
      </c>
      <c r="C425" s="42"/>
      <c r="D425" s="42"/>
      <c r="E425" s="314"/>
      <c r="F425" s="47"/>
      <c r="G425" s="42"/>
      <c r="H425" s="42"/>
      <c r="I425" s="42"/>
    </row>
    <row r="426" spans="2:9" ht="15" thickBot="1">
      <c r="B426" s="49" t="e">
        <f t="shared" si="22"/>
        <v>#REF!</v>
      </c>
      <c r="C426" s="49"/>
      <c r="D426" s="49"/>
      <c r="E426" s="49"/>
      <c r="F426" s="46"/>
      <c r="G426" s="49"/>
      <c r="H426" s="49"/>
      <c r="I426" s="49"/>
    </row>
    <row r="427" spans="2:9" ht="15" thickBot="1">
      <c r="B427" s="42" t="e">
        <f t="shared" si="22"/>
        <v>#REF!</v>
      </c>
      <c r="C427" s="42"/>
      <c r="D427" s="42"/>
      <c r="E427" s="314"/>
      <c r="F427" s="47"/>
      <c r="G427" s="42"/>
      <c r="H427" s="42"/>
      <c r="I427" s="42"/>
    </row>
    <row r="428" spans="2:9" ht="15" thickBot="1">
      <c r="B428" s="49" t="e">
        <f t="shared" si="22"/>
        <v>#REF!</v>
      </c>
      <c r="C428" s="49"/>
      <c r="D428" s="49"/>
      <c r="E428" s="49"/>
      <c r="F428" s="46"/>
      <c r="G428" s="49"/>
      <c r="H428" s="49"/>
      <c r="I428" s="49"/>
    </row>
    <row r="429" spans="2:9" ht="15" thickBot="1">
      <c r="B429" s="42" t="e">
        <f t="shared" si="22"/>
        <v>#REF!</v>
      </c>
      <c r="C429" s="42"/>
      <c r="D429" s="42"/>
      <c r="E429" s="314"/>
      <c r="F429" s="47"/>
      <c r="G429" s="42"/>
      <c r="H429" s="42"/>
      <c r="I429" s="42"/>
    </row>
    <row r="430" spans="2:9" ht="15" thickBot="1">
      <c r="B430" s="49" t="e">
        <f t="shared" si="22"/>
        <v>#REF!</v>
      </c>
      <c r="C430" s="49"/>
      <c r="D430" s="49"/>
      <c r="E430" s="49"/>
      <c r="F430" s="46"/>
      <c r="G430" s="49"/>
      <c r="H430" s="49"/>
      <c r="I430" s="49"/>
    </row>
    <row r="431" spans="2:9" ht="15" thickBot="1">
      <c r="B431" s="42" t="e">
        <f t="shared" si="22"/>
        <v>#REF!</v>
      </c>
      <c r="C431" s="42"/>
      <c r="D431" s="42"/>
      <c r="E431" s="314"/>
      <c r="F431" s="47"/>
      <c r="G431" s="42"/>
      <c r="H431" s="42"/>
      <c r="I431" s="42"/>
    </row>
    <row r="432" spans="2:9" ht="15" thickBot="1">
      <c r="B432" s="49" t="e">
        <f t="shared" si="22"/>
        <v>#REF!</v>
      </c>
      <c r="C432" s="49"/>
      <c r="D432" s="49"/>
      <c r="E432" s="49"/>
      <c r="F432" s="46"/>
      <c r="G432" s="49"/>
      <c r="H432" s="49"/>
      <c r="I432" s="49"/>
    </row>
    <row r="433" spans="2:9" ht="15" thickBot="1">
      <c r="B433" s="42" t="e">
        <f t="shared" si="22"/>
        <v>#REF!</v>
      </c>
      <c r="C433" s="42"/>
      <c r="D433" s="42"/>
      <c r="E433" s="314"/>
      <c r="F433" s="47"/>
      <c r="G433" s="42"/>
      <c r="H433" s="42"/>
      <c r="I433" s="42"/>
    </row>
    <row r="434" spans="2:9" ht="15" thickBot="1">
      <c r="B434" s="49" t="e">
        <f t="shared" si="22"/>
        <v>#REF!</v>
      </c>
      <c r="C434" s="49"/>
      <c r="D434" s="49"/>
      <c r="E434" s="49"/>
      <c r="F434" s="46"/>
      <c r="G434" s="49"/>
      <c r="H434" s="49"/>
      <c r="I434" s="49"/>
    </row>
    <row r="435" spans="2:9" ht="15" thickBot="1">
      <c r="B435" s="42" t="e">
        <f t="shared" si="22"/>
        <v>#REF!</v>
      </c>
      <c r="C435" s="42"/>
      <c r="D435" s="42"/>
      <c r="E435" s="314"/>
      <c r="F435" s="47"/>
      <c r="G435" s="42"/>
      <c r="H435" s="42"/>
      <c r="I435" s="42"/>
    </row>
    <row r="436" spans="2:9" ht="15" thickBot="1">
      <c r="B436" s="49" t="e">
        <f t="shared" si="22"/>
        <v>#REF!</v>
      </c>
      <c r="C436" s="49"/>
      <c r="D436" s="49"/>
      <c r="E436" s="49"/>
      <c r="F436" s="46"/>
      <c r="G436" s="49"/>
      <c r="H436" s="49"/>
      <c r="I436" s="49"/>
    </row>
    <row r="437" spans="2:9" ht="15" thickBot="1">
      <c r="B437" s="42" t="e">
        <f t="shared" si="22"/>
        <v>#REF!</v>
      </c>
      <c r="C437" s="42"/>
      <c r="D437" s="42"/>
      <c r="E437" s="314"/>
      <c r="F437" s="47"/>
      <c r="G437" s="42"/>
      <c r="H437" s="42"/>
      <c r="I437" s="42"/>
    </row>
    <row r="438" spans="2:9" ht="15" thickBot="1">
      <c r="B438" s="49" t="e">
        <f t="shared" si="22"/>
        <v>#REF!</v>
      </c>
      <c r="C438" s="49"/>
      <c r="D438" s="49"/>
      <c r="E438" s="49"/>
      <c r="F438" s="46"/>
      <c r="G438" s="49"/>
      <c r="H438" s="49"/>
      <c r="I438" s="49"/>
    </row>
    <row r="439" spans="2:9" ht="15" thickBot="1">
      <c r="B439" s="42" t="e">
        <f t="shared" si="22"/>
        <v>#REF!</v>
      </c>
      <c r="C439" s="42"/>
      <c r="D439" s="42"/>
      <c r="E439" s="314"/>
      <c r="F439" s="47"/>
      <c r="G439" s="42"/>
      <c r="H439" s="42"/>
      <c r="I439" s="42"/>
    </row>
    <row r="440" spans="2:9" ht="15" thickBot="1">
      <c r="B440" s="48" t="e">
        <f t="shared" si="22"/>
        <v>#REF!</v>
      </c>
      <c r="C440" s="49"/>
      <c r="D440" s="49"/>
      <c r="E440" s="49"/>
      <c r="F440" s="46"/>
      <c r="G440" s="49"/>
      <c r="H440" s="49"/>
      <c r="I440" s="49"/>
    </row>
    <row r="441" spans="2:9" ht="15" thickBot="1">
      <c r="B441" s="42" t="e">
        <f>B440+1</f>
        <v>#REF!</v>
      </c>
      <c r="C441" s="42"/>
      <c r="D441" s="42"/>
      <c r="E441" s="314"/>
      <c r="F441" s="47"/>
      <c r="G441" s="42"/>
      <c r="H441" s="42"/>
      <c r="I441" s="42"/>
    </row>
    <row r="442" spans="2:9" ht="15" thickBot="1">
      <c r="B442" s="49" t="e">
        <f t="shared" ref="B442:B458" si="23">B441+1</f>
        <v>#REF!</v>
      </c>
      <c r="C442" s="49"/>
      <c r="D442" s="49"/>
      <c r="E442" s="49"/>
      <c r="F442" s="46"/>
      <c r="G442" s="49"/>
      <c r="H442" s="49"/>
      <c r="I442" s="49"/>
    </row>
    <row r="443" spans="2:9" ht="15" thickBot="1">
      <c r="B443" s="42" t="e">
        <f t="shared" si="23"/>
        <v>#REF!</v>
      </c>
      <c r="C443" s="42"/>
      <c r="D443" s="42"/>
      <c r="E443" s="314"/>
      <c r="F443" s="47"/>
      <c r="G443" s="42"/>
      <c r="H443" s="42"/>
      <c r="I443" s="42"/>
    </row>
    <row r="444" spans="2:9" ht="15" thickBot="1">
      <c r="B444" s="49" t="e">
        <f t="shared" si="23"/>
        <v>#REF!</v>
      </c>
      <c r="C444" s="49"/>
      <c r="D444" s="49"/>
      <c r="E444" s="49"/>
      <c r="F444" s="46"/>
      <c r="G444" s="49"/>
      <c r="H444" s="49"/>
      <c r="I444" s="49"/>
    </row>
    <row r="445" spans="2:9" ht="15" thickBot="1">
      <c r="B445" s="42" t="e">
        <f t="shared" si="23"/>
        <v>#REF!</v>
      </c>
      <c r="C445" s="42"/>
      <c r="D445" s="42"/>
      <c r="E445" s="314"/>
      <c r="F445" s="47"/>
      <c r="G445" s="42"/>
      <c r="H445" s="42"/>
      <c r="I445" s="42"/>
    </row>
    <row r="446" spans="2:9" ht="15" thickBot="1">
      <c r="B446" s="49" t="e">
        <f t="shared" si="23"/>
        <v>#REF!</v>
      </c>
      <c r="C446" s="49"/>
      <c r="D446" s="49"/>
      <c r="E446" s="49"/>
      <c r="F446" s="46"/>
      <c r="G446" s="49"/>
      <c r="H446" s="49"/>
      <c r="I446" s="49"/>
    </row>
    <row r="447" spans="2:9" ht="15" thickBot="1">
      <c r="B447" s="42" t="e">
        <f t="shared" si="23"/>
        <v>#REF!</v>
      </c>
      <c r="C447" s="42"/>
      <c r="D447" s="42"/>
      <c r="E447" s="314"/>
      <c r="F447" s="47"/>
      <c r="G447" s="42"/>
      <c r="H447" s="42"/>
      <c r="I447" s="42"/>
    </row>
    <row r="448" spans="2:9" ht="15" thickBot="1">
      <c r="B448" s="49" t="e">
        <f t="shared" si="23"/>
        <v>#REF!</v>
      </c>
      <c r="C448" s="49"/>
      <c r="D448" s="49"/>
      <c r="E448" s="49"/>
      <c r="F448" s="46"/>
      <c r="G448" s="49"/>
      <c r="H448" s="49"/>
      <c r="I448" s="49"/>
    </row>
    <row r="449" spans="2:9" ht="15" thickBot="1">
      <c r="B449" s="42" t="e">
        <f t="shared" si="23"/>
        <v>#REF!</v>
      </c>
      <c r="C449" s="42"/>
      <c r="D449" s="42"/>
      <c r="E449" s="314"/>
      <c r="F449" s="47"/>
      <c r="G449" s="42"/>
      <c r="H449" s="42"/>
      <c r="I449" s="42"/>
    </row>
    <row r="450" spans="2:9" ht="15" thickBot="1">
      <c r="B450" s="49" t="e">
        <f t="shared" si="23"/>
        <v>#REF!</v>
      </c>
      <c r="C450" s="49"/>
      <c r="D450" s="49"/>
      <c r="E450" s="49"/>
      <c r="F450" s="46"/>
      <c r="G450" s="49"/>
      <c r="H450" s="49"/>
      <c r="I450" s="49"/>
    </row>
    <row r="451" spans="2:9" ht="15" thickBot="1">
      <c r="B451" s="42" t="e">
        <f t="shared" si="23"/>
        <v>#REF!</v>
      </c>
      <c r="C451" s="42"/>
      <c r="D451" s="42"/>
      <c r="E451" s="314"/>
      <c r="F451" s="47"/>
      <c r="G451" s="42"/>
      <c r="H451" s="42"/>
      <c r="I451" s="42"/>
    </row>
    <row r="452" spans="2:9" ht="15" thickBot="1">
      <c r="B452" s="49" t="e">
        <f t="shared" si="23"/>
        <v>#REF!</v>
      </c>
      <c r="C452" s="49"/>
      <c r="D452" s="49"/>
      <c r="E452" s="49"/>
      <c r="F452" s="46"/>
      <c r="G452" s="49"/>
      <c r="H452" s="49"/>
      <c r="I452" s="49"/>
    </row>
    <row r="453" spans="2:9" ht="15" thickBot="1">
      <c r="B453" s="42" t="e">
        <f t="shared" si="23"/>
        <v>#REF!</v>
      </c>
      <c r="C453" s="42"/>
      <c r="D453" s="42"/>
      <c r="E453" s="314"/>
      <c r="F453" s="47"/>
      <c r="G453" s="42"/>
      <c r="H453" s="42"/>
      <c r="I453" s="42"/>
    </row>
    <row r="454" spans="2:9" ht="15" thickBot="1">
      <c r="B454" s="49" t="e">
        <f t="shared" si="23"/>
        <v>#REF!</v>
      </c>
      <c r="C454" s="49"/>
      <c r="D454" s="49"/>
      <c r="E454" s="49"/>
      <c r="F454" s="46"/>
      <c r="G454" s="49"/>
      <c r="H454" s="49"/>
      <c r="I454" s="49"/>
    </row>
    <row r="455" spans="2:9" ht="15" thickBot="1">
      <c r="B455" s="42" t="e">
        <f t="shared" si="23"/>
        <v>#REF!</v>
      </c>
      <c r="C455" s="42"/>
      <c r="D455" s="42"/>
      <c r="E455" s="314"/>
      <c r="F455" s="47"/>
      <c r="G455" s="42"/>
      <c r="H455" s="42"/>
      <c r="I455" s="42"/>
    </row>
    <row r="456" spans="2:9" ht="15" thickBot="1">
      <c r="B456" s="49" t="e">
        <f t="shared" si="23"/>
        <v>#REF!</v>
      </c>
      <c r="C456" s="49"/>
      <c r="D456" s="49"/>
      <c r="E456" s="49"/>
      <c r="F456" s="46"/>
      <c r="G456" s="49"/>
      <c r="H456" s="49"/>
      <c r="I456" s="49"/>
    </row>
    <row r="457" spans="2:9" ht="15" thickBot="1">
      <c r="B457" s="42" t="e">
        <f t="shared" si="23"/>
        <v>#REF!</v>
      </c>
      <c r="C457" s="42"/>
      <c r="D457" s="42"/>
      <c r="E457" s="314"/>
      <c r="F457" s="47"/>
      <c r="G457" s="42"/>
      <c r="H457" s="42"/>
      <c r="I457" s="42"/>
    </row>
    <row r="458" spans="2:9" ht="15" thickBot="1">
      <c r="B458" s="48" t="e">
        <f t="shared" si="23"/>
        <v>#REF!</v>
      </c>
      <c r="C458" s="49"/>
      <c r="D458" s="49"/>
      <c r="E458" s="49"/>
      <c r="F458" s="46"/>
      <c r="G458" s="49"/>
      <c r="H458" s="49"/>
      <c r="I458" s="49"/>
    </row>
    <row r="459" spans="2:9" ht="15" thickBot="1">
      <c r="B459" s="42" t="e">
        <f>B458+1</f>
        <v>#REF!</v>
      </c>
      <c r="C459" s="42"/>
      <c r="D459" s="42"/>
      <c r="E459" s="314"/>
      <c r="F459" s="47"/>
      <c r="G459" s="42"/>
      <c r="H459" s="42"/>
      <c r="I459" s="42"/>
    </row>
    <row r="460" spans="2:9" ht="15" thickBot="1">
      <c r="B460" s="49" t="e">
        <f t="shared" ref="B460:B476" si="24">B459+1</f>
        <v>#REF!</v>
      </c>
      <c r="C460" s="49"/>
      <c r="D460" s="49"/>
      <c r="E460" s="49"/>
      <c r="F460" s="46"/>
      <c r="G460" s="49"/>
      <c r="H460" s="49"/>
      <c r="I460" s="49"/>
    </row>
    <row r="461" spans="2:9" ht="15" thickBot="1">
      <c r="B461" s="42" t="e">
        <f t="shared" si="24"/>
        <v>#REF!</v>
      </c>
      <c r="C461" s="42"/>
      <c r="D461" s="42"/>
      <c r="E461" s="314"/>
      <c r="F461" s="47"/>
      <c r="G461" s="42"/>
      <c r="H461" s="42"/>
      <c r="I461" s="42"/>
    </row>
    <row r="462" spans="2:9" ht="15" thickBot="1">
      <c r="B462" s="49" t="e">
        <f t="shared" si="24"/>
        <v>#REF!</v>
      </c>
      <c r="C462" s="49"/>
      <c r="D462" s="49"/>
      <c r="E462" s="49"/>
      <c r="F462" s="46"/>
      <c r="G462" s="49"/>
      <c r="H462" s="49"/>
      <c r="I462" s="49"/>
    </row>
    <row r="463" spans="2:9" ht="15" thickBot="1">
      <c r="B463" s="42" t="e">
        <f t="shared" si="24"/>
        <v>#REF!</v>
      </c>
      <c r="C463" s="42"/>
      <c r="D463" s="42"/>
      <c r="E463" s="314"/>
      <c r="F463" s="47"/>
      <c r="G463" s="42"/>
      <c r="H463" s="42"/>
      <c r="I463" s="42"/>
    </row>
    <row r="464" spans="2:9" ht="15" thickBot="1">
      <c r="B464" s="49" t="e">
        <f t="shared" si="24"/>
        <v>#REF!</v>
      </c>
      <c r="C464" s="49"/>
      <c r="D464" s="49"/>
      <c r="E464" s="49"/>
      <c r="F464" s="46"/>
      <c r="G464" s="49"/>
      <c r="H464" s="49"/>
      <c r="I464" s="49"/>
    </row>
    <row r="465" spans="2:9" ht="15" thickBot="1">
      <c r="B465" s="42" t="e">
        <f t="shared" si="24"/>
        <v>#REF!</v>
      </c>
      <c r="C465" s="42"/>
      <c r="D465" s="42"/>
      <c r="E465" s="314"/>
      <c r="F465" s="47"/>
      <c r="G465" s="42"/>
      <c r="H465" s="42"/>
      <c r="I465" s="42"/>
    </row>
    <row r="466" spans="2:9" ht="15" thickBot="1">
      <c r="B466" s="49" t="e">
        <f t="shared" si="24"/>
        <v>#REF!</v>
      </c>
      <c r="C466" s="49"/>
      <c r="D466" s="49"/>
      <c r="E466" s="49"/>
      <c r="F466" s="46"/>
      <c r="G466" s="49"/>
      <c r="H466" s="49"/>
      <c r="I466" s="49"/>
    </row>
    <row r="467" spans="2:9" ht="15" thickBot="1">
      <c r="B467" s="42" t="e">
        <f t="shared" si="24"/>
        <v>#REF!</v>
      </c>
      <c r="C467" s="42"/>
      <c r="D467" s="42"/>
      <c r="E467" s="314"/>
      <c r="F467" s="47"/>
      <c r="G467" s="42"/>
      <c r="H467" s="42"/>
      <c r="I467" s="42"/>
    </row>
    <row r="468" spans="2:9" ht="15" thickBot="1">
      <c r="B468" s="49" t="e">
        <f t="shared" si="24"/>
        <v>#REF!</v>
      </c>
      <c r="C468" s="49"/>
      <c r="D468" s="49"/>
      <c r="E468" s="49"/>
      <c r="F468" s="46"/>
      <c r="G468" s="49"/>
      <c r="H468" s="49"/>
      <c r="I468" s="49"/>
    </row>
    <row r="469" spans="2:9" ht="15" thickBot="1">
      <c r="B469" s="42" t="e">
        <f t="shared" si="24"/>
        <v>#REF!</v>
      </c>
      <c r="C469" s="42"/>
      <c r="D469" s="42"/>
      <c r="E469" s="314"/>
      <c r="F469" s="47"/>
      <c r="G469" s="42"/>
      <c r="H469" s="42"/>
      <c r="I469" s="42"/>
    </row>
    <row r="470" spans="2:9" ht="15" thickBot="1">
      <c r="B470" s="49" t="e">
        <f t="shared" si="24"/>
        <v>#REF!</v>
      </c>
      <c r="C470" s="49"/>
      <c r="D470" s="49"/>
      <c r="E470" s="49"/>
      <c r="F470" s="46"/>
      <c r="G470" s="49"/>
      <c r="H470" s="49"/>
      <c r="I470" s="49"/>
    </row>
    <row r="471" spans="2:9" ht="15" thickBot="1">
      <c r="B471" s="42" t="e">
        <f t="shared" si="24"/>
        <v>#REF!</v>
      </c>
      <c r="C471" s="42"/>
      <c r="D471" s="42"/>
      <c r="E471" s="314"/>
      <c r="F471" s="47"/>
      <c r="G471" s="42"/>
      <c r="H471" s="42"/>
      <c r="I471" s="42"/>
    </row>
    <row r="472" spans="2:9" ht="15" thickBot="1">
      <c r="B472" s="49" t="e">
        <f t="shared" si="24"/>
        <v>#REF!</v>
      </c>
      <c r="C472" s="49"/>
      <c r="D472" s="49"/>
      <c r="E472" s="49"/>
      <c r="F472" s="46"/>
      <c r="G472" s="49"/>
      <c r="H472" s="49"/>
      <c r="I472" s="49"/>
    </row>
    <row r="473" spans="2:9" ht="15" thickBot="1">
      <c r="B473" s="42" t="e">
        <f t="shared" si="24"/>
        <v>#REF!</v>
      </c>
      <c r="C473" s="42"/>
      <c r="D473" s="42"/>
      <c r="E473" s="314"/>
      <c r="F473" s="47"/>
      <c r="G473" s="42"/>
      <c r="H473" s="42"/>
      <c r="I473" s="42"/>
    </row>
    <row r="474" spans="2:9" ht="15" thickBot="1">
      <c r="B474" s="49" t="e">
        <f t="shared" si="24"/>
        <v>#REF!</v>
      </c>
      <c r="C474" s="49"/>
      <c r="D474" s="49"/>
      <c r="E474" s="49"/>
      <c r="F474" s="46"/>
      <c r="G474" s="49"/>
      <c r="H474" s="49"/>
      <c r="I474" s="49"/>
    </row>
    <row r="475" spans="2:9" ht="15" thickBot="1">
      <c r="B475" s="42" t="e">
        <f t="shared" si="24"/>
        <v>#REF!</v>
      </c>
      <c r="C475" s="42"/>
      <c r="D475" s="42"/>
      <c r="E475" s="314"/>
      <c r="F475" s="47"/>
      <c r="G475" s="42"/>
      <c r="H475" s="42"/>
      <c r="I475" s="42"/>
    </row>
    <row r="476" spans="2:9" ht="15" thickBot="1">
      <c r="B476" s="48" t="e">
        <f t="shared" si="24"/>
        <v>#REF!</v>
      </c>
      <c r="C476" s="49"/>
      <c r="D476" s="49"/>
      <c r="E476" s="49"/>
      <c r="F476" s="46"/>
      <c r="G476" s="49"/>
      <c r="H476" s="49"/>
      <c r="I476" s="49"/>
    </row>
    <row r="477" spans="2:9" ht="15" thickBot="1">
      <c r="B477" s="42" t="e">
        <f>B476+1</f>
        <v>#REF!</v>
      </c>
      <c r="C477" s="42"/>
      <c r="D477" s="42"/>
      <c r="E477" s="314"/>
      <c r="F477" s="47"/>
      <c r="G477" s="42"/>
      <c r="H477" s="42"/>
      <c r="I477" s="42"/>
    </row>
    <row r="478" spans="2:9" ht="15" thickBot="1">
      <c r="B478" s="49" t="e">
        <f t="shared" ref="B478:B494" si="25">B477+1</f>
        <v>#REF!</v>
      </c>
      <c r="C478" s="49"/>
      <c r="D478" s="49"/>
      <c r="E478" s="49"/>
      <c r="F478" s="46"/>
      <c r="G478" s="49"/>
      <c r="H478" s="49"/>
      <c r="I478" s="49"/>
    </row>
    <row r="479" spans="2:9" ht="15" thickBot="1">
      <c r="B479" s="42" t="e">
        <f t="shared" si="25"/>
        <v>#REF!</v>
      </c>
      <c r="C479" s="42"/>
      <c r="D479" s="42"/>
      <c r="E479" s="314"/>
      <c r="F479" s="47"/>
      <c r="G479" s="42"/>
      <c r="H479" s="42"/>
      <c r="I479" s="42"/>
    </row>
    <row r="480" spans="2:9" ht="15" thickBot="1">
      <c r="B480" s="49" t="e">
        <f t="shared" si="25"/>
        <v>#REF!</v>
      </c>
      <c r="C480" s="49"/>
      <c r="D480" s="49"/>
      <c r="E480" s="49"/>
      <c r="F480" s="46"/>
      <c r="G480" s="49"/>
      <c r="H480" s="49"/>
      <c r="I480" s="49"/>
    </row>
    <row r="481" spans="2:9" ht="15" thickBot="1">
      <c r="B481" s="42" t="e">
        <f t="shared" si="25"/>
        <v>#REF!</v>
      </c>
      <c r="C481" s="42"/>
      <c r="D481" s="42"/>
      <c r="E481" s="314"/>
      <c r="F481" s="47"/>
      <c r="G481" s="42"/>
      <c r="H481" s="42"/>
      <c r="I481" s="42"/>
    </row>
    <row r="482" spans="2:9" ht="15" thickBot="1">
      <c r="B482" s="49" t="e">
        <f t="shared" si="25"/>
        <v>#REF!</v>
      </c>
      <c r="C482" s="49"/>
      <c r="D482" s="49"/>
      <c r="E482" s="49"/>
      <c r="F482" s="46"/>
      <c r="G482" s="49"/>
      <c r="H482" s="49"/>
      <c r="I482" s="49"/>
    </row>
    <row r="483" spans="2:9" ht="15" thickBot="1">
      <c r="B483" s="42" t="e">
        <f t="shared" si="25"/>
        <v>#REF!</v>
      </c>
      <c r="C483" s="42"/>
      <c r="D483" s="42"/>
      <c r="E483" s="314"/>
      <c r="F483" s="47"/>
      <c r="G483" s="42"/>
      <c r="H483" s="42"/>
      <c r="I483" s="42"/>
    </row>
    <row r="484" spans="2:9" ht="15" thickBot="1">
      <c r="B484" s="49" t="e">
        <f t="shared" si="25"/>
        <v>#REF!</v>
      </c>
      <c r="C484" s="49"/>
      <c r="D484" s="49"/>
      <c r="E484" s="49"/>
      <c r="F484" s="46"/>
      <c r="G484" s="49"/>
      <c r="H484" s="49"/>
      <c r="I484" s="49"/>
    </row>
    <row r="485" spans="2:9" ht="15" thickBot="1">
      <c r="B485" s="42" t="e">
        <f t="shared" si="25"/>
        <v>#REF!</v>
      </c>
      <c r="C485" s="42"/>
      <c r="D485" s="42"/>
      <c r="E485" s="314"/>
      <c r="F485" s="47"/>
      <c r="G485" s="42"/>
      <c r="H485" s="42"/>
      <c r="I485" s="42"/>
    </row>
    <row r="486" spans="2:9" ht="15" thickBot="1">
      <c r="B486" s="49" t="e">
        <f t="shared" si="25"/>
        <v>#REF!</v>
      </c>
      <c r="C486" s="49"/>
      <c r="D486" s="49"/>
      <c r="E486" s="49"/>
      <c r="F486" s="46"/>
      <c r="G486" s="49"/>
      <c r="H486" s="49"/>
      <c r="I486" s="49"/>
    </row>
    <row r="487" spans="2:9" ht="15" thickBot="1">
      <c r="B487" s="42" t="e">
        <f t="shared" si="25"/>
        <v>#REF!</v>
      </c>
      <c r="C487" s="42"/>
      <c r="D487" s="42"/>
      <c r="E487" s="314"/>
      <c r="F487" s="47"/>
      <c r="G487" s="42"/>
      <c r="H487" s="42"/>
      <c r="I487" s="42"/>
    </row>
    <row r="488" spans="2:9" ht="15" thickBot="1">
      <c r="B488" s="49" t="e">
        <f t="shared" si="25"/>
        <v>#REF!</v>
      </c>
      <c r="C488" s="49"/>
      <c r="D488" s="49"/>
      <c r="E488" s="49"/>
      <c r="F488" s="46"/>
      <c r="G488" s="49"/>
      <c r="H488" s="49"/>
      <c r="I488" s="49"/>
    </row>
    <row r="489" spans="2:9" ht="15" thickBot="1">
      <c r="B489" s="42" t="e">
        <f t="shared" si="25"/>
        <v>#REF!</v>
      </c>
      <c r="C489" s="42"/>
      <c r="D489" s="42"/>
      <c r="E489" s="314"/>
      <c r="F489" s="47"/>
      <c r="G489" s="42"/>
      <c r="H489" s="42"/>
      <c r="I489" s="42"/>
    </row>
    <row r="490" spans="2:9" ht="15" thickBot="1">
      <c r="B490" s="49" t="e">
        <f t="shared" si="25"/>
        <v>#REF!</v>
      </c>
      <c r="C490" s="49"/>
      <c r="D490" s="49"/>
      <c r="E490" s="49"/>
      <c r="F490" s="46"/>
      <c r="G490" s="49"/>
      <c r="H490" s="49"/>
      <c r="I490" s="49"/>
    </row>
    <row r="491" spans="2:9" ht="15" thickBot="1">
      <c r="B491" s="42" t="e">
        <f t="shared" si="25"/>
        <v>#REF!</v>
      </c>
      <c r="C491" s="42"/>
      <c r="D491" s="42"/>
      <c r="E491" s="314"/>
      <c r="F491" s="47"/>
      <c r="G491" s="42"/>
      <c r="H491" s="42"/>
      <c r="I491" s="42"/>
    </row>
    <row r="492" spans="2:9" ht="15" thickBot="1">
      <c r="B492" s="49" t="e">
        <f t="shared" si="25"/>
        <v>#REF!</v>
      </c>
      <c r="C492" s="49"/>
      <c r="D492" s="49"/>
      <c r="E492" s="49"/>
      <c r="F492" s="46"/>
      <c r="G492" s="49"/>
      <c r="H492" s="49"/>
      <c r="I492" s="49"/>
    </row>
    <row r="493" spans="2:9" ht="15" thickBot="1">
      <c r="B493" s="42" t="e">
        <f t="shared" si="25"/>
        <v>#REF!</v>
      </c>
      <c r="C493" s="42"/>
      <c r="D493" s="42"/>
      <c r="E493" s="314"/>
      <c r="F493" s="47"/>
      <c r="G493" s="42"/>
      <c r="H493" s="42"/>
      <c r="I493" s="42"/>
    </row>
    <row r="494" spans="2:9" ht="15" thickBot="1">
      <c r="B494" s="48" t="e">
        <f t="shared" si="25"/>
        <v>#REF!</v>
      </c>
      <c r="C494" s="49"/>
      <c r="D494" s="49"/>
      <c r="E494" s="49"/>
      <c r="F494" s="46"/>
      <c r="G494" s="49"/>
      <c r="H494" s="49"/>
      <c r="I494" s="49"/>
    </row>
    <row r="495" spans="2:9" ht="15" thickBot="1">
      <c r="B495" s="42" t="e">
        <f>B494+1</f>
        <v>#REF!</v>
      </c>
      <c r="C495" s="42"/>
      <c r="D495" s="42"/>
      <c r="E495" s="314"/>
      <c r="F495" s="47"/>
      <c r="G495" s="42"/>
      <c r="H495" s="42"/>
      <c r="I495" s="42"/>
    </row>
    <row r="496" spans="2:9" ht="15" thickBot="1">
      <c r="B496" s="49" t="e">
        <f t="shared" ref="B496:B497" si="26">B495+1</f>
        <v>#REF!</v>
      </c>
      <c r="C496" s="49"/>
      <c r="D496" s="49"/>
      <c r="E496" s="49"/>
      <c r="F496" s="46"/>
      <c r="G496" s="49"/>
      <c r="H496" s="49"/>
      <c r="I496" s="49"/>
    </row>
    <row r="497" spans="2:9" ht="15" thickBot="1">
      <c r="B497" s="42" t="e">
        <f t="shared" si="26"/>
        <v>#REF!</v>
      </c>
      <c r="C497" s="42"/>
      <c r="D497" s="42"/>
      <c r="E497" s="314"/>
      <c r="F497" s="47"/>
      <c r="G497" s="42"/>
      <c r="H497" s="42"/>
      <c r="I497" s="42"/>
    </row>
    <row r="498" spans="2:9" ht="14.5"/>
    <row r="499" spans="2:9" ht="14.5"/>
    <row r="500" spans="2:9" ht="14.5"/>
    <row r="501" spans="2:9" ht="14.5"/>
    <row r="502" spans="2:9" ht="14.5"/>
    <row r="503" spans="2:9" ht="14.5"/>
    <row r="504" spans="2:9" ht="14.5"/>
    <row r="505" spans="2:9" ht="14.5"/>
    <row r="506" spans="2:9" ht="14.5"/>
    <row r="507" spans="2:9" ht="14.5"/>
    <row r="508" spans="2:9" ht="14.5"/>
  </sheetData>
  <protectedRanges>
    <protectedRange sqref="B3 E3" name="Title_1_1"/>
  </protectedRanges>
  <mergeCells count="4">
    <mergeCell ref="B1:I1"/>
    <mergeCell ref="B3:I3"/>
    <mergeCell ref="B4:I7"/>
    <mergeCell ref="B2:I2"/>
  </mergeCells>
  <conditionalFormatting sqref="G9:G497">
    <cfRule type="cellIs" dxfId="7" priority="109" operator="equal">
      <formula>"EXTREME HIGH"</formula>
    </cfRule>
    <cfRule type="cellIs" dxfId="6" priority="110" operator="equal">
      <formula>"HIGH RISK"</formula>
    </cfRule>
    <cfRule type="cellIs" dxfId="5" priority="111" operator="equal">
      <formula>"MEDIUM RISK"</formula>
    </cfRule>
    <cfRule type="cellIs" dxfId="4" priority="112" operator="equal">
      <formula>"LOW RISK"</formula>
    </cfRule>
  </conditionalFormatting>
  <pageMargins left="0.7" right="0.7" top="0.75" bottom="0.75" header="0.3" footer="0.3"/>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rgb="FFFF0000"/>
  </sheetPr>
  <dimension ref="A1:BD211"/>
  <sheetViews>
    <sheetView showGridLines="0" zoomScale="70" zoomScaleNormal="70" zoomScalePageLayoutView="70" workbookViewId="0">
      <pane ySplit="11" topLeftCell="A12" activePane="bottomLeft" state="frozen"/>
      <selection pane="bottomLeft" activeCell="D13" sqref="D13"/>
    </sheetView>
  </sheetViews>
  <sheetFormatPr defaultColWidth="8.81640625" defaultRowHeight="24" customHeight="1"/>
  <cols>
    <col min="1" max="1" width="8.81640625" style="209"/>
    <col min="2" max="2" width="7.81640625" style="52" customWidth="1"/>
    <col min="3" max="3" width="45" style="209" customWidth="1"/>
    <col min="4" max="4" width="14" style="209" customWidth="1"/>
    <col min="5" max="5" width="39.453125" style="209" customWidth="1"/>
    <col min="6" max="6" width="17.453125" style="209" customWidth="1"/>
    <col min="7" max="7" width="17.26953125" style="209" customWidth="1"/>
    <col min="8" max="8" width="17.453125" style="209" customWidth="1"/>
    <col min="9" max="56" width="3.1796875" style="209" customWidth="1"/>
    <col min="57" max="16384" width="8.81640625" style="209"/>
  </cols>
  <sheetData>
    <row r="1" spans="1:56" ht="21" customHeight="1">
      <c r="A1" s="221"/>
      <c r="B1" s="720" t="s">
        <v>209</v>
      </c>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c r="AI1" s="721"/>
      <c r="AJ1" s="721"/>
      <c r="AK1" s="721"/>
      <c r="AL1" s="721"/>
      <c r="AM1" s="721"/>
      <c r="AN1" s="721"/>
      <c r="AO1" s="721"/>
      <c r="AP1" s="721"/>
      <c r="AQ1" s="721"/>
      <c r="AR1" s="721"/>
      <c r="AS1" s="721"/>
      <c r="AT1" s="721"/>
      <c r="AU1" s="721"/>
      <c r="AV1" s="721"/>
      <c r="AW1" s="721"/>
      <c r="AX1" s="721"/>
      <c r="AY1" s="721"/>
      <c r="AZ1" s="721"/>
      <c r="BA1" s="721"/>
      <c r="BB1" s="721"/>
      <c r="BC1" s="721"/>
      <c r="BD1" s="721"/>
    </row>
    <row r="2" spans="1:56" ht="14.5">
      <c r="A2" s="221"/>
      <c r="B2" s="722"/>
      <c r="C2" s="723"/>
      <c r="D2" s="723"/>
      <c r="E2" s="723"/>
      <c r="F2" s="723"/>
      <c r="G2" s="723"/>
      <c r="H2" s="723"/>
      <c r="I2" s="723"/>
      <c r="J2" s="723"/>
      <c r="K2" s="723"/>
      <c r="L2" s="723"/>
      <c r="M2" s="723"/>
      <c r="N2" s="723"/>
      <c r="O2" s="723"/>
      <c r="P2" s="723"/>
      <c r="Q2" s="723"/>
      <c r="R2" s="723"/>
      <c r="S2" s="723"/>
      <c r="T2" s="723"/>
      <c r="U2" s="723"/>
      <c r="V2" s="723"/>
      <c r="W2" s="723"/>
      <c r="X2" s="723"/>
      <c r="Y2" s="723"/>
      <c r="Z2" s="723"/>
      <c r="AA2" s="723"/>
      <c r="AB2" s="723"/>
      <c r="AC2" s="723"/>
      <c r="AD2" s="723"/>
      <c r="AE2" s="723"/>
      <c r="AF2" s="723"/>
      <c r="AG2" s="723"/>
      <c r="AH2" s="723"/>
      <c r="AI2" s="723"/>
      <c r="AJ2" s="723"/>
      <c r="AK2" s="723"/>
      <c r="AL2" s="723"/>
      <c r="AM2" s="723"/>
      <c r="AN2" s="723"/>
      <c r="AO2" s="723"/>
      <c r="AP2" s="723"/>
      <c r="AQ2" s="723"/>
      <c r="AR2" s="723"/>
      <c r="AS2" s="723"/>
      <c r="AT2" s="723"/>
      <c r="AU2" s="723"/>
      <c r="AV2" s="723"/>
      <c r="AW2" s="723"/>
      <c r="AX2" s="723"/>
      <c r="AY2" s="723"/>
      <c r="AZ2" s="723"/>
      <c r="BA2" s="723"/>
      <c r="BB2" s="723"/>
      <c r="BC2" s="723"/>
      <c r="BD2" s="724"/>
    </row>
    <row r="3" spans="1:56" ht="18" customHeight="1">
      <c r="A3" s="221"/>
      <c r="B3" s="725"/>
      <c r="C3" s="726"/>
      <c r="D3" s="726"/>
      <c r="E3" s="726"/>
      <c r="F3" s="726"/>
      <c r="G3" s="726"/>
      <c r="H3" s="726"/>
      <c r="I3" s="726"/>
      <c r="J3" s="726"/>
      <c r="K3" s="726"/>
      <c r="L3" s="726"/>
      <c r="M3" s="726"/>
      <c r="N3" s="726"/>
      <c r="O3" s="726"/>
      <c r="P3" s="726"/>
      <c r="Q3" s="726"/>
      <c r="R3" s="726"/>
      <c r="S3" s="726"/>
      <c r="T3" s="726"/>
      <c r="U3" s="726"/>
      <c r="V3" s="726"/>
      <c r="W3" s="726"/>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6"/>
      <c r="AY3" s="726"/>
      <c r="AZ3" s="726"/>
      <c r="BA3" s="726"/>
      <c r="BB3" s="726"/>
      <c r="BC3" s="726"/>
      <c r="BD3" s="726"/>
    </row>
    <row r="4" spans="1:56" ht="15" customHeight="1">
      <c r="A4" s="221"/>
      <c r="B4" s="727"/>
      <c r="C4" s="728"/>
      <c r="D4" s="728"/>
      <c r="E4" s="728"/>
      <c r="F4" s="728"/>
      <c r="G4" s="728"/>
      <c r="H4" s="728"/>
      <c r="I4" s="728"/>
      <c r="J4" s="728"/>
      <c r="K4" s="728"/>
      <c r="L4" s="728"/>
      <c r="M4" s="728"/>
      <c r="N4" s="728"/>
      <c r="O4" s="728"/>
      <c r="P4" s="728"/>
      <c r="Q4" s="728"/>
      <c r="R4" s="728"/>
      <c r="S4" s="728"/>
      <c r="T4" s="728"/>
      <c r="U4" s="728"/>
      <c r="V4" s="728"/>
      <c r="W4" s="728"/>
      <c r="X4" s="728"/>
      <c r="Y4" s="728"/>
      <c r="Z4" s="728"/>
      <c r="AA4" s="728"/>
      <c r="AB4" s="728"/>
      <c r="AC4" s="728"/>
      <c r="AD4" s="728"/>
      <c r="AE4" s="728"/>
      <c r="AF4" s="728"/>
      <c r="AG4" s="728"/>
      <c r="AH4" s="728"/>
      <c r="AI4" s="728"/>
      <c r="AJ4" s="728"/>
      <c r="AK4" s="728"/>
      <c r="AL4" s="728"/>
      <c r="AM4" s="728"/>
      <c r="AN4" s="728"/>
      <c r="AO4" s="728"/>
      <c r="AP4" s="728"/>
      <c r="AQ4" s="728"/>
      <c r="AR4" s="728"/>
      <c r="AS4" s="728"/>
      <c r="AT4" s="728"/>
      <c r="AU4" s="728"/>
      <c r="AV4" s="728"/>
      <c r="AW4" s="728"/>
      <c r="AX4" s="728"/>
      <c r="AY4" s="728"/>
      <c r="AZ4" s="728"/>
      <c r="BA4" s="728"/>
      <c r="BB4" s="728"/>
      <c r="BC4" s="728"/>
      <c r="BD4" s="728"/>
    </row>
    <row r="5" spans="1:56" ht="15" customHeight="1">
      <c r="A5" s="221"/>
      <c r="B5" s="727"/>
      <c r="C5" s="728"/>
      <c r="D5" s="728"/>
      <c r="E5" s="728"/>
      <c r="F5" s="728"/>
      <c r="G5" s="728"/>
      <c r="H5" s="728"/>
      <c r="I5" s="728"/>
      <c r="J5" s="728"/>
      <c r="K5" s="728"/>
      <c r="L5" s="728"/>
      <c r="M5" s="728"/>
      <c r="N5" s="728"/>
      <c r="O5" s="728"/>
      <c r="P5" s="728"/>
      <c r="Q5" s="728"/>
      <c r="R5" s="728"/>
      <c r="S5" s="728"/>
      <c r="T5" s="728"/>
      <c r="U5" s="728"/>
      <c r="V5" s="728"/>
      <c r="W5" s="728"/>
      <c r="X5" s="728"/>
      <c r="Y5" s="728"/>
      <c r="Z5" s="728"/>
      <c r="AA5" s="728"/>
      <c r="AB5" s="728"/>
      <c r="AC5" s="728"/>
      <c r="AD5" s="728"/>
      <c r="AE5" s="728"/>
      <c r="AF5" s="728"/>
      <c r="AG5" s="728"/>
      <c r="AH5" s="728"/>
      <c r="AI5" s="728"/>
      <c r="AJ5" s="728"/>
      <c r="AK5" s="728"/>
      <c r="AL5" s="728"/>
      <c r="AM5" s="728"/>
      <c r="AN5" s="728"/>
      <c r="AO5" s="728"/>
      <c r="AP5" s="728"/>
      <c r="AQ5" s="728"/>
      <c r="AR5" s="728"/>
      <c r="AS5" s="728"/>
      <c r="AT5" s="728"/>
      <c r="AU5" s="728"/>
      <c r="AV5" s="728"/>
      <c r="AW5" s="728"/>
      <c r="AX5" s="728"/>
      <c r="AY5" s="728"/>
      <c r="AZ5" s="728"/>
      <c r="BA5" s="728"/>
      <c r="BB5" s="728"/>
      <c r="BC5" s="728"/>
      <c r="BD5" s="728"/>
    </row>
    <row r="6" spans="1:56" ht="15" customHeight="1">
      <c r="A6" s="221"/>
      <c r="B6" s="727"/>
      <c r="C6" s="728"/>
      <c r="D6" s="728"/>
      <c r="E6" s="728"/>
      <c r="F6" s="728"/>
      <c r="G6" s="728"/>
      <c r="H6" s="728"/>
      <c r="I6" s="728"/>
      <c r="J6" s="728"/>
      <c r="K6" s="728"/>
      <c r="L6" s="728"/>
      <c r="M6" s="728"/>
      <c r="N6" s="728"/>
      <c r="O6" s="728"/>
      <c r="P6" s="728"/>
      <c r="Q6" s="728"/>
      <c r="R6" s="728"/>
      <c r="S6" s="728"/>
      <c r="T6" s="728"/>
      <c r="U6" s="728"/>
      <c r="V6" s="728"/>
      <c r="W6" s="728"/>
      <c r="X6" s="728"/>
      <c r="Y6" s="728"/>
      <c r="Z6" s="728"/>
      <c r="AA6" s="728"/>
      <c r="AB6" s="728"/>
      <c r="AC6" s="728"/>
      <c r="AD6" s="728"/>
      <c r="AE6" s="728"/>
      <c r="AF6" s="728"/>
      <c r="AG6" s="728"/>
      <c r="AH6" s="728"/>
      <c r="AI6" s="728"/>
      <c r="AJ6" s="728"/>
      <c r="AK6" s="728"/>
      <c r="AL6" s="728"/>
      <c r="AM6" s="728"/>
      <c r="AN6" s="728"/>
      <c r="AO6" s="728"/>
      <c r="AP6" s="728"/>
      <c r="AQ6" s="728"/>
      <c r="AR6" s="728"/>
      <c r="AS6" s="728"/>
      <c r="AT6" s="728"/>
      <c r="AU6" s="728"/>
      <c r="AV6" s="728"/>
      <c r="AW6" s="728"/>
      <c r="AX6" s="728"/>
      <c r="AY6" s="728"/>
      <c r="AZ6" s="728"/>
      <c r="BA6" s="728"/>
      <c r="BB6" s="728"/>
      <c r="BC6" s="728"/>
      <c r="BD6" s="728"/>
    </row>
    <row r="7" spans="1:56" ht="15" customHeight="1">
      <c r="A7" s="221"/>
      <c r="B7" s="727"/>
      <c r="C7" s="728"/>
      <c r="D7" s="728"/>
      <c r="E7" s="728"/>
      <c r="F7" s="728"/>
      <c r="G7" s="728"/>
      <c r="H7" s="728"/>
      <c r="I7" s="728"/>
      <c r="J7" s="728"/>
      <c r="K7" s="728"/>
      <c r="L7" s="728"/>
      <c r="M7" s="728"/>
      <c r="N7" s="728"/>
      <c r="O7" s="728"/>
      <c r="P7" s="728"/>
      <c r="Q7" s="728"/>
      <c r="R7" s="728"/>
      <c r="S7" s="728"/>
      <c r="T7" s="728"/>
      <c r="U7" s="728"/>
      <c r="V7" s="728"/>
      <c r="W7" s="728"/>
      <c r="X7" s="728"/>
      <c r="Y7" s="728"/>
      <c r="Z7" s="728"/>
      <c r="AA7" s="728"/>
      <c r="AB7" s="728"/>
      <c r="AC7" s="728"/>
      <c r="AD7" s="728"/>
      <c r="AE7" s="728"/>
      <c r="AF7" s="728"/>
      <c r="AG7" s="728"/>
      <c r="AH7" s="728"/>
      <c r="AI7" s="728"/>
      <c r="AJ7" s="728"/>
      <c r="AK7" s="728"/>
      <c r="AL7" s="728"/>
      <c r="AM7" s="728"/>
      <c r="AN7" s="728"/>
      <c r="AO7" s="728"/>
      <c r="AP7" s="728"/>
      <c r="AQ7" s="728"/>
      <c r="AR7" s="728"/>
      <c r="AS7" s="728"/>
      <c r="AT7" s="728"/>
      <c r="AU7" s="728"/>
      <c r="AV7" s="728"/>
      <c r="AW7" s="728"/>
      <c r="AX7" s="728"/>
      <c r="AY7" s="728"/>
      <c r="AZ7" s="728"/>
      <c r="BA7" s="728"/>
      <c r="BB7" s="728"/>
      <c r="BC7" s="728"/>
      <c r="BD7" s="728"/>
    </row>
    <row r="8" spans="1:56" ht="15.75" customHeight="1" thickBot="1">
      <c r="A8" s="221"/>
      <c r="B8" s="729"/>
      <c r="C8" s="730"/>
      <c r="D8" s="730"/>
      <c r="E8" s="730"/>
      <c r="F8" s="730"/>
      <c r="G8" s="730"/>
      <c r="H8" s="730"/>
      <c r="I8" s="730"/>
      <c r="J8" s="730"/>
      <c r="K8" s="730"/>
      <c r="L8" s="730"/>
      <c r="M8" s="730"/>
      <c r="N8" s="730"/>
      <c r="O8" s="730"/>
      <c r="P8" s="730"/>
      <c r="Q8" s="730"/>
      <c r="R8" s="730"/>
      <c r="S8" s="730"/>
      <c r="T8" s="730"/>
      <c r="U8" s="730"/>
      <c r="V8" s="730"/>
      <c r="W8" s="730"/>
      <c r="X8" s="730"/>
      <c r="Y8" s="730"/>
      <c r="Z8" s="730"/>
      <c r="AA8" s="730"/>
      <c r="AB8" s="730"/>
      <c r="AC8" s="730"/>
      <c r="AD8" s="730"/>
      <c r="AE8" s="730"/>
      <c r="AF8" s="730"/>
      <c r="AG8" s="730"/>
      <c r="AH8" s="730"/>
      <c r="AI8" s="730"/>
      <c r="AJ8" s="730"/>
      <c r="AK8" s="730"/>
      <c r="AL8" s="730"/>
      <c r="AM8" s="730"/>
      <c r="AN8" s="730"/>
      <c r="AO8" s="730"/>
      <c r="AP8" s="730"/>
      <c r="AQ8" s="730"/>
      <c r="AR8" s="730"/>
      <c r="AS8" s="730"/>
      <c r="AT8" s="730"/>
      <c r="AU8" s="730"/>
      <c r="AV8" s="730"/>
      <c r="AW8" s="730"/>
      <c r="AX8" s="730"/>
      <c r="AY8" s="730"/>
      <c r="AZ8" s="730"/>
      <c r="BA8" s="730"/>
      <c r="BB8" s="730"/>
      <c r="BC8" s="730"/>
      <c r="BD8" s="730"/>
    </row>
    <row r="9" spans="1:56" s="222" customFormat="1" ht="24" customHeight="1" thickBot="1">
      <c r="B9" s="732" t="s">
        <v>112</v>
      </c>
      <c r="C9" s="733" t="s">
        <v>113</v>
      </c>
      <c r="D9" s="734" t="s">
        <v>114</v>
      </c>
      <c r="E9" s="731" t="s">
        <v>207</v>
      </c>
      <c r="F9" s="735" t="s">
        <v>115</v>
      </c>
      <c r="G9" s="735" t="s">
        <v>208</v>
      </c>
      <c r="H9" s="736" t="s">
        <v>203</v>
      </c>
      <c r="I9" s="731" t="s">
        <v>116</v>
      </c>
      <c r="J9" s="731"/>
      <c r="K9" s="731"/>
      <c r="L9" s="731"/>
      <c r="M9" s="731" t="s">
        <v>117</v>
      </c>
      <c r="N9" s="731"/>
      <c r="O9" s="731"/>
      <c r="P9" s="731"/>
      <c r="Q9" s="731" t="s">
        <v>118</v>
      </c>
      <c r="R9" s="731"/>
      <c r="S9" s="731"/>
      <c r="T9" s="731"/>
      <c r="U9" s="731" t="s">
        <v>119</v>
      </c>
      <c r="V9" s="731"/>
      <c r="W9" s="731"/>
      <c r="X9" s="731"/>
      <c r="Y9" s="731" t="s">
        <v>120</v>
      </c>
      <c r="Z9" s="731"/>
      <c r="AA9" s="731"/>
      <c r="AB9" s="731"/>
      <c r="AC9" s="731" t="s">
        <v>121</v>
      </c>
      <c r="AD9" s="731"/>
      <c r="AE9" s="731"/>
      <c r="AF9" s="731"/>
      <c r="AG9" s="731" t="s">
        <v>155</v>
      </c>
      <c r="AH9" s="731"/>
      <c r="AI9" s="731"/>
      <c r="AJ9" s="731"/>
      <c r="AK9" s="731" t="s">
        <v>156</v>
      </c>
      <c r="AL9" s="731"/>
      <c r="AM9" s="731"/>
      <c r="AN9" s="731"/>
      <c r="AO9" s="731" t="s">
        <v>157</v>
      </c>
      <c r="AP9" s="731"/>
      <c r="AQ9" s="731"/>
      <c r="AR9" s="731"/>
      <c r="AS9" s="731" t="s">
        <v>159</v>
      </c>
      <c r="AT9" s="731"/>
      <c r="AU9" s="731"/>
      <c r="AV9" s="731"/>
      <c r="AW9" s="731" t="s">
        <v>160</v>
      </c>
      <c r="AX9" s="731"/>
      <c r="AY9" s="731"/>
      <c r="AZ9" s="731"/>
      <c r="BA9" s="731" t="s">
        <v>161</v>
      </c>
      <c r="BB9" s="731"/>
      <c r="BC9" s="731"/>
      <c r="BD9" s="731"/>
    </row>
    <row r="10" spans="1:56" s="222" customFormat="1" ht="24" customHeight="1" thickBot="1">
      <c r="B10" s="732"/>
      <c r="C10" s="733"/>
      <c r="D10" s="734"/>
      <c r="E10" s="731"/>
      <c r="F10" s="735"/>
      <c r="G10" s="735"/>
      <c r="H10" s="737"/>
      <c r="I10" s="739" t="s">
        <v>122</v>
      </c>
      <c r="J10" s="739"/>
      <c r="K10" s="739"/>
      <c r="L10" s="739"/>
      <c r="M10" s="739" t="s">
        <v>122</v>
      </c>
      <c r="N10" s="739"/>
      <c r="O10" s="739"/>
      <c r="P10" s="739"/>
      <c r="Q10" s="739" t="s">
        <v>122</v>
      </c>
      <c r="R10" s="739"/>
      <c r="S10" s="739"/>
      <c r="T10" s="739"/>
      <c r="U10" s="739" t="s">
        <v>122</v>
      </c>
      <c r="V10" s="739"/>
      <c r="W10" s="739"/>
      <c r="X10" s="739"/>
      <c r="Y10" s="739" t="s">
        <v>122</v>
      </c>
      <c r="Z10" s="739"/>
      <c r="AA10" s="739"/>
      <c r="AB10" s="739"/>
      <c r="AC10" s="739" t="s">
        <v>122</v>
      </c>
      <c r="AD10" s="739"/>
      <c r="AE10" s="739"/>
      <c r="AF10" s="739"/>
      <c r="AG10" s="739" t="s">
        <v>122</v>
      </c>
      <c r="AH10" s="739"/>
      <c r="AI10" s="739"/>
      <c r="AJ10" s="739"/>
      <c r="AK10" s="739" t="s">
        <v>122</v>
      </c>
      <c r="AL10" s="739"/>
      <c r="AM10" s="739"/>
      <c r="AN10" s="739"/>
      <c r="AO10" s="739" t="s">
        <v>122</v>
      </c>
      <c r="AP10" s="739"/>
      <c r="AQ10" s="739"/>
      <c r="AR10" s="739"/>
      <c r="AS10" s="739" t="s">
        <v>122</v>
      </c>
      <c r="AT10" s="739"/>
      <c r="AU10" s="739"/>
      <c r="AV10" s="739"/>
      <c r="AW10" s="739" t="s">
        <v>122</v>
      </c>
      <c r="AX10" s="739"/>
      <c r="AY10" s="739"/>
      <c r="AZ10" s="739"/>
      <c r="BA10" s="739" t="s">
        <v>122</v>
      </c>
      <c r="BB10" s="739"/>
      <c r="BC10" s="739"/>
      <c r="BD10" s="739"/>
    </row>
    <row r="11" spans="1:56" s="222" customFormat="1" ht="24" customHeight="1" thickBot="1">
      <c r="B11" s="732"/>
      <c r="C11" s="733"/>
      <c r="D11" s="734"/>
      <c r="E11" s="731"/>
      <c r="F11" s="735"/>
      <c r="G11" s="735"/>
      <c r="H11" s="738"/>
      <c r="I11" s="223">
        <v>1</v>
      </c>
      <c r="J11" s="224">
        <v>2</v>
      </c>
      <c r="K11" s="225">
        <v>3</v>
      </c>
      <c r="L11" s="216">
        <v>4</v>
      </c>
      <c r="M11" s="223">
        <v>1</v>
      </c>
      <c r="N11" s="224">
        <v>2</v>
      </c>
      <c r="O11" s="225">
        <v>3</v>
      </c>
      <c r="P11" s="216">
        <v>4</v>
      </c>
      <c r="Q11" s="223">
        <v>1</v>
      </c>
      <c r="R11" s="224">
        <v>2</v>
      </c>
      <c r="S11" s="225">
        <v>3</v>
      </c>
      <c r="T11" s="216">
        <v>4</v>
      </c>
      <c r="U11" s="223">
        <v>1</v>
      </c>
      <c r="V11" s="224">
        <v>2</v>
      </c>
      <c r="W11" s="225">
        <v>3</v>
      </c>
      <c r="X11" s="216">
        <v>4</v>
      </c>
      <c r="Y11" s="223">
        <v>1</v>
      </c>
      <c r="Z11" s="224">
        <v>2</v>
      </c>
      <c r="AA11" s="225">
        <v>3</v>
      </c>
      <c r="AB11" s="216">
        <v>4</v>
      </c>
      <c r="AC11" s="223">
        <v>1</v>
      </c>
      <c r="AD11" s="224">
        <v>2</v>
      </c>
      <c r="AE11" s="225">
        <v>3</v>
      </c>
      <c r="AF11" s="216">
        <v>4</v>
      </c>
      <c r="AG11" s="223">
        <v>1</v>
      </c>
      <c r="AH11" s="224">
        <v>2</v>
      </c>
      <c r="AI11" s="225">
        <v>3</v>
      </c>
      <c r="AJ11" s="216">
        <v>4</v>
      </c>
      <c r="AK11" s="223">
        <v>1</v>
      </c>
      <c r="AL11" s="224">
        <v>2</v>
      </c>
      <c r="AM11" s="225">
        <v>3</v>
      </c>
      <c r="AN11" s="216">
        <v>4</v>
      </c>
      <c r="AO11" s="223">
        <v>1</v>
      </c>
      <c r="AP11" s="224">
        <v>2</v>
      </c>
      <c r="AQ11" s="225">
        <v>3</v>
      </c>
      <c r="AR11" s="216">
        <v>4</v>
      </c>
      <c r="AS11" s="223">
        <v>1</v>
      </c>
      <c r="AT11" s="224">
        <v>2</v>
      </c>
      <c r="AU11" s="225">
        <v>3</v>
      </c>
      <c r="AV11" s="216">
        <v>4</v>
      </c>
      <c r="AW11" s="223">
        <v>1</v>
      </c>
      <c r="AX11" s="224">
        <v>2</v>
      </c>
      <c r="AY11" s="225">
        <v>3</v>
      </c>
      <c r="AZ11" s="216">
        <v>4</v>
      </c>
      <c r="BA11" s="223">
        <v>1</v>
      </c>
      <c r="BB11" s="224">
        <v>2</v>
      </c>
      <c r="BC11" s="225">
        <v>3</v>
      </c>
      <c r="BD11" s="216">
        <v>4</v>
      </c>
    </row>
    <row r="12" spans="1:56" s="213" customFormat="1" ht="15" thickBot="1">
      <c r="B12" s="81">
        <v>1</v>
      </c>
      <c r="C12" s="44" t="str">
        <f ca="1">IF(INDIRECT("'Risk Input'!"&amp; Database!$O$8 &amp; ROW() - 5)="","",INDIRECT("'Risk Input'!"&amp; Database!$O$8 &amp; ROW() - 5))</f>
        <v>Meningkatnya pengetahuan Aparat Lembang</v>
      </c>
      <c r="D12" s="172" t="str">
        <f ca="1">IF(INDIRECT("'Risk Input'!"&amp; Database!$O$2 &amp; ROW() - 5)="","",INDIRECT("'Risk Input'!"&amp; Database!$O$2 &amp; ROW() - 5))</f>
        <v>BKAD 01</v>
      </c>
      <c r="E12" s="44" t="str">
        <f ca="1">IF(INDIRECT("'Risk Input'!"&amp; Database!$O$25 &amp; ROW() - 5)="","",INDIRECT("'Risk Input'!"&amp; Database!$O$25 &amp; ROW() - 5))</f>
        <v/>
      </c>
      <c r="F12" s="44">
        <f ca="1">IF(INDIRECT("'Risk Input'!"&amp; Database!$O$20 &amp; ROW() - 5)="","",INDIRECT("'Risk Input'!"&amp; Database!$O$20 &amp; ROW() - 5))</f>
        <v>55500000000</v>
      </c>
      <c r="G12" s="44"/>
      <c r="H12" s="44"/>
      <c r="I12" s="226" t="s">
        <v>126</v>
      </c>
      <c r="J12" s="226" t="s">
        <v>126</v>
      </c>
      <c r="K12" s="226" t="s">
        <v>126</v>
      </c>
      <c r="L12" s="226" t="s">
        <v>126</v>
      </c>
      <c r="M12" s="226" t="s">
        <v>126</v>
      </c>
      <c r="N12" s="226" t="s">
        <v>126</v>
      </c>
      <c r="O12" s="226" t="s">
        <v>126</v>
      </c>
      <c r="P12" s="226" t="s">
        <v>126</v>
      </c>
      <c r="Q12" s="226" t="s">
        <v>126</v>
      </c>
      <c r="R12" s="226" t="s">
        <v>126</v>
      </c>
      <c r="S12" s="226" t="s">
        <v>126</v>
      </c>
      <c r="T12" s="226" t="s">
        <v>126</v>
      </c>
      <c r="U12" s="226" t="s">
        <v>126</v>
      </c>
      <c r="V12" s="226" t="s">
        <v>126</v>
      </c>
      <c r="W12" s="226" t="s">
        <v>126</v>
      </c>
      <c r="X12" s="226" t="s">
        <v>126</v>
      </c>
      <c r="Y12" s="226" t="s">
        <v>126</v>
      </c>
      <c r="Z12" s="226" t="s">
        <v>126</v>
      </c>
      <c r="AA12" s="226" t="s">
        <v>126</v>
      </c>
      <c r="AB12" s="226" t="s">
        <v>126</v>
      </c>
      <c r="AC12" s="226" t="s">
        <v>126</v>
      </c>
      <c r="AD12" s="226" t="s">
        <v>126</v>
      </c>
      <c r="AE12" s="226" t="s">
        <v>126</v>
      </c>
      <c r="AF12" s="226" t="s">
        <v>126</v>
      </c>
      <c r="AG12" s="226" t="s">
        <v>126</v>
      </c>
      <c r="AH12" s="226" t="s">
        <v>126</v>
      </c>
      <c r="AI12" s="226" t="s">
        <v>126</v>
      </c>
      <c r="AJ12" s="226" t="s">
        <v>126</v>
      </c>
      <c r="AK12" s="226" t="s">
        <v>126</v>
      </c>
      <c r="AL12" s="226" t="s">
        <v>126</v>
      </c>
      <c r="AM12" s="226" t="s">
        <v>126</v>
      </c>
      <c r="AN12" s="226" t="s">
        <v>126</v>
      </c>
      <c r="AO12" s="226" t="s">
        <v>126</v>
      </c>
      <c r="AP12" s="226" t="s">
        <v>126</v>
      </c>
      <c r="AQ12" s="226" t="s">
        <v>126</v>
      </c>
      <c r="AR12" s="226" t="s">
        <v>126</v>
      </c>
      <c r="AS12" s="226" t="s">
        <v>126</v>
      </c>
      <c r="AT12" s="226" t="s">
        <v>126</v>
      </c>
      <c r="AU12" s="226" t="s">
        <v>126</v>
      </c>
      <c r="AV12" s="226" t="s">
        <v>126</v>
      </c>
      <c r="AW12" s="226" t="s">
        <v>126</v>
      </c>
      <c r="AX12" s="226" t="s">
        <v>126</v>
      </c>
      <c r="AY12" s="226" t="s">
        <v>126</v>
      </c>
      <c r="AZ12" s="226" t="s">
        <v>126</v>
      </c>
      <c r="BA12" s="226" t="s">
        <v>126</v>
      </c>
      <c r="BB12" s="226" t="s">
        <v>126</v>
      </c>
      <c r="BC12" s="226" t="s">
        <v>126</v>
      </c>
      <c r="BD12" s="226" t="s">
        <v>126</v>
      </c>
    </row>
    <row r="13" spans="1:56" s="213" customFormat="1" ht="29.5" thickBot="1">
      <c r="B13" s="81">
        <f>B12+1</f>
        <v>2</v>
      </c>
      <c r="C13" s="44" t="str">
        <f ca="1">IF(INDIRECT("'Risk Input'!"&amp; Database!$O$8 &amp; ROW() - 5)="","",INDIRECT("'Risk Input'!"&amp; Database!$O$8 &amp; ROW() - 5))</f>
        <v>Terlatihnya kasubag Program untuk Penginputan RKA</v>
      </c>
      <c r="D13" s="172" t="str">
        <f ca="1">IF(INDIRECT("'Risk Input'!"&amp; Database!$O$2 &amp; ROW() - 5)="","",INDIRECT("'Risk Input'!"&amp; Database!$O$2 &amp; ROW() - 5))</f>
        <v>BKAD 02</v>
      </c>
      <c r="E13" s="39" t="str">
        <f ca="1">IF(INDIRECT("'Risk Input'!"&amp; Database!$O$25 &amp; ROW() - 5)="","",INDIRECT("'Risk Input'!"&amp; Database!$O$25 &amp; ROW() - 5))</f>
        <v/>
      </c>
      <c r="F13" s="39">
        <f ca="1">IF(INDIRECT("'Risk Input'!"&amp; Database!$O$20 &amp; ROW() - 5)="","",INDIRECT("'Risk Input'!"&amp; Database!$O$20 &amp; ROW() - 5))</f>
        <v>6076000</v>
      </c>
      <c r="G13" s="39"/>
      <c r="H13" s="39"/>
      <c r="I13" s="226" t="s">
        <v>127</v>
      </c>
      <c r="J13" s="226" t="s">
        <v>127</v>
      </c>
      <c r="K13" s="226" t="s">
        <v>127</v>
      </c>
      <c r="L13" s="226" t="s">
        <v>127</v>
      </c>
      <c r="M13" s="226" t="s">
        <v>127</v>
      </c>
      <c r="N13" s="226" t="s">
        <v>127</v>
      </c>
      <c r="O13" s="226" t="s">
        <v>127</v>
      </c>
      <c r="P13" s="226" t="s">
        <v>127</v>
      </c>
      <c r="Q13" s="226" t="s">
        <v>127</v>
      </c>
      <c r="R13" s="226" t="s">
        <v>127</v>
      </c>
      <c r="S13" s="226" t="s">
        <v>127</v>
      </c>
      <c r="T13" s="226" t="s">
        <v>127</v>
      </c>
      <c r="U13" s="226" t="s">
        <v>127</v>
      </c>
      <c r="V13" s="226" t="s">
        <v>127</v>
      </c>
      <c r="W13" s="226" t="s">
        <v>127</v>
      </c>
      <c r="X13" s="226" t="s">
        <v>127</v>
      </c>
      <c r="Y13" s="226" t="s">
        <v>127</v>
      </c>
      <c r="Z13" s="226" t="s">
        <v>127</v>
      </c>
      <c r="AA13" s="226" t="s">
        <v>127</v>
      </c>
      <c r="AB13" s="226" t="s">
        <v>127</v>
      </c>
      <c r="AC13" s="226" t="s">
        <v>127</v>
      </c>
      <c r="AD13" s="226" t="s">
        <v>127</v>
      </c>
      <c r="AE13" s="226" t="s">
        <v>127</v>
      </c>
      <c r="AF13" s="226" t="s">
        <v>127</v>
      </c>
      <c r="AG13" s="226" t="s">
        <v>127</v>
      </c>
      <c r="AH13" s="226" t="s">
        <v>127</v>
      </c>
      <c r="AI13" s="226" t="s">
        <v>127</v>
      </c>
      <c r="AJ13" s="226" t="s">
        <v>127</v>
      </c>
      <c r="AK13" s="226" t="s">
        <v>127</v>
      </c>
      <c r="AL13" s="226" t="s">
        <v>127</v>
      </c>
      <c r="AM13" s="226" t="s">
        <v>127</v>
      </c>
      <c r="AN13" s="226" t="s">
        <v>127</v>
      </c>
      <c r="AO13" s="226" t="s">
        <v>127</v>
      </c>
      <c r="AP13" s="226" t="s">
        <v>127</v>
      </c>
      <c r="AQ13" s="226" t="s">
        <v>127</v>
      </c>
      <c r="AR13" s="226" t="s">
        <v>127</v>
      </c>
      <c r="AS13" s="226" t="s">
        <v>127</v>
      </c>
      <c r="AT13" s="226" t="s">
        <v>127</v>
      </c>
      <c r="AU13" s="226" t="s">
        <v>127</v>
      </c>
      <c r="AV13" s="226" t="s">
        <v>127</v>
      </c>
      <c r="AW13" s="226" t="s">
        <v>127</v>
      </c>
      <c r="AX13" s="226" t="s">
        <v>127</v>
      </c>
      <c r="AY13" s="226" t="s">
        <v>127</v>
      </c>
      <c r="AZ13" s="226" t="s">
        <v>127</v>
      </c>
      <c r="BA13" s="226" t="s">
        <v>127</v>
      </c>
      <c r="BB13" s="226" t="s">
        <v>127</v>
      </c>
      <c r="BC13" s="226" t="s">
        <v>127</v>
      </c>
      <c r="BD13" s="226" t="s">
        <v>127</v>
      </c>
    </row>
    <row r="14" spans="1:56" s="213" customFormat="1" ht="15" thickBot="1">
      <c r="B14" s="81">
        <f t="shared" ref="B14:B40" si="0">B13+1</f>
        <v>3</v>
      </c>
      <c r="C14" s="44" t="str">
        <f ca="1">IF(INDIRECT("'Risk Input'!"&amp; Database!$O$8 &amp; ROW() - 5)="","",INDIRECT("'Risk Input'!"&amp; Database!$O$8 &amp; ROW() - 5))</f>
        <v>Terlatihnya Bendahara Pengeluaran</v>
      </c>
      <c r="D14" s="172" t="str">
        <f ca="1">IF(INDIRECT("'Risk Input'!"&amp; Database!$O$2 &amp; ROW() - 5)="","",INDIRECT("'Risk Input'!"&amp; Database!$O$2 &amp; ROW() - 5))</f>
        <v>BKAD 03</v>
      </c>
      <c r="E14" s="44" t="str">
        <f ca="1">IF(INDIRECT("'Risk Input'!"&amp; Database!$O$25 &amp; ROW() - 5)="","",INDIRECT("'Risk Input'!"&amp; Database!$O$25 &amp; ROW() - 5))</f>
        <v/>
      </c>
      <c r="F14" s="44">
        <f ca="1">IF(INDIRECT("'Risk Input'!"&amp; Database!$O$20 &amp; ROW() - 5)="","",INDIRECT("'Risk Input'!"&amp; Database!$O$20 &amp; ROW() - 5))</f>
        <v>100000000</v>
      </c>
      <c r="G14" s="44"/>
      <c r="H14" s="44"/>
      <c r="I14" s="226" t="s">
        <v>127</v>
      </c>
      <c r="J14" s="226" t="s">
        <v>127</v>
      </c>
      <c r="K14" s="226" t="s">
        <v>127</v>
      </c>
      <c r="L14" s="226" t="s">
        <v>127</v>
      </c>
      <c r="M14" s="226" t="s">
        <v>127</v>
      </c>
      <c r="N14" s="226" t="s">
        <v>127</v>
      </c>
      <c r="O14" s="226" t="s">
        <v>127</v>
      </c>
      <c r="P14" s="226" t="s">
        <v>127</v>
      </c>
      <c r="Q14" s="226" t="s">
        <v>127</v>
      </c>
      <c r="R14" s="226" t="s">
        <v>127</v>
      </c>
      <c r="S14" s="226" t="s">
        <v>127</v>
      </c>
      <c r="T14" s="226" t="s">
        <v>127</v>
      </c>
      <c r="U14" s="226" t="s">
        <v>127</v>
      </c>
      <c r="V14" s="226" t="s">
        <v>127</v>
      </c>
      <c r="W14" s="226" t="s">
        <v>127</v>
      </c>
      <c r="X14" s="226" t="s">
        <v>127</v>
      </c>
      <c r="Y14" s="226" t="s">
        <v>127</v>
      </c>
      <c r="Z14" s="226" t="s">
        <v>127</v>
      </c>
      <c r="AA14" s="226" t="s">
        <v>127</v>
      </c>
      <c r="AB14" s="226" t="s">
        <v>127</v>
      </c>
      <c r="AC14" s="226" t="s">
        <v>127</v>
      </c>
      <c r="AD14" s="226" t="s">
        <v>127</v>
      </c>
      <c r="AE14" s="226" t="s">
        <v>127</v>
      </c>
      <c r="AF14" s="226" t="s">
        <v>127</v>
      </c>
      <c r="AG14" s="226" t="s">
        <v>127</v>
      </c>
      <c r="AH14" s="226" t="s">
        <v>127</v>
      </c>
      <c r="AI14" s="226" t="s">
        <v>127</v>
      </c>
      <c r="AJ14" s="226" t="s">
        <v>127</v>
      </c>
      <c r="AK14" s="226" t="s">
        <v>127</v>
      </c>
      <c r="AL14" s="226" t="s">
        <v>127</v>
      </c>
      <c r="AM14" s="226" t="s">
        <v>127</v>
      </c>
      <c r="AN14" s="226" t="s">
        <v>127</v>
      </c>
      <c r="AO14" s="226" t="s">
        <v>127</v>
      </c>
      <c r="AP14" s="226" t="s">
        <v>127</v>
      </c>
      <c r="AQ14" s="226" t="s">
        <v>127</v>
      </c>
      <c r="AR14" s="226" t="s">
        <v>127</v>
      </c>
      <c r="AS14" s="226" t="s">
        <v>127</v>
      </c>
      <c r="AT14" s="226" t="s">
        <v>127</v>
      </c>
      <c r="AU14" s="226" t="s">
        <v>127</v>
      </c>
      <c r="AV14" s="226" t="s">
        <v>127</v>
      </c>
      <c r="AW14" s="226" t="s">
        <v>127</v>
      </c>
      <c r="AX14" s="226" t="s">
        <v>127</v>
      </c>
      <c r="AY14" s="226" t="s">
        <v>127</v>
      </c>
      <c r="AZ14" s="226" t="s">
        <v>127</v>
      </c>
      <c r="BA14" s="226" t="s">
        <v>127</v>
      </c>
      <c r="BB14" s="226" t="s">
        <v>127</v>
      </c>
      <c r="BC14" s="226" t="s">
        <v>127</v>
      </c>
      <c r="BD14" s="226" t="s">
        <v>127</v>
      </c>
    </row>
    <row r="15" spans="1:56" s="213" customFormat="1" ht="15" thickBot="1">
      <c r="B15" s="81">
        <f t="shared" si="0"/>
        <v>4</v>
      </c>
      <c r="C15" s="44" t="str">
        <f ca="1">IF(INDIRECT("'Risk Input'!"&amp; Database!$O$8 &amp; ROW() - 5)="","",INDIRECT("'Risk Input'!"&amp; Database!$O$8 &amp; ROW() - 5))</f>
        <v>Terlatihnya Pengetahuan Bendahara pengeluaran</v>
      </c>
      <c r="D15" s="172" t="str">
        <f ca="1">IF(INDIRECT("'Risk Input'!"&amp; Database!$O$2 &amp; ROW() - 5)="","",INDIRECT("'Risk Input'!"&amp; Database!$O$2 &amp; ROW() - 5))</f>
        <v>BKAD 04</v>
      </c>
      <c r="E15" s="39" t="str">
        <f ca="1">IF(INDIRECT("'Risk Input'!"&amp; Database!$O$25 &amp; ROW() - 5)="","",INDIRECT("'Risk Input'!"&amp; Database!$O$25 &amp; ROW() - 5))</f>
        <v/>
      </c>
      <c r="F15" s="39">
        <f ca="1">IF(INDIRECT("'Risk Input'!"&amp; Database!$O$20 &amp; ROW() - 5)="","",INDIRECT("'Risk Input'!"&amp; Database!$O$20 &amp; ROW() - 5))</f>
        <v>80000000</v>
      </c>
      <c r="G15" s="39"/>
      <c r="H15" s="39"/>
      <c r="I15" s="226" t="s">
        <v>127</v>
      </c>
      <c r="J15" s="226" t="s">
        <v>127</v>
      </c>
      <c r="K15" s="226" t="s">
        <v>127</v>
      </c>
      <c r="L15" s="226" t="s">
        <v>127</v>
      </c>
      <c r="M15" s="226" t="s">
        <v>127</v>
      </c>
      <c r="N15" s="226" t="s">
        <v>127</v>
      </c>
      <c r="O15" s="226" t="s">
        <v>127</v>
      </c>
      <c r="P15" s="226" t="s">
        <v>127</v>
      </c>
      <c r="Q15" s="226" t="s">
        <v>127</v>
      </c>
      <c r="R15" s="226" t="s">
        <v>127</v>
      </c>
      <c r="S15" s="226" t="s">
        <v>127</v>
      </c>
      <c r="T15" s="226" t="s">
        <v>127</v>
      </c>
      <c r="U15" s="226" t="s">
        <v>127</v>
      </c>
      <c r="V15" s="226" t="s">
        <v>127</v>
      </c>
      <c r="W15" s="226" t="s">
        <v>127</v>
      </c>
      <c r="X15" s="226" t="s">
        <v>127</v>
      </c>
      <c r="Y15" s="226" t="s">
        <v>127</v>
      </c>
      <c r="Z15" s="226" t="s">
        <v>127</v>
      </c>
      <c r="AA15" s="226" t="s">
        <v>127</v>
      </c>
      <c r="AB15" s="226" t="s">
        <v>127</v>
      </c>
      <c r="AC15" s="226" t="s">
        <v>127</v>
      </c>
      <c r="AD15" s="226" t="s">
        <v>127</v>
      </c>
      <c r="AE15" s="226" t="s">
        <v>127</v>
      </c>
      <c r="AF15" s="226" t="s">
        <v>127</v>
      </c>
      <c r="AG15" s="226" t="s">
        <v>127</v>
      </c>
      <c r="AH15" s="226" t="s">
        <v>127</v>
      </c>
      <c r="AI15" s="226" t="s">
        <v>127</v>
      </c>
      <c r="AJ15" s="226" t="s">
        <v>127</v>
      </c>
      <c r="AK15" s="226" t="s">
        <v>127</v>
      </c>
      <c r="AL15" s="226" t="s">
        <v>127</v>
      </c>
      <c r="AM15" s="226" t="s">
        <v>127</v>
      </c>
      <c r="AN15" s="226" t="s">
        <v>127</v>
      </c>
      <c r="AO15" s="226" t="s">
        <v>127</v>
      </c>
      <c r="AP15" s="226" t="s">
        <v>127</v>
      </c>
      <c r="AQ15" s="226" t="s">
        <v>127</v>
      </c>
      <c r="AR15" s="226" t="s">
        <v>127</v>
      </c>
      <c r="AS15" s="226" t="s">
        <v>127</v>
      </c>
      <c r="AT15" s="226" t="s">
        <v>127</v>
      </c>
      <c r="AU15" s="226" t="s">
        <v>127</v>
      </c>
      <c r="AV15" s="226" t="s">
        <v>127</v>
      </c>
      <c r="AW15" s="226" t="s">
        <v>127</v>
      </c>
      <c r="AX15" s="226" t="s">
        <v>127</v>
      </c>
      <c r="AY15" s="226" t="s">
        <v>127</v>
      </c>
      <c r="AZ15" s="226" t="s">
        <v>127</v>
      </c>
      <c r="BA15" s="226" t="s">
        <v>127</v>
      </c>
      <c r="BB15" s="226" t="s">
        <v>127</v>
      </c>
      <c r="BC15" s="226" t="s">
        <v>127</v>
      </c>
      <c r="BD15" s="226" t="s">
        <v>127</v>
      </c>
    </row>
    <row r="16" spans="1:56" s="213" customFormat="1" ht="15" thickBot="1">
      <c r="B16" s="81">
        <f t="shared" si="0"/>
        <v>5</v>
      </c>
      <c r="C16" s="44" t="str">
        <f ca="1">IF(INDIRECT("'Risk Input'!"&amp; Database!$O$8 &amp; ROW() - 5)="","",INDIRECT("'Risk Input'!"&amp; Database!$O$8 &amp; ROW() - 5))</f>
        <v xml:space="preserve">Meningkatnya Pengetahuan Pengguna Barang </v>
      </c>
      <c r="D16" s="172" t="str">
        <f ca="1">IF(INDIRECT("'Risk Input'!"&amp; Database!$O$2 &amp; ROW() - 5)="","",INDIRECT("'Risk Input'!"&amp; Database!$O$2 &amp; ROW() - 5))</f>
        <v>BKAD 05</v>
      </c>
      <c r="E16" s="44" t="str">
        <f ca="1">IF(INDIRECT("'Risk Input'!"&amp; Database!$O$25 &amp; ROW() - 5)="","",INDIRECT("'Risk Input'!"&amp; Database!$O$25 &amp; ROW() - 5))</f>
        <v/>
      </c>
      <c r="F16" s="44">
        <f ca="1">IF(INDIRECT("'Risk Input'!"&amp; Database!$O$20 &amp; ROW() - 5)="","",INDIRECT("'Risk Input'!"&amp; Database!$O$20 &amp; ROW() - 5))</f>
        <v>50000000</v>
      </c>
      <c r="G16" s="44"/>
      <c r="H16" s="44"/>
      <c r="I16" s="226" t="s">
        <v>127</v>
      </c>
      <c r="J16" s="226" t="s">
        <v>127</v>
      </c>
      <c r="K16" s="226" t="s">
        <v>127</v>
      </c>
      <c r="L16" s="226" t="s">
        <v>127</v>
      </c>
      <c r="M16" s="226" t="s">
        <v>127</v>
      </c>
      <c r="N16" s="226" t="s">
        <v>127</v>
      </c>
      <c r="O16" s="226" t="s">
        <v>127</v>
      </c>
      <c r="P16" s="226" t="s">
        <v>127</v>
      </c>
      <c r="Q16" s="226" t="s">
        <v>127</v>
      </c>
      <c r="R16" s="226" t="s">
        <v>127</v>
      </c>
      <c r="S16" s="226" t="s">
        <v>127</v>
      </c>
      <c r="T16" s="226" t="s">
        <v>127</v>
      </c>
      <c r="U16" s="226" t="s">
        <v>127</v>
      </c>
      <c r="V16" s="226" t="s">
        <v>127</v>
      </c>
      <c r="W16" s="226" t="s">
        <v>127</v>
      </c>
      <c r="X16" s="226" t="s">
        <v>127</v>
      </c>
      <c r="Y16" s="226" t="s">
        <v>127</v>
      </c>
      <c r="Z16" s="226" t="s">
        <v>127</v>
      </c>
      <c r="AA16" s="226" t="s">
        <v>127</v>
      </c>
      <c r="AB16" s="226" t="s">
        <v>127</v>
      </c>
      <c r="AC16" s="226" t="s">
        <v>127</v>
      </c>
      <c r="AD16" s="226" t="s">
        <v>127</v>
      </c>
      <c r="AE16" s="226" t="s">
        <v>127</v>
      </c>
      <c r="AF16" s="226" t="s">
        <v>127</v>
      </c>
      <c r="AG16" s="226" t="s">
        <v>127</v>
      </c>
      <c r="AH16" s="226" t="s">
        <v>127</v>
      </c>
      <c r="AI16" s="226" t="s">
        <v>127</v>
      </c>
      <c r="AJ16" s="226" t="s">
        <v>127</v>
      </c>
      <c r="AK16" s="226" t="s">
        <v>127</v>
      </c>
      <c r="AL16" s="226" t="s">
        <v>127</v>
      </c>
      <c r="AM16" s="226" t="s">
        <v>127</v>
      </c>
      <c r="AN16" s="226" t="s">
        <v>127</v>
      </c>
      <c r="AO16" s="226" t="s">
        <v>127</v>
      </c>
      <c r="AP16" s="226" t="s">
        <v>127</v>
      </c>
      <c r="AQ16" s="226" t="s">
        <v>127</v>
      </c>
      <c r="AR16" s="226" t="s">
        <v>127</v>
      </c>
      <c r="AS16" s="226" t="s">
        <v>127</v>
      </c>
      <c r="AT16" s="226" t="s">
        <v>127</v>
      </c>
      <c r="AU16" s="226" t="s">
        <v>127</v>
      </c>
      <c r="AV16" s="226" t="s">
        <v>127</v>
      </c>
      <c r="AW16" s="226" t="s">
        <v>127</v>
      </c>
      <c r="AX16" s="226" t="s">
        <v>127</v>
      </c>
      <c r="AY16" s="226" t="s">
        <v>127</v>
      </c>
      <c r="AZ16" s="226" t="s">
        <v>127</v>
      </c>
      <c r="BA16" s="226" t="s">
        <v>127</v>
      </c>
      <c r="BB16" s="226" t="s">
        <v>127</v>
      </c>
      <c r="BC16" s="226" t="s">
        <v>127</v>
      </c>
      <c r="BD16" s="226" t="s">
        <v>127</v>
      </c>
    </row>
    <row r="17" spans="2:56" s="213" customFormat="1" ht="15" thickBot="1">
      <c r="B17" s="81">
        <f t="shared" si="0"/>
        <v>6</v>
      </c>
      <c r="C17" s="44" t="str">
        <f ca="1">IF(INDIRECT("'Risk Input'!"&amp; Database!$O$8 &amp; ROW() - 5)="","",INDIRECT("'Risk Input'!"&amp; Database!$O$8 &amp; ROW() - 5))</f>
        <v/>
      </c>
      <c r="D17" s="172" t="str">
        <f ca="1">IF(INDIRECT("'Risk Input'!"&amp; Database!$O$2 &amp; ROW() - 5)="","",INDIRECT("'Risk Input'!"&amp; Database!$O$2 &amp; ROW() - 5))</f>
        <v/>
      </c>
      <c r="E17" s="39" t="str">
        <f ca="1">IF(INDIRECT("'Risk Input'!"&amp; Database!$O$25 &amp; ROW() - 5)="","",INDIRECT("'Risk Input'!"&amp; Database!$O$25 &amp; ROW() - 5))</f>
        <v/>
      </c>
      <c r="F17" s="39">
        <f ca="1">IF(INDIRECT("'Risk Input'!"&amp; Database!$O$20 &amp; ROW() - 5)="","",INDIRECT("'Risk Input'!"&amp; Database!$O$20 &amp; ROW() - 5))</f>
        <v>0</v>
      </c>
      <c r="G17" s="39"/>
      <c r="H17" s="39"/>
      <c r="I17" s="226" t="s">
        <v>127</v>
      </c>
      <c r="J17" s="226" t="s">
        <v>127</v>
      </c>
      <c r="K17" s="226" t="s">
        <v>127</v>
      </c>
      <c r="L17" s="226" t="s">
        <v>127</v>
      </c>
      <c r="M17" s="226" t="s">
        <v>127</v>
      </c>
      <c r="N17" s="226" t="s">
        <v>127</v>
      </c>
      <c r="O17" s="226" t="s">
        <v>127</v>
      </c>
      <c r="P17" s="226" t="s">
        <v>127</v>
      </c>
      <c r="Q17" s="226" t="s">
        <v>127</v>
      </c>
      <c r="R17" s="226" t="s">
        <v>127</v>
      </c>
      <c r="S17" s="226" t="s">
        <v>127</v>
      </c>
      <c r="T17" s="226" t="s">
        <v>127</v>
      </c>
      <c r="U17" s="226" t="s">
        <v>127</v>
      </c>
      <c r="V17" s="226" t="s">
        <v>127</v>
      </c>
      <c r="W17" s="226" t="s">
        <v>127</v>
      </c>
      <c r="X17" s="226" t="s">
        <v>127</v>
      </c>
      <c r="Y17" s="226" t="s">
        <v>127</v>
      </c>
      <c r="Z17" s="226" t="s">
        <v>127</v>
      </c>
      <c r="AA17" s="226" t="s">
        <v>127</v>
      </c>
      <c r="AB17" s="226" t="s">
        <v>127</v>
      </c>
      <c r="AC17" s="226" t="s">
        <v>127</v>
      </c>
      <c r="AD17" s="226" t="s">
        <v>127</v>
      </c>
      <c r="AE17" s="226" t="s">
        <v>127</v>
      </c>
      <c r="AF17" s="226" t="s">
        <v>127</v>
      </c>
      <c r="AG17" s="226" t="s">
        <v>127</v>
      </c>
      <c r="AH17" s="226" t="s">
        <v>127</v>
      </c>
      <c r="AI17" s="226" t="s">
        <v>127</v>
      </c>
      <c r="AJ17" s="226" t="s">
        <v>127</v>
      </c>
      <c r="AK17" s="226" t="s">
        <v>127</v>
      </c>
      <c r="AL17" s="226" t="s">
        <v>127</v>
      </c>
      <c r="AM17" s="226" t="s">
        <v>127</v>
      </c>
      <c r="AN17" s="226" t="s">
        <v>127</v>
      </c>
      <c r="AO17" s="226" t="s">
        <v>127</v>
      </c>
      <c r="AP17" s="226" t="s">
        <v>127</v>
      </c>
      <c r="AQ17" s="226" t="s">
        <v>127</v>
      </c>
      <c r="AR17" s="226" t="s">
        <v>127</v>
      </c>
      <c r="AS17" s="226" t="s">
        <v>127</v>
      </c>
      <c r="AT17" s="226" t="s">
        <v>127</v>
      </c>
      <c r="AU17" s="226" t="s">
        <v>127</v>
      </c>
      <c r="AV17" s="226" t="s">
        <v>127</v>
      </c>
      <c r="AW17" s="226" t="s">
        <v>127</v>
      </c>
      <c r="AX17" s="226" t="s">
        <v>127</v>
      </c>
      <c r="AY17" s="226" t="s">
        <v>127</v>
      </c>
      <c r="AZ17" s="226" t="s">
        <v>127</v>
      </c>
      <c r="BA17" s="226" t="s">
        <v>127</v>
      </c>
      <c r="BB17" s="226" t="s">
        <v>127</v>
      </c>
      <c r="BC17" s="226" t="s">
        <v>127</v>
      </c>
      <c r="BD17" s="226" t="s">
        <v>127</v>
      </c>
    </row>
    <row r="18" spans="2:56" s="213" customFormat="1" ht="15" thickBot="1">
      <c r="B18" s="81">
        <f t="shared" si="0"/>
        <v>7</v>
      </c>
      <c r="C18" s="44" t="str">
        <f ca="1">IF(INDIRECT("'Risk Input'!"&amp; Database!$O$8 &amp; ROW() - 5)="","",INDIRECT("'Risk Input'!"&amp; Database!$O$8 &amp; ROW() - 5))</f>
        <v/>
      </c>
      <c r="D18" s="172" t="str">
        <f ca="1">IF(INDIRECT("'Risk Input'!"&amp; Database!$O$2 &amp; ROW() - 5)="","",INDIRECT("'Risk Input'!"&amp; Database!$O$2 &amp; ROW() - 5))</f>
        <v/>
      </c>
      <c r="E18" s="44" t="str">
        <f ca="1">IF(INDIRECT("'Risk Input'!"&amp; Database!$O$25 &amp; ROW() - 5)="","",INDIRECT("'Risk Input'!"&amp; Database!$O$25 &amp; ROW() - 5))</f>
        <v/>
      </c>
      <c r="F18" s="44">
        <f ca="1">IF(INDIRECT("'Risk Input'!"&amp; Database!$O$20 &amp; ROW() - 5)="","",INDIRECT("'Risk Input'!"&amp; Database!$O$20 &amp; ROW() - 5))</f>
        <v>0</v>
      </c>
      <c r="G18" s="44"/>
      <c r="H18" s="44"/>
      <c r="I18" s="226" t="s">
        <v>127</v>
      </c>
      <c r="J18" s="226" t="s">
        <v>127</v>
      </c>
      <c r="K18" s="226" t="s">
        <v>127</v>
      </c>
      <c r="L18" s="226" t="s">
        <v>127</v>
      </c>
      <c r="M18" s="226" t="s">
        <v>127</v>
      </c>
      <c r="N18" s="226" t="s">
        <v>127</v>
      </c>
      <c r="O18" s="226" t="s">
        <v>127</v>
      </c>
      <c r="P18" s="226" t="s">
        <v>127</v>
      </c>
      <c r="Q18" s="226" t="s">
        <v>127</v>
      </c>
      <c r="R18" s="226" t="s">
        <v>127</v>
      </c>
      <c r="S18" s="226" t="s">
        <v>127</v>
      </c>
      <c r="T18" s="226" t="s">
        <v>127</v>
      </c>
      <c r="U18" s="226" t="s">
        <v>127</v>
      </c>
      <c r="V18" s="226" t="s">
        <v>127</v>
      </c>
      <c r="W18" s="226" t="s">
        <v>127</v>
      </c>
      <c r="X18" s="226" t="s">
        <v>127</v>
      </c>
      <c r="Y18" s="226" t="s">
        <v>127</v>
      </c>
      <c r="Z18" s="226" t="s">
        <v>127</v>
      </c>
      <c r="AA18" s="226" t="s">
        <v>127</v>
      </c>
      <c r="AB18" s="226" t="s">
        <v>127</v>
      </c>
      <c r="AC18" s="226" t="s">
        <v>127</v>
      </c>
      <c r="AD18" s="226" t="s">
        <v>127</v>
      </c>
      <c r="AE18" s="226" t="s">
        <v>127</v>
      </c>
      <c r="AF18" s="226" t="s">
        <v>127</v>
      </c>
      <c r="AG18" s="226" t="s">
        <v>127</v>
      </c>
      <c r="AH18" s="226" t="s">
        <v>127</v>
      </c>
      <c r="AI18" s="226" t="s">
        <v>127</v>
      </c>
      <c r="AJ18" s="226" t="s">
        <v>127</v>
      </c>
      <c r="AK18" s="226" t="s">
        <v>127</v>
      </c>
      <c r="AL18" s="226" t="s">
        <v>127</v>
      </c>
      <c r="AM18" s="226" t="s">
        <v>127</v>
      </c>
      <c r="AN18" s="226" t="s">
        <v>127</v>
      </c>
      <c r="AO18" s="226" t="s">
        <v>127</v>
      </c>
      <c r="AP18" s="226" t="s">
        <v>127</v>
      </c>
      <c r="AQ18" s="226" t="s">
        <v>127</v>
      </c>
      <c r="AR18" s="226" t="s">
        <v>127</v>
      </c>
      <c r="AS18" s="226" t="s">
        <v>127</v>
      </c>
      <c r="AT18" s="226" t="s">
        <v>127</v>
      </c>
      <c r="AU18" s="226" t="s">
        <v>127</v>
      </c>
      <c r="AV18" s="226" t="s">
        <v>127</v>
      </c>
      <c r="AW18" s="226" t="s">
        <v>127</v>
      </c>
      <c r="AX18" s="226" t="s">
        <v>127</v>
      </c>
      <c r="AY18" s="226" t="s">
        <v>127</v>
      </c>
      <c r="AZ18" s="226" t="s">
        <v>127</v>
      </c>
      <c r="BA18" s="226" t="s">
        <v>127</v>
      </c>
      <c r="BB18" s="226" t="s">
        <v>127</v>
      </c>
      <c r="BC18" s="226" t="s">
        <v>127</v>
      </c>
      <c r="BD18" s="226" t="s">
        <v>127</v>
      </c>
    </row>
    <row r="19" spans="2:56" s="213" customFormat="1" ht="15" thickBot="1">
      <c r="B19" s="81">
        <f t="shared" si="0"/>
        <v>8</v>
      </c>
      <c r="C19" s="44" t="str">
        <f ca="1">IF(INDIRECT("'Risk Input'!"&amp; Database!$O$8 &amp; ROW() - 5)="","",INDIRECT("'Risk Input'!"&amp; Database!$O$8 &amp; ROW() - 5))</f>
        <v/>
      </c>
      <c r="D19" s="172" t="str">
        <f ca="1">IF(INDIRECT("'Risk Input'!"&amp; Database!$O$2 &amp; ROW() - 5)="","",INDIRECT("'Risk Input'!"&amp; Database!$O$2 &amp; ROW() - 5))</f>
        <v/>
      </c>
      <c r="E19" s="39" t="str">
        <f ca="1">IF(INDIRECT("'Risk Input'!"&amp; Database!$O$25 &amp; ROW() - 5)="","",INDIRECT("'Risk Input'!"&amp; Database!$O$25 &amp; ROW() - 5))</f>
        <v/>
      </c>
      <c r="F19" s="39">
        <f ca="1">IF(INDIRECT("'Risk Input'!"&amp; Database!$O$20 &amp; ROW() - 5)="","",INDIRECT("'Risk Input'!"&amp; Database!$O$20 &amp; ROW() - 5))</f>
        <v>0</v>
      </c>
      <c r="G19" s="39"/>
      <c r="H19" s="39"/>
      <c r="I19" s="226" t="s">
        <v>127</v>
      </c>
      <c r="J19" s="226" t="s">
        <v>127</v>
      </c>
      <c r="K19" s="226" t="s">
        <v>127</v>
      </c>
      <c r="L19" s="226" t="s">
        <v>127</v>
      </c>
      <c r="M19" s="226" t="s">
        <v>127</v>
      </c>
      <c r="N19" s="226" t="s">
        <v>127</v>
      </c>
      <c r="O19" s="226" t="s">
        <v>127</v>
      </c>
      <c r="P19" s="226" t="s">
        <v>127</v>
      </c>
      <c r="Q19" s="226" t="s">
        <v>127</v>
      </c>
      <c r="R19" s="226" t="s">
        <v>127</v>
      </c>
      <c r="S19" s="226" t="s">
        <v>127</v>
      </c>
      <c r="T19" s="226" t="s">
        <v>127</v>
      </c>
      <c r="U19" s="226" t="s">
        <v>127</v>
      </c>
      <c r="V19" s="226" t="s">
        <v>127</v>
      </c>
      <c r="W19" s="226" t="s">
        <v>127</v>
      </c>
      <c r="X19" s="226" t="s">
        <v>127</v>
      </c>
      <c r="Y19" s="226" t="s">
        <v>127</v>
      </c>
      <c r="Z19" s="226" t="s">
        <v>127</v>
      </c>
      <c r="AA19" s="226" t="s">
        <v>127</v>
      </c>
      <c r="AB19" s="226" t="s">
        <v>127</v>
      </c>
      <c r="AC19" s="226" t="s">
        <v>127</v>
      </c>
      <c r="AD19" s="226" t="s">
        <v>127</v>
      </c>
      <c r="AE19" s="226" t="s">
        <v>127</v>
      </c>
      <c r="AF19" s="226" t="s">
        <v>127</v>
      </c>
      <c r="AG19" s="226" t="s">
        <v>127</v>
      </c>
      <c r="AH19" s="226" t="s">
        <v>127</v>
      </c>
      <c r="AI19" s="226" t="s">
        <v>127</v>
      </c>
      <c r="AJ19" s="226" t="s">
        <v>127</v>
      </c>
      <c r="AK19" s="226" t="s">
        <v>127</v>
      </c>
      <c r="AL19" s="226" t="s">
        <v>127</v>
      </c>
      <c r="AM19" s="226" t="s">
        <v>127</v>
      </c>
      <c r="AN19" s="226" t="s">
        <v>127</v>
      </c>
      <c r="AO19" s="226" t="s">
        <v>127</v>
      </c>
      <c r="AP19" s="226" t="s">
        <v>127</v>
      </c>
      <c r="AQ19" s="226" t="s">
        <v>127</v>
      </c>
      <c r="AR19" s="226" t="s">
        <v>127</v>
      </c>
      <c r="AS19" s="226" t="s">
        <v>127</v>
      </c>
      <c r="AT19" s="226" t="s">
        <v>127</v>
      </c>
      <c r="AU19" s="226" t="s">
        <v>127</v>
      </c>
      <c r="AV19" s="226" t="s">
        <v>127</v>
      </c>
      <c r="AW19" s="226" t="s">
        <v>127</v>
      </c>
      <c r="AX19" s="226" t="s">
        <v>127</v>
      </c>
      <c r="AY19" s="226" t="s">
        <v>127</v>
      </c>
      <c r="AZ19" s="226" t="s">
        <v>127</v>
      </c>
      <c r="BA19" s="226" t="s">
        <v>127</v>
      </c>
      <c r="BB19" s="226" t="s">
        <v>127</v>
      </c>
      <c r="BC19" s="226" t="s">
        <v>127</v>
      </c>
      <c r="BD19" s="226" t="s">
        <v>127</v>
      </c>
    </row>
    <row r="20" spans="2:56" s="213" customFormat="1" ht="15" thickBot="1">
      <c r="B20" s="81">
        <f t="shared" si="0"/>
        <v>9</v>
      </c>
      <c r="C20" s="44" t="str">
        <f ca="1">IF(INDIRECT("'Risk Input'!"&amp; Database!$O$8 &amp; ROW() - 5)="","",INDIRECT("'Risk Input'!"&amp; Database!$O$8 &amp; ROW() - 5))</f>
        <v/>
      </c>
      <c r="D20" s="172" t="str">
        <f ca="1">IF(INDIRECT("'Risk Input'!"&amp; Database!$O$2 &amp; ROW() - 5)="","",INDIRECT("'Risk Input'!"&amp; Database!$O$2 &amp; ROW() - 5))</f>
        <v/>
      </c>
      <c r="E20" s="44" t="str">
        <f ca="1">IF(INDIRECT("'Risk Input'!"&amp; Database!$O$25 &amp; ROW() - 5)="","",INDIRECT("'Risk Input'!"&amp; Database!$O$25 &amp; ROW() - 5))</f>
        <v/>
      </c>
      <c r="F20" s="44">
        <f ca="1">IF(INDIRECT("'Risk Input'!"&amp; Database!$O$20 &amp; ROW() - 5)="","",INDIRECT("'Risk Input'!"&amp; Database!$O$20 &amp; ROW() - 5))</f>
        <v>0</v>
      </c>
      <c r="G20" s="44"/>
      <c r="H20" s="44"/>
      <c r="I20" s="226" t="s">
        <v>127</v>
      </c>
      <c r="J20" s="226" t="s">
        <v>127</v>
      </c>
      <c r="K20" s="226" t="s">
        <v>127</v>
      </c>
      <c r="L20" s="226" t="s">
        <v>127</v>
      </c>
      <c r="M20" s="226" t="s">
        <v>127</v>
      </c>
      <c r="N20" s="226" t="s">
        <v>127</v>
      </c>
      <c r="O20" s="226" t="s">
        <v>127</v>
      </c>
      <c r="P20" s="226" t="s">
        <v>127</v>
      </c>
      <c r="Q20" s="226" t="s">
        <v>127</v>
      </c>
      <c r="R20" s="226" t="s">
        <v>127</v>
      </c>
      <c r="S20" s="226" t="s">
        <v>127</v>
      </c>
      <c r="T20" s="226" t="s">
        <v>127</v>
      </c>
      <c r="U20" s="226" t="s">
        <v>127</v>
      </c>
      <c r="V20" s="226" t="s">
        <v>127</v>
      </c>
      <c r="W20" s="226" t="s">
        <v>127</v>
      </c>
      <c r="X20" s="226" t="s">
        <v>127</v>
      </c>
      <c r="Y20" s="226" t="s">
        <v>127</v>
      </c>
      <c r="Z20" s="226" t="s">
        <v>127</v>
      </c>
      <c r="AA20" s="226" t="s">
        <v>127</v>
      </c>
      <c r="AB20" s="226" t="s">
        <v>127</v>
      </c>
      <c r="AC20" s="226" t="s">
        <v>127</v>
      </c>
      <c r="AD20" s="226" t="s">
        <v>127</v>
      </c>
      <c r="AE20" s="226" t="s">
        <v>127</v>
      </c>
      <c r="AF20" s="226" t="s">
        <v>127</v>
      </c>
      <c r="AG20" s="226" t="s">
        <v>127</v>
      </c>
      <c r="AH20" s="226" t="s">
        <v>127</v>
      </c>
      <c r="AI20" s="226" t="s">
        <v>127</v>
      </c>
      <c r="AJ20" s="226" t="s">
        <v>127</v>
      </c>
      <c r="AK20" s="226" t="s">
        <v>127</v>
      </c>
      <c r="AL20" s="226" t="s">
        <v>127</v>
      </c>
      <c r="AM20" s="226" t="s">
        <v>127</v>
      </c>
      <c r="AN20" s="226" t="s">
        <v>127</v>
      </c>
      <c r="AO20" s="226" t="s">
        <v>127</v>
      </c>
      <c r="AP20" s="226" t="s">
        <v>127</v>
      </c>
      <c r="AQ20" s="226" t="s">
        <v>127</v>
      </c>
      <c r="AR20" s="226" t="s">
        <v>127</v>
      </c>
      <c r="AS20" s="226" t="s">
        <v>127</v>
      </c>
      <c r="AT20" s="226" t="s">
        <v>127</v>
      </c>
      <c r="AU20" s="226" t="s">
        <v>127</v>
      </c>
      <c r="AV20" s="226" t="s">
        <v>127</v>
      </c>
      <c r="AW20" s="226" t="s">
        <v>127</v>
      </c>
      <c r="AX20" s="226" t="s">
        <v>127</v>
      </c>
      <c r="AY20" s="226" t="s">
        <v>127</v>
      </c>
      <c r="AZ20" s="226" t="s">
        <v>127</v>
      </c>
      <c r="BA20" s="226" t="s">
        <v>127</v>
      </c>
      <c r="BB20" s="226" t="s">
        <v>127</v>
      </c>
      <c r="BC20" s="226" t="s">
        <v>127</v>
      </c>
      <c r="BD20" s="226" t="s">
        <v>127</v>
      </c>
    </row>
    <row r="21" spans="2:56" s="213" customFormat="1" ht="15" thickBot="1">
      <c r="B21" s="81">
        <f t="shared" si="0"/>
        <v>10</v>
      </c>
      <c r="C21" s="44" t="str">
        <f ca="1">IF(INDIRECT("'Risk Input'!"&amp; Database!$O$8 &amp; ROW() - 5)="","",INDIRECT("'Risk Input'!"&amp; Database!$O$8 &amp; ROW() - 5))</f>
        <v/>
      </c>
      <c r="D21" s="172" t="str">
        <f ca="1">IF(INDIRECT("'Risk Input'!"&amp; Database!$O$2 &amp; ROW() - 5)="","",INDIRECT("'Risk Input'!"&amp; Database!$O$2 &amp; ROW() - 5))</f>
        <v/>
      </c>
      <c r="E21" s="39" t="str">
        <f ca="1">IF(INDIRECT("'Risk Input'!"&amp; Database!$O$25 &amp; ROW() - 5)="","",INDIRECT("'Risk Input'!"&amp; Database!$O$25 &amp; ROW() - 5))</f>
        <v/>
      </c>
      <c r="F21" s="39">
        <f ca="1">IF(INDIRECT("'Risk Input'!"&amp; Database!$O$20 &amp; ROW() - 5)="","",INDIRECT("'Risk Input'!"&amp; Database!$O$20 &amp; ROW() - 5))</f>
        <v>0</v>
      </c>
      <c r="G21" s="39"/>
      <c r="H21" s="39"/>
      <c r="I21" s="226" t="s">
        <v>127</v>
      </c>
      <c r="J21" s="226" t="s">
        <v>127</v>
      </c>
      <c r="K21" s="226" t="s">
        <v>127</v>
      </c>
      <c r="L21" s="226" t="s">
        <v>127</v>
      </c>
      <c r="M21" s="226" t="s">
        <v>127</v>
      </c>
      <c r="N21" s="226" t="s">
        <v>127</v>
      </c>
      <c r="O21" s="226" t="s">
        <v>127</v>
      </c>
      <c r="P21" s="226" t="s">
        <v>127</v>
      </c>
      <c r="Q21" s="226" t="s">
        <v>127</v>
      </c>
      <c r="R21" s="226" t="s">
        <v>127</v>
      </c>
      <c r="S21" s="226" t="s">
        <v>127</v>
      </c>
      <c r="T21" s="226" t="s">
        <v>127</v>
      </c>
      <c r="U21" s="226" t="s">
        <v>127</v>
      </c>
      <c r="V21" s="226" t="s">
        <v>127</v>
      </c>
      <c r="W21" s="226" t="s">
        <v>127</v>
      </c>
      <c r="X21" s="226" t="s">
        <v>127</v>
      </c>
      <c r="Y21" s="226" t="s">
        <v>127</v>
      </c>
      <c r="Z21" s="226" t="s">
        <v>127</v>
      </c>
      <c r="AA21" s="226" t="s">
        <v>127</v>
      </c>
      <c r="AB21" s="226" t="s">
        <v>127</v>
      </c>
      <c r="AC21" s="226" t="s">
        <v>127</v>
      </c>
      <c r="AD21" s="226" t="s">
        <v>127</v>
      </c>
      <c r="AE21" s="226" t="s">
        <v>127</v>
      </c>
      <c r="AF21" s="226" t="s">
        <v>127</v>
      </c>
      <c r="AG21" s="226" t="s">
        <v>127</v>
      </c>
      <c r="AH21" s="226" t="s">
        <v>127</v>
      </c>
      <c r="AI21" s="226" t="s">
        <v>127</v>
      </c>
      <c r="AJ21" s="226" t="s">
        <v>127</v>
      </c>
      <c r="AK21" s="226" t="s">
        <v>127</v>
      </c>
      <c r="AL21" s="226" t="s">
        <v>127</v>
      </c>
      <c r="AM21" s="226" t="s">
        <v>127</v>
      </c>
      <c r="AN21" s="226" t="s">
        <v>127</v>
      </c>
      <c r="AO21" s="226" t="s">
        <v>127</v>
      </c>
      <c r="AP21" s="226" t="s">
        <v>127</v>
      </c>
      <c r="AQ21" s="226" t="s">
        <v>127</v>
      </c>
      <c r="AR21" s="226" t="s">
        <v>127</v>
      </c>
      <c r="AS21" s="226" t="s">
        <v>127</v>
      </c>
      <c r="AT21" s="226" t="s">
        <v>127</v>
      </c>
      <c r="AU21" s="226" t="s">
        <v>127</v>
      </c>
      <c r="AV21" s="226" t="s">
        <v>127</v>
      </c>
      <c r="AW21" s="226" t="s">
        <v>127</v>
      </c>
      <c r="AX21" s="226" t="s">
        <v>127</v>
      </c>
      <c r="AY21" s="226" t="s">
        <v>127</v>
      </c>
      <c r="AZ21" s="226" t="s">
        <v>127</v>
      </c>
      <c r="BA21" s="226" t="s">
        <v>127</v>
      </c>
      <c r="BB21" s="226" t="s">
        <v>127</v>
      </c>
      <c r="BC21" s="226" t="s">
        <v>127</v>
      </c>
      <c r="BD21" s="226" t="s">
        <v>127</v>
      </c>
    </row>
    <row r="22" spans="2:56" s="213" customFormat="1" ht="15" thickBot="1">
      <c r="B22" s="81">
        <f t="shared" si="0"/>
        <v>11</v>
      </c>
      <c r="C22" s="44" t="str">
        <f ca="1">IF(INDIRECT("'Risk Input'!"&amp; Database!$O$8 &amp; ROW() - 5)="","",INDIRECT("'Risk Input'!"&amp; Database!$O$8 &amp; ROW() - 5))</f>
        <v/>
      </c>
      <c r="D22" s="172" t="str">
        <f ca="1">IF(INDIRECT("'Risk Input'!"&amp; Database!$O$2 &amp; ROW() - 5)="","",INDIRECT("'Risk Input'!"&amp; Database!$O$2 &amp; ROW() - 5))</f>
        <v/>
      </c>
      <c r="E22" s="44" t="str">
        <f ca="1">IF(INDIRECT("'Risk Input'!"&amp; Database!$O$25 &amp; ROW() - 5)="","",INDIRECT("'Risk Input'!"&amp; Database!$O$25 &amp; ROW() - 5))</f>
        <v/>
      </c>
      <c r="F22" s="44">
        <f ca="1">IF(INDIRECT("'Risk Input'!"&amp; Database!$O$20 &amp; ROW() - 5)="","",INDIRECT("'Risk Input'!"&amp; Database!$O$20 &amp; ROW() - 5))</f>
        <v>0</v>
      </c>
      <c r="G22" s="44"/>
      <c r="H22" s="44"/>
      <c r="I22" s="226" t="s">
        <v>127</v>
      </c>
      <c r="J22" s="226" t="s">
        <v>127</v>
      </c>
      <c r="K22" s="226" t="s">
        <v>127</v>
      </c>
      <c r="L22" s="226" t="s">
        <v>127</v>
      </c>
      <c r="M22" s="226" t="s">
        <v>127</v>
      </c>
      <c r="N22" s="226" t="s">
        <v>127</v>
      </c>
      <c r="O22" s="226" t="s">
        <v>127</v>
      </c>
      <c r="P22" s="226" t="s">
        <v>127</v>
      </c>
      <c r="Q22" s="226" t="s">
        <v>127</v>
      </c>
      <c r="R22" s="226" t="s">
        <v>127</v>
      </c>
      <c r="S22" s="226" t="s">
        <v>127</v>
      </c>
      <c r="T22" s="226" t="s">
        <v>127</v>
      </c>
      <c r="U22" s="226" t="s">
        <v>127</v>
      </c>
      <c r="V22" s="226" t="s">
        <v>127</v>
      </c>
      <c r="W22" s="226" t="s">
        <v>127</v>
      </c>
      <c r="X22" s="226" t="s">
        <v>127</v>
      </c>
      <c r="Y22" s="226" t="s">
        <v>127</v>
      </c>
      <c r="Z22" s="226" t="s">
        <v>127</v>
      </c>
      <c r="AA22" s="226" t="s">
        <v>127</v>
      </c>
      <c r="AB22" s="226" t="s">
        <v>127</v>
      </c>
      <c r="AC22" s="226" t="s">
        <v>127</v>
      </c>
      <c r="AD22" s="226" t="s">
        <v>127</v>
      </c>
      <c r="AE22" s="226" t="s">
        <v>127</v>
      </c>
      <c r="AF22" s="226" t="s">
        <v>127</v>
      </c>
      <c r="AG22" s="226" t="s">
        <v>127</v>
      </c>
      <c r="AH22" s="226" t="s">
        <v>127</v>
      </c>
      <c r="AI22" s="226" t="s">
        <v>127</v>
      </c>
      <c r="AJ22" s="226" t="s">
        <v>127</v>
      </c>
      <c r="AK22" s="226" t="s">
        <v>127</v>
      </c>
      <c r="AL22" s="226" t="s">
        <v>127</v>
      </c>
      <c r="AM22" s="226" t="s">
        <v>127</v>
      </c>
      <c r="AN22" s="226" t="s">
        <v>127</v>
      </c>
      <c r="AO22" s="226" t="s">
        <v>127</v>
      </c>
      <c r="AP22" s="226" t="s">
        <v>127</v>
      </c>
      <c r="AQ22" s="226" t="s">
        <v>127</v>
      </c>
      <c r="AR22" s="226" t="s">
        <v>127</v>
      </c>
      <c r="AS22" s="226" t="s">
        <v>127</v>
      </c>
      <c r="AT22" s="226" t="s">
        <v>127</v>
      </c>
      <c r="AU22" s="226" t="s">
        <v>127</v>
      </c>
      <c r="AV22" s="226" t="s">
        <v>127</v>
      </c>
      <c r="AW22" s="226" t="s">
        <v>127</v>
      </c>
      <c r="AX22" s="226" t="s">
        <v>127</v>
      </c>
      <c r="AY22" s="226" t="s">
        <v>127</v>
      </c>
      <c r="AZ22" s="226" t="s">
        <v>127</v>
      </c>
      <c r="BA22" s="226" t="s">
        <v>127</v>
      </c>
      <c r="BB22" s="226" t="s">
        <v>127</v>
      </c>
      <c r="BC22" s="226" t="s">
        <v>127</v>
      </c>
      <c r="BD22" s="226" t="s">
        <v>127</v>
      </c>
    </row>
    <row r="23" spans="2:56" s="213" customFormat="1" ht="15" thickBot="1">
      <c r="B23" s="81">
        <f t="shared" si="0"/>
        <v>12</v>
      </c>
      <c r="C23" s="44" t="str">
        <f ca="1">IF(INDIRECT("'Risk Input'!"&amp; Database!$O$8 &amp; ROW() - 5)="","",INDIRECT("'Risk Input'!"&amp; Database!$O$8 &amp; ROW() - 5))</f>
        <v/>
      </c>
      <c r="D23" s="172" t="str">
        <f ca="1">IF(INDIRECT("'Risk Input'!"&amp; Database!$O$2 &amp; ROW() - 5)="","",INDIRECT("'Risk Input'!"&amp; Database!$O$2 &amp; ROW() - 5))</f>
        <v/>
      </c>
      <c r="E23" s="39" t="str">
        <f ca="1">IF(INDIRECT("'Risk Input'!"&amp; Database!$O$25 &amp; ROW() - 5)="","",INDIRECT("'Risk Input'!"&amp; Database!$O$25 &amp; ROW() - 5))</f>
        <v/>
      </c>
      <c r="F23" s="39">
        <f ca="1">IF(INDIRECT("'Risk Input'!"&amp; Database!$O$20 &amp; ROW() - 5)="","",INDIRECT("'Risk Input'!"&amp; Database!$O$20 &amp; ROW() - 5))</f>
        <v>0</v>
      </c>
      <c r="G23" s="39"/>
      <c r="H23" s="39"/>
      <c r="I23" s="226" t="s">
        <v>127</v>
      </c>
      <c r="J23" s="226" t="s">
        <v>127</v>
      </c>
      <c r="K23" s="226" t="s">
        <v>127</v>
      </c>
      <c r="L23" s="226" t="s">
        <v>127</v>
      </c>
      <c r="M23" s="226" t="s">
        <v>127</v>
      </c>
      <c r="N23" s="226" t="s">
        <v>127</v>
      </c>
      <c r="O23" s="226" t="s">
        <v>127</v>
      </c>
      <c r="P23" s="226" t="s">
        <v>127</v>
      </c>
      <c r="Q23" s="226" t="s">
        <v>127</v>
      </c>
      <c r="R23" s="226" t="s">
        <v>127</v>
      </c>
      <c r="S23" s="226" t="s">
        <v>127</v>
      </c>
      <c r="T23" s="226" t="s">
        <v>127</v>
      </c>
      <c r="U23" s="226" t="s">
        <v>127</v>
      </c>
      <c r="V23" s="226" t="s">
        <v>127</v>
      </c>
      <c r="W23" s="226" t="s">
        <v>127</v>
      </c>
      <c r="X23" s="226" t="s">
        <v>127</v>
      </c>
      <c r="Y23" s="226" t="s">
        <v>127</v>
      </c>
      <c r="Z23" s="226" t="s">
        <v>127</v>
      </c>
      <c r="AA23" s="226" t="s">
        <v>127</v>
      </c>
      <c r="AB23" s="226" t="s">
        <v>127</v>
      </c>
      <c r="AC23" s="226" t="s">
        <v>127</v>
      </c>
      <c r="AD23" s="226" t="s">
        <v>127</v>
      </c>
      <c r="AE23" s="226" t="s">
        <v>127</v>
      </c>
      <c r="AF23" s="226" t="s">
        <v>127</v>
      </c>
      <c r="AG23" s="226" t="s">
        <v>127</v>
      </c>
      <c r="AH23" s="226" t="s">
        <v>127</v>
      </c>
      <c r="AI23" s="226" t="s">
        <v>127</v>
      </c>
      <c r="AJ23" s="226" t="s">
        <v>127</v>
      </c>
      <c r="AK23" s="226" t="s">
        <v>127</v>
      </c>
      <c r="AL23" s="226" t="s">
        <v>127</v>
      </c>
      <c r="AM23" s="226" t="s">
        <v>127</v>
      </c>
      <c r="AN23" s="226" t="s">
        <v>127</v>
      </c>
      <c r="AO23" s="226" t="s">
        <v>127</v>
      </c>
      <c r="AP23" s="226" t="s">
        <v>127</v>
      </c>
      <c r="AQ23" s="226" t="s">
        <v>127</v>
      </c>
      <c r="AR23" s="226" t="s">
        <v>127</v>
      </c>
      <c r="AS23" s="226" t="s">
        <v>127</v>
      </c>
      <c r="AT23" s="226" t="s">
        <v>127</v>
      </c>
      <c r="AU23" s="226" t="s">
        <v>127</v>
      </c>
      <c r="AV23" s="226" t="s">
        <v>127</v>
      </c>
      <c r="AW23" s="226" t="s">
        <v>127</v>
      </c>
      <c r="AX23" s="226" t="s">
        <v>127</v>
      </c>
      <c r="AY23" s="226" t="s">
        <v>127</v>
      </c>
      <c r="AZ23" s="226" t="s">
        <v>127</v>
      </c>
      <c r="BA23" s="226" t="s">
        <v>127</v>
      </c>
      <c r="BB23" s="226" t="s">
        <v>127</v>
      </c>
      <c r="BC23" s="226" t="s">
        <v>127</v>
      </c>
      <c r="BD23" s="226" t="s">
        <v>127</v>
      </c>
    </row>
    <row r="24" spans="2:56" s="213" customFormat="1" ht="15" thickBot="1">
      <c r="B24" s="82">
        <f t="shared" si="0"/>
        <v>13</v>
      </c>
      <c r="C24" s="44" t="str">
        <f ca="1">IF(INDIRECT("'Risk Input'!"&amp; Database!$O$8 &amp; ROW() - 5)="","",INDIRECT("'Risk Input'!"&amp; Database!$O$8 &amp; ROW() - 5))</f>
        <v/>
      </c>
      <c r="D24" s="172" t="str">
        <f ca="1">IF(INDIRECT("'Risk Input'!"&amp; Database!$O$2 &amp; ROW() - 5)="","",INDIRECT("'Risk Input'!"&amp; Database!$O$2 &amp; ROW() - 5))</f>
        <v/>
      </c>
      <c r="E24" s="44" t="str">
        <f ca="1">IF(INDIRECT("'Risk Input'!"&amp; Database!$O$25 &amp; ROW() - 5)="","",INDIRECT("'Risk Input'!"&amp; Database!$O$25 &amp; ROW() - 5))</f>
        <v/>
      </c>
      <c r="F24" s="44">
        <f ca="1">IF(INDIRECT("'Risk Input'!"&amp; Database!$O$20 &amp; ROW() - 5)="","",INDIRECT("'Risk Input'!"&amp; Database!$O$20 &amp; ROW() - 5))</f>
        <v>0</v>
      </c>
      <c r="G24" s="44"/>
      <c r="H24" s="44"/>
      <c r="I24" s="226" t="s">
        <v>127</v>
      </c>
      <c r="J24" s="226" t="s">
        <v>127</v>
      </c>
      <c r="K24" s="226" t="s">
        <v>127</v>
      </c>
      <c r="L24" s="226" t="s">
        <v>127</v>
      </c>
      <c r="M24" s="226" t="s">
        <v>127</v>
      </c>
      <c r="N24" s="226" t="s">
        <v>127</v>
      </c>
      <c r="O24" s="226" t="s">
        <v>127</v>
      </c>
      <c r="P24" s="226" t="s">
        <v>127</v>
      </c>
      <c r="Q24" s="226" t="s">
        <v>127</v>
      </c>
      <c r="R24" s="226" t="s">
        <v>127</v>
      </c>
      <c r="S24" s="226" t="s">
        <v>127</v>
      </c>
      <c r="T24" s="226" t="s">
        <v>127</v>
      </c>
      <c r="U24" s="226" t="s">
        <v>127</v>
      </c>
      <c r="V24" s="226" t="s">
        <v>127</v>
      </c>
      <c r="W24" s="226" t="s">
        <v>127</v>
      </c>
      <c r="X24" s="226" t="s">
        <v>127</v>
      </c>
      <c r="Y24" s="226" t="s">
        <v>127</v>
      </c>
      <c r="Z24" s="226" t="s">
        <v>127</v>
      </c>
      <c r="AA24" s="226" t="s">
        <v>127</v>
      </c>
      <c r="AB24" s="226" t="s">
        <v>127</v>
      </c>
      <c r="AC24" s="226" t="s">
        <v>127</v>
      </c>
      <c r="AD24" s="226" t="s">
        <v>127</v>
      </c>
      <c r="AE24" s="226" t="s">
        <v>127</v>
      </c>
      <c r="AF24" s="226" t="s">
        <v>127</v>
      </c>
      <c r="AG24" s="226" t="s">
        <v>127</v>
      </c>
      <c r="AH24" s="226" t="s">
        <v>127</v>
      </c>
      <c r="AI24" s="226" t="s">
        <v>127</v>
      </c>
      <c r="AJ24" s="226" t="s">
        <v>127</v>
      </c>
      <c r="AK24" s="226" t="s">
        <v>127</v>
      </c>
      <c r="AL24" s="226" t="s">
        <v>127</v>
      </c>
      <c r="AM24" s="226" t="s">
        <v>127</v>
      </c>
      <c r="AN24" s="226" t="s">
        <v>127</v>
      </c>
      <c r="AO24" s="226" t="s">
        <v>127</v>
      </c>
      <c r="AP24" s="226" t="s">
        <v>127</v>
      </c>
      <c r="AQ24" s="226" t="s">
        <v>127</v>
      </c>
      <c r="AR24" s="226" t="s">
        <v>127</v>
      </c>
      <c r="AS24" s="226" t="s">
        <v>127</v>
      </c>
      <c r="AT24" s="226" t="s">
        <v>127</v>
      </c>
      <c r="AU24" s="226" t="s">
        <v>127</v>
      </c>
      <c r="AV24" s="226" t="s">
        <v>127</v>
      </c>
      <c r="AW24" s="226" t="s">
        <v>127</v>
      </c>
      <c r="AX24" s="226" t="s">
        <v>127</v>
      </c>
      <c r="AY24" s="226" t="s">
        <v>127</v>
      </c>
      <c r="AZ24" s="226" t="s">
        <v>127</v>
      </c>
      <c r="BA24" s="226" t="s">
        <v>127</v>
      </c>
      <c r="BB24" s="226" t="s">
        <v>127</v>
      </c>
      <c r="BC24" s="226" t="s">
        <v>127</v>
      </c>
      <c r="BD24" s="226" t="s">
        <v>127</v>
      </c>
    </row>
    <row r="25" spans="2:56" s="213" customFormat="1" ht="15" thickBot="1">
      <c r="B25" s="82">
        <f t="shared" si="0"/>
        <v>14</v>
      </c>
      <c r="C25" s="44" t="str">
        <f ca="1">IF(INDIRECT("'Risk Input'!"&amp; Database!$O$8 &amp; ROW() - 5)="","",INDIRECT("'Risk Input'!"&amp; Database!$O$8 &amp; ROW() - 5))</f>
        <v/>
      </c>
      <c r="D25" s="172" t="str">
        <f ca="1">IF(INDIRECT("'Risk Input'!"&amp; Database!$O$2 &amp; ROW() - 5)="","",INDIRECT("'Risk Input'!"&amp; Database!$O$2 &amp; ROW() - 5))</f>
        <v/>
      </c>
      <c r="E25" s="39" t="str">
        <f ca="1">IF(INDIRECT("'Risk Input'!"&amp; Database!$O$25 &amp; ROW() - 5)="","",INDIRECT("'Risk Input'!"&amp; Database!$O$25 &amp; ROW() - 5))</f>
        <v/>
      </c>
      <c r="F25" s="39">
        <f ca="1">IF(INDIRECT("'Risk Input'!"&amp; Database!$O$20 &amp; ROW() - 5)="","",INDIRECT("'Risk Input'!"&amp; Database!$O$20 &amp; ROW() - 5))</f>
        <v>0</v>
      </c>
      <c r="G25" s="39"/>
      <c r="H25" s="39"/>
      <c r="I25" s="226" t="s">
        <v>127</v>
      </c>
      <c r="J25" s="226" t="s">
        <v>127</v>
      </c>
      <c r="K25" s="226" t="s">
        <v>127</v>
      </c>
      <c r="L25" s="226" t="s">
        <v>127</v>
      </c>
      <c r="M25" s="226" t="s">
        <v>127</v>
      </c>
      <c r="N25" s="226" t="s">
        <v>127</v>
      </c>
      <c r="O25" s="226" t="s">
        <v>127</v>
      </c>
      <c r="P25" s="226" t="s">
        <v>127</v>
      </c>
      <c r="Q25" s="226" t="s">
        <v>127</v>
      </c>
      <c r="R25" s="226" t="s">
        <v>127</v>
      </c>
      <c r="S25" s="226" t="s">
        <v>127</v>
      </c>
      <c r="T25" s="226" t="s">
        <v>127</v>
      </c>
      <c r="U25" s="226" t="s">
        <v>127</v>
      </c>
      <c r="V25" s="226" t="s">
        <v>127</v>
      </c>
      <c r="W25" s="226" t="s">
        <v>127</v>
      </c>
      <c r="X25" s="226" t="s">
        <v>127</v>
      </c>
      <c r="Y25" s="226" t="s">
        <v>127</v>
      </c>
      <c r="Z25" s="226" t="s">
        <v>127</v>
      </c>
      <c r="AA25" s="226" t="s">
        <v>127</v>
      </c>
      <c r="AB25" s="226" t="s">
        <v>127</v>
      </c>
      <c r="AC25" s="226" t="s">
        <v>127</v>
      </c>
      <c r="AD25" s="226" t="s">
        <v>127</v>
      </c>
      <c r="AE25" s="226" t="s">
        <v>127</v>
      </c>
      <c r="AF25" s="226" t="s">
        <v>127</v>
      </c>
      <c r="AG25" s="226" t="s">
        <v>127</v>
      </c>
      <c r="AH25" s="226" t="s">
        <v>127</v>
      </c>
      <c r="AI25" s="226" t="s">
        <v>127</v>
      </c>
      <c r="AJ25" s="226" t="s">
        <v>127</v>
      </c>
      <c r="AK25" s="226" t="s">
        <v>127</v>
      </c>
      <c r="AL25" s="226" t="s">
        <v>127</v>
      </c>
      <c r="AM25" s="226" t="s">
        <v>127</v>
      </c>
      <c r="AN25" s="226" t="s">
        <v>127</v>
      </c>
      <c r="AO25" s="226" t="s">
        <v>127</v>
      </c>
      <c r="AP25" s="226" t="s">
        <v>127</v>
      </c>
      <c r="AQ25" s="226" t="s">
        <v>127</v>
      </c>
      <c r="AR25" s="226" t="s">
        <v>127</v>
      </c>
      <c r="AS25" s="226" t="s">
        <v>127</v>
      </c>
      <c r="AT25" s="226" t="s">
        <v>127</v>
      </c>
      <c r="AU25" s="226" t="s">
        <v>127</v>
      </c>
      <c r="AV25" s="226" t="s">
        <v>127</v>
      </c>
      <c r="AW25" s="226" t="s">
        <v>127</v>
      </c>
      <c r="AX25" s="226" t="s">
        <v>127</v>
      </c>
      <c r="AY25" s="226" t="s">
        <v>127</v>
      </c>
      <c r="AZ25" s="226" t="s">
        <v>127</v>
      </c>
      <c r="BA25" s="226" t="s">
        <v>127</v>
      </c>
      <c r="BB25" s="226" t="s">
        <v>127</v>
      </c>
      <c r="BC25" s="226" t="s">
        <v>127</v>
      </c>
      <c r="BD25" s="226" t="s">
        <v>127</v>
      </c>
    </row>
    <row r="26" spans="2:56" s="213" customFormat="1" ht="15" thickBot="1">
      <c r="B26" s="82">
        <f t="shared" si="0"/>
        <v>15</v>
      </c>
      <c r="C26" s="44" t="str">
        <f ca="1">IF(INDIRECT("'Risk Input'!"&amp; Database!$O$8 &amp; ROW() - 5)="","",INDIRECT("'Risk Input'!"&amp; Database!$O$8 &amp; ROW() - 5))</f>
        <v/>
      </c>
      <c r="D26" s="172" t="str">
        <f ca="1">IF(INDIRECT("'Risk Input'!"&amp; Database!$O$2 &amp; ROW() - 5)="","",INDIRECT("'Risk Input'!"&amp; Database!$O$2 &amp; ROW() - 5))</f>
        <v/>
      </c>
      <c r="E26" s="44" t="str">
        <f ca="1">IF(INDIRECT("'Risk Input'!"&amp; Database!$O$25 &amp; ROW() - 5)="","",INDIRECT("'Risk Input'!"&amp; Database!$O$25 &amp; ROW() - 5))</f>
        <v/>
      </c>
      <c r="F26" s="44">
        <f ca="1">IF(INDIRECT("'Risk Input'!"&amp; Database!$O$20 &amp; ROW() - 5)="","",INDIRECT("'Risk Input'!"&amp; Database!$O$20 &amp; ROW() - 5))</f>
        <v>0</v>
      </c>
      <c r="G26" s="44"/>
      <c r="H26" s="44"/>
      <c r="I26" s="226" t="s">
        <v>127</v>
      </c>
      <c r="J26" s="226" t="s">
        <v>127</v>
      </c>
      <c r="K26" s="226" t="s">
        <v>127</v>
      </c>
      <c r="L26" s="226" t="s">
        <v>127</v>
      </c>
      <c r="M26" s="226" t="s">
        <v>127</v>
      </c>
      <c r="N26" s="226" t="s">
        <v>127</v>
      </c>
      <c r="O26" s="226" t="s">
        <v>127</v>
      </c>
      <c r="P26" s="226" t="s">
        <v>127</v>
      </c>
      <c r="Q26" s="226" t="s">
        <v>127</v>
      </c>
      <c r="R26" s="226" t="s">
        <v>127</v>
      </c>
      <c r="S26" s="226" t="s">
        <v>127</v>
      </c>
      <c r="T26" s="226" t="s">
        <v>127</v>
      </c>
      <c r="U26" s="226" t="s">
        <v>127</v>
      </c>
      <c r="V26" s="226" t="s">
        <v>127</v>
      </c>
      <c r="W26" s="226" t="s">
        <v>127</v>
      </c>
      <c r="X26" s="226" t="s">
        <v>127</v>
      </c>
      <c r="Y26" s="226" t="s">
        <v>127</v>
      </c>
      <c r="Z26" s="226" t="s">
        <v>127</v>
      </c>
      <c r="AA26" s="226" t="s">
        <v>127</v>
      </c>
      <c r="AB26" s="226" t="s">
        <v>127</v>
      </c>
      <c r="AC26" s="226" t="s">
        <v>127</v>
      </c>
      <c r="AD26" s="226" t="s">
        <v>127</v>
      </c>
      <c r="AE26" s="226" t="s">
        <v>127</v>
      </c>
      <c r="AF26" s="226" t="s">
        <v>127</v>
      </c>
      <c r="AG26" s="226" t="s">
        <v>127</v>
      </c>
      <c r="AH26" s="226" t="s">
        <v>127</v>
      </c>
      <c r="AI26" s="226" t="s">
        <v>127</v>
      </c>
      <c r="AJ26" s="226" t="s">
        <v>127</v>
      </c>
      <c r="AK26" s="226" t="s">
        <v>127</v>
      </c>
      <c r="AL26" s="226" t="s">
        <v>127</v>
      </c>
      <c r="AM26" s="226" t="s">
        <v>127</v>
      </c>
      <c r="AN26" s="226" t="s">
        <v>127</v>
      </c>
      <c r="AO26" s="226" t="s">
        <v>127</v>
      </c>
      <c r="AP26" s="226" t="s">
        <v>127</v>
      </c>
      <c r="AQ26" s="226" t="s">
        <v>127</v>
      </c>
      <c r="AR26" s="226" t="s">
        <v>127</v>
      </c>
      <c r="AS26" s="226" t="s">
        <v>127</v>
      </c>
      <c r="AT26" s="226" t="s">
        <v>127</v>
      </c>
      <c r="AU26" s="226" t="s">
        <v>127</v>
      </c>
      <c r="AV26" s="226" t="s">
        <v>127</v>
      </c>
      <c r="AW26" s="226" t="s">
        <v>127</v>
      </c>
      <c r="AX26" s="226" t="s">
        <v>127</v>
      </c>
      <c r="AY26" s="226" t="s">
        <v>127</v>
      </c>
      <c r="AZ26" s="226" t="s">
        <v>127</v>
      </c>
      <c r="BA26" s="226" t="s">
        <v>127</v>
      </c>
      <c r="BB26" s="226" t="s">
        <v>127</v>
      </c>
      <c r="BC26" s="226" t="s">
        <v>127</v>
      </c>
      <c r="BD26" s="226" t="s">
        <v>127</v>
      </c>
    </row>
    <row r="27" spans="2:56" s="213" customFormat="1" ht="15" thickBot="1">
      <c r="B27" s="82">
        <f t="shared" si="0"/>
        <v>16</v>
      </c>
      <c r="C27" s="44" t="str">
        <f ca="1">IF(INDIRECT("'Risk Input'!"&amp; Database!$O$8 &amp; ROW() - 5)="","",INDIRECT("'Risk Input'!"&amp; Database!$O$8 &amp; ROW() - 5))</f>
        <v/>
      </c>
      <c r="D27" s="172" t="str">
        <f ca="1">IF(INDIRECT("'Risk Input'!"&amp; Database!$O$2 &amp; ROW() - 5)="","",INDIRECT("'Risk Input'!"&amp; Database!$O$2 &amp; ROW() - 5))</f>
        <v/>
      </c>
      <c r="E27" s="39" t="str">
        <f ca="1">IF(INDIRECT("'Risk Input'!"&amp; Database!$O$25 &amp; ROW() - 5)="","",INDIRECT("'Risk Input'!"&amp; Database!$O$25 &amp; ROW() - 5))</f>
        <v/>
      </c>
      <c r="F27" s="39">
        <f ca="1">IF(INDIRECT("'Risk Input'!"&amp; Database!$O$20 &amp; ROW() - 5)="","",INDIRECT("'Risk Input'!"&amp; Database!$O$20 &amp; ROW() - 5))</f>
        <v>0</v>
      </c>
      <c r="G27" s="39"/>
      <c r="H27" s="39"/>
      <c r="I27" s="226" t="s">
        <v>127</v>
      </c>
      <c r="J27" s="226" t="s">
        <v>127</v>
      </c>
      <c r="K27" s="226" t="s">
        <v>127</v>
      </c>
      <c r="L27" s="226" t="s">
        <v>127</v>
      </c>
      <c r="M27" s="226" t="s">
        <v>127</v>
      </c>
      <c r="N27" s="226" t="s">
        <v>127</v>
      </c>
      <c r="O27" s="226" t="s">
        <v>127</v>
      </c>
      <c r="P27" s="226" t="s">
        <v>127</v>
      </c>
      <c r="Q27" s="226" t="s">
        <v>127</v>
      </c>
      <c r="R27" s="226" t="s">
        <v>127</v>
      </c>
      <c r="S27" s="226" t="s">
        <v>127</v>
      </c>
      <c r="T27" s="226" t="s">
        <v>127</v>
      </c>
      <c r="U27" s="226" t="s">
        <v>127</v>
      </c>
      <c r="V27" s="226" t="s">
        <v>127</v>
      </c>
      <c r="W27" s="226" t="s">
        <v>127</v>
      </c>
      <c r="X27" s="226" t="s">
        <v>127</v>
      </c>
      <c r="Y27" s="226" t="s">
        <v>127</v>
      </c>
      <c r="Z27" s="226" t="s">
        <v>127</v>
      </c>
      <c r="AA27" s="226" t="s">
        <v>127</v>
      </c>
      <c r="AB27" s="226" t="s">
        <v>127</v>
      </c>
      <c r="AC27" s="226" t="s">
        <v>127</v>
      </c>
      <c r="AD27" s="226" t="s">
        <v>127</v>
      </c>
      <c r="AE27" s="226" t="s">
        <v>127</v>
      </c>
      <c r="AF27" s="226" t="s">
        <v>127</v>
      </c>
      <c r="AG27" s="226" t="s">
        <v>127</v>
      </c>
      <c r="AH27" s="226" t="s">
        <v>127</v>
      </c>
      <c r="AI27" s="226" t="s">
        <v>127</v>
      </c>
      <c r="AJ27" s="226" t="s">
        <v>127</v>
      </c>
      <c r="AK27" s="226" t="s">
        <v>127</v>
      </c>
      <c r="AL27" s="226" t="s">
        <v>127</v>
      </c>
      <c r="AM27" s="226" t="s">
        <v>127</v>
      </c>
      <c r="AN27" s="226" t="s">
        <v>127</v>
      </c>
      <c r="AO27" s="226" t="s">
        <v>127</v>
      </c>
      <c r="AP27" s="226" t="s">
        <v>127</v>
      </c>
      <c r="AQ27" s="226" t="s">
        <v>127</v>
      </c>
      <c r="AR27" s="226" t="s">
        <v>127</v>
      </c>
      <c r="AS27" s="226" t="s">
        <v>127</v>
      </c>
      <c r="AT27" s="226" t="s">
        <v>127</v>
      </c>
      <c r="AU27" s="226" t="s">
        <v>127</v>
      </c>
      <c r="AV27" s="226" t="s">
        <v>127</v>
      </c>
      <c r="AW27" s="226" t="s">
        <v>127</v>
      </c>
      <c r="AX27" s="226" t="s">
        <v>127</v>
      </c>
      <c r="AY27" s="226" t="s">
        <v>127</v>
      </c>
      <c r="AZ27" s="226" t="s">
        <v>127</v>
      </c>
      <c r="BA27" s="226" t="s">
        <v>127</v>
      </c>
      <c r="BB27" s="226" t="s">
        <v>127</v>
      </c>
      <c r="BC27" s="226" t="s">
        <v>127</v>
      </c>
      <c r="BD27" s="226" t="s">
        <v>127</v>
      </c>
    </row>
    <row r="28" spans="2:56" s="213" customFormat="1" ht="15" thickBot="1">
      <c r="B28" s="82">
        <f t="shared" si="0"/>
        <v>17</v>
      </c>
      <c r="C28" s="44" t="str">
        <f ca="1">IF(INDIRECT("'Risk Input'!"&amp; Database!$O$8 &amp; ROW() - 5)="","",INDIRECT("'Risk Input'!"&amp; Database!$O$8 &amp; ROW() - 5))</f>
        <v/>
      </c>
      <c r="D28" s="172" t="str">
        <f ca="1">IF(INDIRECT("'Risk Input'!"&amp; Database!$O$2 &amp; ROW() - 5)="","",INDIRECT("'Risk Input'!"&amp; Database!$O$2 &amp; ROW() - 5))</f>
        <v/>
      </c>
      <c r="E28" s="44" t="str">
        <f ca="1">IF(INDIRECT("'Risk Input'!"&amp; Database!$O$25 &amp; ROW() - 5)="","",INDIRECT("'Risk Input'!"&amp; Database!$O$25 &amp; ROW() - 5))</f>
        <v/>
      </c>
      <c r="F28" s="44">
        <f ca="1">IF(INDIRECT("'Risk Input'!"&amp; Database!$O$20 &amp; ROW() - 5)="","",INDIRECT("'Risk Input'!"&amp; Database!$O$20 &amp; ROW() - 5))</f>
        <v>0</v>
      </c>
      <c r="G28" s="44"/>
      <c r="H28" s="44"/>
      <c r="I28" s="226" t="s">
        <v>127</v>
      </c>
      <c r="J28" s="226" t="s">
        <v>127</v>
      </c>
      <c r="K28" s="226" t="s">
        <v>127</v>
      </c>
      <c r="L28" s="226" t="s">
        <v>127</v>
      </c>
      <c r="M28" s="226" t="s">
        <v>127</v>
      </c>
      <c r="N28" s="226" t="s">
        <v>127</v>
      </c>
      <c r="O28" s="226" t="s">
        <v>127</v>
      </c>
      <c r="P28" s="226" t="s">
        <v>127</v>
      </c>
      <c r="Q28" s="226" t="s">
        <v>127</v>
      </c>
      <c r="R28" s="226" t="s">
        <v>127</v>
      </c>
      <c r="S28" s="226" t="s">
        <v>127</v>
      </c>
      <c r="T28" s="226" t="s">
        <v>127</v>
      </c>
      <c r="U28" s="226" t="s">
        <v>127</v>
      </c>
      <c r="V28" s="226" t="s">
        <v>127</v>
      </c>
      <c r="W28" s="226" t="s">
        <v>127</v>
      </c>
      <c r="X28" s="226" t="s">
        <v>127</v>
      </c>
      <c r="Y28" s="226" t="s">
        <v>127</v>
      </c>
      <c r="Z28" s="226" t="s">
        <v>127</v>
      </c>
      <c r="AA28" s="226" t="s">
        <v>127</v>
      </c>
      <c r="AB28" s="226" t="s">
        <v>127</v>
      </c>
      <c r="AC28" s="226" t="s">
        <v>127</v>
      </c>
      <c r="AD28" s="226" t="s">
        <v>127</v>
      </c>
      <c r="AE28" s="226" t="s">
        <v>127</v>
      </c>
      <c r="AF28" s="226" t="s">
        <v>127</v>
      </c>
      <c r="AG28" s="226" t="s">
        <v>127</v>
      </c>
      <c r="AH28" s="226" t="s">
        <v>127</v>
      </c>
      <c r="AI28" s="226" t="s">
        <v>127</v>
      </c>
      <c r="AJ28" s="226" t="s">
        <v>127</v>
      </c>
      <c r="AK28" s="226" t="s">
        <v>127</v>
      </c>
      <c r="AL28" s="226" t="s">
        <v>127</v>
      </c>
      <c r="AM28" s="226" t="s">
        <v>127</v>
      </c>
      <c r="AN28" s="226" t="s">
        <v>127</v>
      </c>
      <c r="AO28" s="226" t="s">
        <v>127</v>
      </c>
      <c r="AP28" s="226" t="s">
        <v>127</v>
      </c>
      <c r="AQ28" s="226" t="s">
        <v>127</v>
      </c>
      <c r="AR28" s="226" t="s">
        <v>127</v>
      </c>
      <c r="AS28" s="226" t="s">
        <v>127</v>
      </c>
      <c r="AT28" s="226" t="s">
        <v>127</v>
      </c>
      <c r="AU28" s="226" t="s">
        <v>127</v>
      </c>
      <c r="AV28" s="226" t="s">
        <v>127</v>
      </c>
      <c r="AW28" s="226" t="s">
        <v>127</v>
      </c>
      <c r="AX28" s="226" t="s">
        <v>127</v>
      </c>
      <c r="AY28" s="226" t="s">
        <v>127</v>
      </c>
      <c r="AZ28" s="226" t="s">
        <v>127</v>
      </c>
      <c r="BA28" s="226" t="s">
        <v>127</v>
      </c>
      <c r="BB28" s="226" t="s">
        <v>127</v>
      </c>
      <c r="BC28" s="226" t="s">
        <v>127</v>
      </c>
      <c r="BD28" s="226" t="s">
        <v>127</v>
      </c>
    </row>
    <row r="29" spans="2:56" s="213" customFormat="1" ht="15" thickBot="1">
      <c r="B29" s="82">
        <f t="shared" si="0"/>
        <v>18</v>
      </c>
      <c r="C29" s="44" t="str">
        <f ca="1">IF(INDIRECT("'Risk Input'!"&amp; Database!$O$8 &amp; ROW() - 5)="","",INDIRECT("'Risk Input'!"&amp; Database!$O$8 &amp; ROW() - 5))</f>
        <v/>
      </c>
      <c r="D29" s="172" t="str">
        <f ca="1">IF(INDIRECT("'Risk Input'!"&amp; Database!$O$2 &amp; ROW() - 5)="","",INDIRECT("'Risk Input'!"&amp; Database!$O$2 &amp; ROW() - 5))</f>
        <v/>
      </c>
      <c r="E29" s="39" t="str">
        <f ca="1">IF(INDIRECT("'Risk Input'!"&amp; Database!$O$25 &amp; ROW() - 5)="","",INDIRECT("'Risk Input'!"&amp; Database!$O$25 &amp; ROW() - 5))</f>
        <v/>
      </c>
      <c r="F29" s="39">
        <f ca="1">IF(INDIRECT("'Risk Input'!"&amp; Database!$O$20 &amp; ROW() - 5)="","",INDIRECT("'Risk Input'!"&amp; Database!$O$20 &amp; ROW() - 5))</f>
        <v>0</v>
      </c>
      <c r="G29" s="39"/>
      <c r="H29" s="39"/>
      <c r="I29" s="226" t="s">
        <v>127</v>
      </c>
      <c r="J29" s="226" t="s">
        <v>127</v>
      </c>
      <c r="K29" s="226" t="s">
        <v>127</v>
      </c>
      <c r="L29" s="226" t="s">
        <v>127</v>
      </c>
      <c r="M29" s="226" t="s">
        <v>127</v>
      </c>
      <c r="N29" s="226" t="s">
        <v>127</v>
      </c>
      <c r="O29" s="226" t="s">
        <v>127</v>
      </c>
      <c r="P29" s="226" t="s">
        <v>127</v>
      </c>
      <c r="Q29" s="226" t="s">
        <v>127</v>
      </c>
      <c r="R29" s="226" t="s">
        <v>127</v>
      </c>
      <c r="S29" s="226" t="s">
        <v>127</v>
      </c>
      <c r="T29" s="226" t="s">
        <v>127</v>
      </c>
      <c r="U29" s="226" t="s">
        <v>127</v>
      </c>
      <c r="V29" s="226" t="s">
        <v>127</v>
      </c>
      <c r="W29" s="226" t="s">
        <v>127</v>
      </c>
      <c r="X29" s="226" t="s">
        <v>127</v>
      </c>
      <c r="Y29" s="226" t="s">
        <v>127</v>
      </c>
      <c r="Z29" s="226" t="s">
        <v>127</v>
      </c>
      <c r="AA29" s="226" t="s">
        <v>127</v>
      </c>
      <c r="AB29" s="226" t="s">
        <v>127</v>
      </c>
      <c r="AC29" s="226" t="s">
        <v>127</v>
      </c>
      <c r="AD29" s="226" t="s">
        <v>127</v>
      </c>
      <c r="AE29" s="226" t="s">
        <v>127</v>
      </c>
      <c r="AF29" s="226" t="s">
        <v>127</v>
      </c>
      <c r="AG29" s="226" t="s">
        <v>127</v>
      </c>
      <c r="AH29" s="226" t="s">
        <v>127</v>
      </c>
      <c r="AI29" s="226" t="s">
        <v>127</v>
      </c>
      <c r="AJ29" s="226" t="s">
        <v>127</v>
      </c>
      <c r="AK29" s="226" t="s">
        <v>127</v>
      </c>
      <c r="AL29" s="226" t="s">
        <v>127</v>
      </c>
      <c r="AM29" s="226" t="s">
        <v>127</v>
      </c>
      <c r="AN29" s="226" t="s">
        <v>127</v>
      </c>
      <c r="AO29" s="226" t="s">
        <v>127</v>
      </c>
      <c r="AP29" s="226" t="s">
        <v>127</v>
      </c>
      <c r="AQ29" s="226" t="s">
        <v>127</v>
      </c>
      <c r="AR29" s="226" t="s">
        <v>127</v>
      </c>
      <c r="AS29" s="226" t="s">
        <v>127</v>
      </c>
      <c r="AT29" s="226" t="s">
        <v>127</v>
      </c>
      <c r="AU29" s="226" t="s">
        <v>127</v>
      </c>
      <c r="AV29" s="226" t="s">
        <v>127</v>
      </c>
      <c r="AW29" s="226" t="s">
        <v>127</v>
      </c>
      <c r="AX29" s="226" t="s">
        <v>127</v>
      </c>
      <c r="AY29" s="226" t="s">
        <v>127</v>
      </c>
      <c r="AZ29" s="226" t="s">
        <v>127</v>
      </c>
      <c r="BA29" s="226" t="s">
        <v>127</v>
      </c>
      <c r="BB29" s="226" t="s">
        <v>127</v>
      </c>
      <c r="BC29" s="226" t="s">
        <v>127</v>
      </c>
      <c r="BD29" s="226" t="s">
        <v>127</v>
      </c>
    </row>
    <row r="30" spans="2:56" s="213" customFormat="1" ht="15" thickBot="1">
      <c r="B30" s="82">
        <f t="shared" si="0"/>
        <v>19</v>
      </c>
      <c r="C30" s="44" t="str">
        <f ca="1">IF(INDIRECT("'Risk Input'!"&amp; Database!$O$8 &amp; ROW() - 5)="","",INDIRECT("'Risk Input'!"&amp; Database!$O$8 &amp; ROW() - 5))</f>
        <v/>
      </c>
      <c r="D30" s="172" t="str">
        <f ca="1">IF(INDIRECT("'Risk Input'!"&amp; Database!$O$2 &amp; ROW() - 5)="","",INDIRECT("'Risk Input'!"&amp; Database!$O$2 &amp; ROW() - 5))</f>
        <v/>
      </c>
      <c r="E30" s="44" t="str">
        <f ca="1">IF(INDIRECT("'Risk Input'!"&amp; Database!$O$25 &amp; ROW() - 5)="","",INDIRECT("'Risk Input'!"&amp; Database!$O$25 &amp; ROW() - 5))</f>
        <v/>
      </c>
      <c r="F30" s="44">
        <f ca="1">IF(INDIRECT("'Risk Input'!"&amp; Database!$O$20 &amp; ROW() - 5)="","",INDIRECT("'Risk Input'!"&amp; Database!$O$20 &amp; ROW() - 5))</f>
        <v>0</v>
      </c>
      <c r="G30" s="44"/>
      <c r="H30" s="44"/>
      <c r="I30" s="226" t="s">
        <v>127</v>
      </c>
      <c r="J30" s="226" t="s">
        <v>127</v>
      </c>
      <c r="K30" s="226" t="s">
        <v>127</v>
      </c>
      <c r="L30" s="226" t="s">
        <v>127</v>
      </c>
      <c r="M30" s="226" t="s">
        <v>127</v>
      </c>
      <c r="N30" s="226" t="s">
        <v>127</v>
      </c>
      <c r="O30" s="226" t="s">
        <v>127</v>
      </c>
      <c r="P30" s="226" t="s">
        <v>127</v>
      </c>
      <c r="Q30" s="226" t="s">
        <v>127</v>
      </c>
      <c r="R30" s="226" t="s">
        <v>127</v>
      </c>
      <c r="S30" s="226" t="s">
        <v>127</v>
      </c>
      <c r="T30" s="226" t="s">
        <v>127</v>
      </c>
      <c r="U30" s="226" t="s">
        <v>127</v>
      </c>
      <c r="V30" s="226" t="s">
        <v>127</v>
      </c>
      <c r="W30" s="226" t="s">
        <v>127</v>
      </c>
      <c r="X30" s="226" t="s">
        <v>127</v>
      </c>
      <c r="Y30" s="226" t="s">
        <v>127</v>
      </c>
      <c r="Z30" s="226" t="s">
        <v>127</v>
      </c>
      <c r="AA30" s="226" t="s">
        <v>127</v>
      </c>
      <c r="AB30" s="226" t="s">
        <v>127</v>
      </c>
      <c r="AC30" s="226" t="s">
        <v>127</v>
      </c>
      <c r="AD30" s="226" t="s">
        <v>127</v>
      </c>
      <c r="AE30" s="226" t="s">
        <v>127</v>
      </c>
      <c r="AF30" s="226" t="s">
        <v>127</v>
      </c>
      <c r="AG30" s="226" t="s">
        <v>127</v>
      </c>
      <c r="AH30" s="226" t="s">
        <v>127</v>
      </c>
      <c r="AI30" s="226" t="s">
        <v>127</v>
      </c>
      <c r="AJ30" s="226" t="s">
        <v>127</v>
      </c>
      <c r="AK30" s="226" t="s">
        <v>127</v>
      </c>
      <c r="AL30" s="226" t="s">
        <v>127</v>
      </c>
      <c r="AM30" s="226" t="s">
        <v>127</v>
      </c>
      <c r="AN30" s="226" t="s">
        <v>127</v>
      </c>
      <c r="AO30" s="226" t="s">
        <v>127</v>
      </c>
      <c r="AP30" s="226" t="s">
        <v>127</v>
      </c>
      <c r="AQ30" s="226" t="s">
        <v>127</v>
      </c>
      <c r="AR30" s="226" t="s">
        <v>127</v>
      </c>
      <c r="AS30" s="226" t="s">
        <v>127</v>
      </c>
      <c r="AT30" s="226" t="s">
        <v>127</v>
      </c>
      <c r="AU30" s="226" t="s">
        <v>127</v>
      </c>
      <c r="AV30" s="226" t="s">
        <v>127</v>
      </c>
      <c r="AW30" s="226" t="s">
        <v>127</v>
      </c>
      <c r="AX30" s="226" t="s">
        <v>127</v>
      </c>
      <c r="AY30" s="226" t="s">
        <v>127</v>
      </c>
      <c r="AZ30" s="226" t="s">
        <v>127</v>
      </c>
      <c r="BA30" s="226" t="s">
        <v>127</v>
      </c>
      <c r="BB30" s="226" t="s">
        <v>127</v>
      </c>
      <c r="BC30" s="226" t="s">
        <v>127</v>
      </c>
      <c r="BD30" s="226" t="s">
        <v>127</v>
      </c>
    </row>
    <row r="31" spans="2:56" s="213" customFormat="1" ht="15" thickBot="1">
      <c r="B31" s="82">
        <f t="shared" si="0"/>
        <v>20</v>
      </c>
      <c r="C31" s="44" t="str">
        <f ca="1">IF(INDIRECT("'Risk Input'!"&amp; Database!$O$8 &amp; ROW() - 5)="","",INDIRECT("'Risk Input'!"&amp; Database!$O$8 &amp; ROW() - 5))</f>
        <v/>
      </c>
      <c r="D31" s="172" t="str">
        <f ca="1">IF(INDIRECT("'Risk Input'!"&amp; Database!$O$2 &amp; ROW() - 5)="","",INDIRECT("'Risk Input'!"&amp; Database!$O$2 &amp; ROW() - 5))</f>
        <v/>
      </c>
      <c r="E31" s="39" t="str">
        <f ca="1">IF(INDIRECT("'Risk Input'!"&amp; Database!$O$25 &amp; ROW() - 5)="","",INDIRECT("'Risk Input'!"&amp; Database!$O$25 &amp; ROW() - 5))</f>
        <v/>
      </c>
      <c r="F31" s="39">
        <f ca="1">IF(INDIRECT("'Risk Input'!"&amp; Database!$O$20 &amp; ROW() - 5)="","",INDIRECT("'Risk Input'!"&amp; Database!$O$20 &amp; ROW() - 5))</f>
        <v>0</v>
      </c>
      <c r="G31" s="39"/>
      <c r="H31" s="39"/>
      <c r="I31" s="226" t="s">
        <v>127</v>
      </c>
      <c r="J31" s="226" t="s">
        <v>127</v>
      </c>
      <c r="K31" s="226" t="s">
        <v>127</v>
      </c>
      <c r="L31" s="226" t="s">
        <v>127</v>
      </c>
      <c r="M31" s="226" t="s">
        <v>127</v>
      </c>
      <c r="N31" s="226" t="s">
        <v>127</v>
      </c>
      <c r="O31" s="226" t="s">
        <v>127</v>
      </c>
      <c r="P31" s="226" t="s">
        <v>127</v>
      </c>
      <c r="Q31" s="226" t="s">
        <v>127</v>
      </c>
      <c r="R31" s="226" t="s">
        <v>127</v>
      </c>
      <c r="S31" s="226" t="s">
        <v>127</v>
      </c>
      <c r="T31" s="226" t="s">
        <v>127</v>
      </c>
      <c r="U31" s="226" t="s">
        <v>127</v>
      </c>
      <c r="V31" s="226" t="s">
        <v>127</v>
      </c>
      <c r="W31" s="226" t="s">
        <v>127</v>
      </c>
      <c r="X31" s="226" t="s">
        <v>127</v>
      </c>
      <c r="Y31" s="226" t="s">
        <v>127</v>
      </c>
      <c r="Z31" s="226" t="s">
        <v>127</v>
      </c>
      <c r="AA31" s="226" t="s">
        <v>127</v>
      </c>
      <c r="AB31" s="226" t="s">
        <v>127</v>
      </c>
      <c r="AC31" s="226" t="s">
        <v>127</v>
      </c>
      <c r="AD31" s="226" t="s">
        <v>127</v>
      </c>
      <c r="AE31" s="226" t="s">
        <v>127</v>
      </c>
      <c r="AF31" s="226" t="s">
        <v>127</v>
      </c>
      <c r="AG31" s="226" t="s">
        <v>127</v>
      </c>
      <c r="AH31" s="226" t="s">
        <v>127</v>
      </c>
      <c r="AI31" s="226" t="s">
        <v>127</v>
      </c>
      <c r="AJ31" s="226" t="s">
        <v>127</v>
      </c>
      <c r="AK31" s="226" t="s">
        <v>127</v>
      </c>
      <c r="AL31" s="226" t="s">
        <v>127</v>
      </c>
      <c r="AM31" s="226" t="s">
        <v>127</v>
      </c>
      <c r="AN31" s="226" t="s">
        <v>127</v>
      </c>
      <c r="AO31" s="226" t="s">
        <v>127</v>
      </c>
      <c r="AP31" s="226" t="s">
        <v>127</v>
      </c>
      <c r="AQ31" s="226" t="s">
        <v>127</v>
      </c>
      <c r="AR31" s="226" t="s">
        <v>127</v>
      </c>
      <c r="AS31" s="226" t="s">
        <v>127</v>
      </c>
      <c r="AT31" s="226" t="s">
        <v>127</v>
      </c>
      <c r="AU31" s="226" t="s">
        <v>127</v>
      </c>
      <c r="AV31" s="226" t="s">
        <v>127</v>
      </c>
      <c r="AW31" s="226" t="s">
        <v>127</v>
      </c>
      <c r="AX31" s="226" t="s">
        <v>127</v>
      </c>
      <c r="AY31" s="226" t="s">
        <v>127</v>
      </c>
      <c r="AZ31" s="226" t="s">
        <v>127</v>
      </c>
      <c r="BA31" s="226" t="s">
        <v>127</v>
      </c>
      <c r="BB31" s="226" t="s">
        <v>127</v>
      </c>
      <c r="BC31" s="226" t="s">
        <v>127</v>
      </c>
      <c r="BD31" s="226" t="s">
        <v>127</v>
      </c>
    </row>
    <row r="32" spans="2:56" s="213" customFormat="1" ht="15" thickBot="1">
      <c r="B32" s="82">
        <f t="shared" si="0"/>
        <v>21</v>
      </c>
      <c r="C32" s="44" t="str">
        <f ca="1">IF(INDIRECT("'Risk Input'!"&amp; Database!$O$8 &amp; ROW() - 5)="","",INDIRECT("'Risk Input'!"&amp; Database!$O$8 &amp; ROW() - 5))</f>
        <v/>
      </c>
      <c r="D32" s="172" t="str">
        <f ca="1">IF(INDIRECT("'Risk Input'!"&amp; Database!$O$2 &amp; ROW() - 5)="","",INDIRECT("'Risk Input'!"&amp; Database!$O$2 &amp; ROW() - 5))</f>
        <v/>
      </c>
      <c r="E32" s="44" t="str">
        <f ca="1">IF(INDIRECT("'Risk Input'!"&amp; Database!$O$25 &amp; ROW() - 5)="","",INDIRECT("'Risk Input'!"&amp; Database!$O$25 &amp; ROW() - 5))</f>
        <v/>
      </c>
      <c r="F32" s="44">
        <f ca="1">IF(INDIRECT("'Risk Input'!"&amp; Database!$O$20 &amp; ROW() - 5)="","",INDIRECT("'Risk Input'!"&amp; Database!$O$20 &amp; ROW() - 5))</f>
        <v>0</v>
      </c>
      <c r="G32" s="44"/>
      <c r="H32" s="44"/>
      <c r="I32" s="226" t="s">
        <v>127</v>
      </c>
      <c r="J32" s="226" t="s">
        <v>127</v>
      </c>
      <c r="K32" s="226" t="s">
        <v>127</v>
      </c>
      <c r="L32" s="226" t="s">
        <v>127</v>
      </c>
      <c r="M32" s="226" t="s">
        <v>127</v>
      </c>
      <c r="N32" s="226" t="s">
        <v>127</v>
      </c>
      <c r="O32" s="226" t="s">
        <v>127</v>
      </c>
      <c r="P32" s="226" t="s">
        <v>127</v>
      </c>
      <c r="Q32" s="226" t="s">
        <v>127</v>
      </c>
      <c r="R32" s="226" t="s">
        <v>127</v>
      </c>
      <c r="S32" s="226" t="s">
        <v>127</v>
      </c>
      <c r="T32" s="226" t="s">
        <v>127</v>
      </c>
      <c r="U32" s="226" t="s">
        <v>127</v>
      </c>
      <c r="V32" s="226" t="s">
        <v>127</v>
      </c>
      <c r="W32" s="226" t="s">
        <v>127</v>
      </c>
      <c r="X32" s="226" t="s">
        <v>127</v>
      </c>
      <c r="Y32" s="226" t="s">
        <v>127</v>
      </c>
      <c r="Z32" s="226" t="s">
        <v>127</v>
      </c>
      <c r="AA32" s="226" t="s">
        <v>127</v>
      </c>
      <c r="AB32" s="226" t="s">
        <v>127</v>
      </c>
      <c r="AC32" s="226" t="s">
        <v>127</v>
      </c>
      <c r="AD32" s="226" t="s">
        <v>127</v>
      </c>
      <c r="AE32" s="226" t="s">
        <v>127</v>
      </c>
      <c r="AF32" s="226" t="s">
        <v>127</v>
      </c>
      <c r="AG32" s="226" t="s">
        <v>127</v>
      </c>
      <c r="AH32" s="226" t="s">
        <v>127</v>
      </c>
      <c r="AI32" s="226" t="s">
        <v>127</v>
      </c>
      <c r="AJ32" s="226" t="s">
        <v>127</v>
      </c>
      <c r="AK32" s="226" t="s">
        <v>127</v>
      </c>
      <c r="AL32" s="226" t="s">
        <v>127</v>
      </c>
      <c r="AM32" s="226" t="s">
        <v>127</v>
      </c>
      <c r="AN32" s="226" t="s">
        <v>127</v>
      </c>
      <c r="AO32" s="226" t="s">
        <v>127</v>
      </c>
      <c r="AP32" s="226" t="s">
        <v>127</v>
      </c>
      <c r="AQ32" s="226" t="s">
        <v>127</v>
      </c>
      <c r="AR32" s="226" t="s">
        <v>127</v>
      </c>
      <c r="AS32" s="226" t="s">
        <v>127</v>
      </c>
      <c r="AT32" s="226" t="s">
        <v>127</v>
      </c>
      <c r="AU32" s="226" t="s">
        <v>127</v>
      </c>
      <c r="AV32" s="226" t="s">
        <v>127</v>
      </c>
      <c r="AW32" s="226" t="s">
        <v>127</v>
      </c>
      <c r="AX32" s="226" t="s">
        <v>127</v>
      </c>
      <c r="AY32" s="226" t="s">
        <v>127</v>
      </c>
      <c r="AZ32" s="226" t="s">
        <v>127</v>
      </c>
      <c r="BA32" s="226" t="s">
        <v>127</v>
      </c>
      <c r="BB32" s="226" t="s">
        <v>127</v>
      </c>
      <c r="BC32" s="226" t="s">
        <v>127</v>
      </c>
      <c r="BD32" s="226" t="s">
        <v>127</v>
      </c>
    </row>
    <row r="33" spans="2:56" s="213" customFormat="1" ht="15" thickBot="1">
      <c r="B33" s="82">
        <f t="shared" si="0"/>
        <v>22</v>
      </c>
      <c r="C33" s="44" t="str">
        <f ca="1">IF(INDIRECT("'Risk Input'!"&amp; Database!$O$8 &amp; ROW() - 5)="","",INDIRECT("'Risk Input'!"&amp; Database!$O$8 &amp; ROW() - 5))</f>
        <v/>
      </c>
      <c r="D33" s="172" t="str">
        <f ca="1">IF(INDIRECT("'Risk Input'!"&amp; Database!$O$2 &amp; ROW() - 5)="","",INDIRECT("'Risk Input'!"&amp; Database!$O$2 &amp; ROW() - 5))</f>
        <v/>
      </c>
      <c r="E33" s="39" t="str">
        <f ca="1">IF(INDIRECT("'Risk Input'!"&amp; Database!$O$25 &amp; ROW() - 5)="","",INDIRECT("'Risk Input'!"&amp; Database!$O$25 &amp; ROW() - 5))</f>
        <v/>
      </c>
      <c r="F33" s="39">
        <f ca="1">IF(INDIRECT("'Risk Input'!"&amp; Database!$O$20 &amp; ROW() - 5)="","",INDIRECT("'Risk Input'!"&amp; Database!$O$20 &amp; ROW() - 5))</f>
        <v>0</v>
      </c>
      <c r="G33" s="39"/>
      <c r="H33" s="39"/>
      <c r="I33" s="226" t="s">
        <v>127</v>
      </c>
      <c r="J33" s="226" t="s">
        <v>127</v>
      </c>
      <c r="K33" s="226" t="s">
        <v>127</v>
      </c>
      <c r="L33" s="226" t="s">
        <v>127</v>
      </c>
      <c r="M33" s="226" t="s">
        <v>127</v>
      </c>
      <c r="N33" s="226" t="s">
        <v>127</v>
      </c>
      <c r="O33" s="226" t="s">
        <v>127</v>
      </c>
      <c r="P33" s="226" t="s">
        <v>127</v>
      </c>
      <c r="Q33" s="226" t="s">
        <v>127</v>
      </c>
      <c r="R33" s="226" t="s">
        <v>127</v>
      </c>
      <c r="S33" s="226" t="s">
        <v>127</v>
      </c>
      <c r="T33" s="226" t="s">
        <v>127</v>
      </c>
      <c r="U33" s="226" t="s">
        <v>127</v>
      </c>
      <c r="V33" s="226" t="s">
        <v>127</v>
      </c>
      <c r="W33" s="226" t="s">
        <v>127</v>
      </c>
      <c r="X33" s="226" t="s">
        <v>127</v>
      </c>
      <c r="Y33" s="226" t="s">
        <v>127</v>
      </c>
      <c r="Z33" s="226" t="s">
        <v>127</v>
      </c>
      <c r="AA33" s="226" t="s">
        <v>127</v>
      </c>
      <c r="AB33" s="226" t="s">
        <v>127</v>
      </c>
      <c r="AC33" s="226" t="s">
        <v>127</v>
      </c>
      <c r="AD33" s="226" t="s">
        <v>127</v>
      </c>
      <c r="AE33" s="226" t="s">
        <v>127</v>
      </c>
      <c r="AF33" s="226" t="s">
        <v>127</v>
      </c>
      <c r="AG33" s="226" t="s">
        <v>127</v>
      </c>
      <c r="AH33" s="226" t="s">
        <v>127</v>
      </c>
      <c r="AI33" s="226" t="s">
        <v>127</v>
      </c>
      <c r="AJ33" s="226" t="s">
        <v>127</v>
      </c>
      <c r="AK33" s="226" t="s">
        <v>127</v>
      </c>
      <c r="AL33" s="226" t="s">
        <v>127</v>
      </c>
      <c r="AM33" s="226" t="s">
        <v>127</v>
      </c>
      <c r="AN33" s="226" t="s">
        <v>127</v>
      </c>
      <c r="AO33" s="226" t="s">
        <v>127</v>
      </c>
      <c r="AP33" s="226" t="s">
        <v>127</v>
      </c>
      <c r="AQ33" s="226" t="s">
        <v>127</v>
      </c>
      <c r="AR33" s="226" t="s">
        <v>127</v>
      </c>
      <c r="AS33" s="226" t="s">
        <v>127</v>
      </c>
      <c r="AT33" s="226" t="s">
        <v>127</v>
      </c>
      <c r="AU33" s="226" t="s">
        <v>127</v>
      </c>
      <c r="AV33" s="226" t="s">
        <v>127</v>
      </c>
      <c r="AW33" s="226" t="s">
        <v>127</v>
      </c>
      <c r="AX33" s="226" t="s">
        <v>127</v>
      </c>
      <c r="AY33" s="226" t="s">
        <v>127</v>
      </c>
      <c r="AZ33" s="226" t="s">
        <v>127</v>
      </c>
      <c r="BA33" s="226" t="s">
        <v>127</v>
      </c>
      <c r="BB33" s="226" t="s">
        <v>127</v>
      </c>
      <c r="BC33" s="226" t="s">
        <v>127</v>
      </c>
      <c r="BD33" s="226" t="s">
        <v>127</v>
      </c>
    </row>
    <row r="34" spans="2:56" s="213" customFormat="1" ht="15" thickBot="1">
      <c r="B34" s="82">
        <f t="shared" si="0"/>
        <v>23</v>
      </c>
      <c r="C34" s="44" t="str">
        <f ca="1">IF(INDIRECT("'Risk Input'!"&amp; Database!$O$8 &amp; ROW() - 5)="","",INDIRECT("'Risk Input'!"&amp; Database!$O$8 &amp; ROW() - 5))</f>
        <v/>
      </c>
      <c r="D34" s="172" t="str">
        <f ca="1">IF(INDIRECT("'Risk Input'!"&amp; Database!$O$2 &amp; ROW() - 5)="","",INDIRECT("'Risk Input'!"&amp; Database!$O$2 &amp; ROW() - 5))</f>
        <v/>
      </c>
      <c r="E34" s="44" t="str">
        <f ca="1">IF(INDIRECT("'Risk Input'!"&amp; Database!$O$25 &amp; ROW() - 5)="","",INDIRECT("'Risk Input'!"&amp; Database!$O$25 &amp; ROW() - 5))</f>
        <v/>
      </c>
      <c r="F34" s="44">
        <f ca="1">IF(INDIRECT("'Risk Input'!"&amp; Database!$O$20 &amp; ROW() - 5)="","",INDIRECT("'Risk Input'!"&amp; Database!$O$20 &amp; ROW() - 5))</f>
        <v>0</v>
      </c>
      <c r="G34" s="44"/>
      <c r="H34" s="44"/>
      <c r="I34" s="226" t="s">
        <v>127</v>
      </c>
      <c r="J34" s="226" t="s">
        <v>127</v>
      </c>
      <c r="K34" s="226" t="s">
        <v>127</v>
      </c>
      <c r="L34" s="226" t="s">
        <v>127</v>
      </c>
      <c r="M34" s="226" t="s">
        <v>127</v>
      </c>
      <c r="N34" s="226" t="s">
        <v>127</v>
      </c>
      <c r="O34" s="226" t="s">
        <v>127</v>
      </c>
      <c r="P34" s="226" t="s">
        <v>127</v>
      </c>
      <c r="Q34" s="226" t="s">
        <v>127</v>
      </c>
      <c r="R34" s="226" t="s">
        <v>127</v>
      </c>
      <c r="S34" s="226" t="s">
        <v>127</v>
      </c>
      <c r="T34" s="226" t="s">
        <v>127</v>
      </c>
      <c r="U34" s="226" t="s">
        <v>127</v>
      </c>
      <c r="V34" s="226" t="s">
        <v>127</v>
      </c>
      <c r="W34" s="226" t="s">
        <v>127</v>
      </c>
      <c r="X34" s="226" t="s">
        <v>127</v>
      </c>
      <c r="Y34" s="226" t="s">
        <v>127</v>
      </c>
      <c r="Z34" s="226" t="s">
        <v>127</v>
      </c>
      <c r="AA34" s="226" t="s">
        <v>127</v>
      </c>
      <c r="AB34" s="226" t="s">
        <v>127</v>
      </c>
      <c r="AC34" s="226" t="s">
        <v>127</v>
      </c>
      <c r="AD34" s="226" t="s">
        <v>127</v>
      </c>
      <c r="AE34" s="226" t="s">
        <v>127</v>
      </c>
      <c r="AF34" s="226" t="s">
        <v>127</v>
      </c>
      <c r="AG34" s="226" t="s">
        <v>127</v>
      </c>
      <c r="AH34" s="226" t="s">
        <v>127</v>
      </c>
      <c r="AI34" s="226" t="s">
        <v>127</v>
      </c>
      <c r="AJ34" s="226" t="s">
        <v>127</v>
      </c>
      <c r="AK34" s="226" t="s">
        <v>127</v>
      </c>
      <c r="AL34" s="226" t="s">
        <v>127</v>
      </c>
      <c r="AM34" s="226" t="s">
        <v>127</v>
      </c>
      <c r="AN34" s="226" t="s">
        <v>127</v>
      </c>
      <c r="AO34" s="226" t="s">
        <v>127</v>
      </c>
      <c r="AP34" s="226" t="s">
        <v>127</v>
      </c>
      <c r="AQ34" s="226" t="s">
        <v>127</v>
      </c>
      <c r="AR34" s="226" t="s">
        <v>127</v>
      </c>
      <c r="AS34" s="226" t="s">
        <v>127</v>
      </c>
      <c r="AT34" s="226" t="s">
        <v>127</v>
      </c>
      <c r="AU34" s="226" t="s">
        <v>127</v>
      </c>
      <c r="AV34" s="226" t="s">
        <v>127</v>
      </c>
      <c r="AW34" s="226" t="s">
        <v>127</v>
      </c>
      <c r="AX34" s="226" t="s">
        <v>127</v>
      </c>
      <c r="AY34" s="226" t="s">
        <v>127</v>
      </c>
      <c r="AZ34" s="226" t="s">
        <v>127</v>
      </c>
      <c r="BA34" s="226" t="s">
        <v>127</v>
      </c>
      <c r="BB34" s="226" t="s">
        <v>127</v>
      </c>
      <c r="BC34" s="226" t="s">
        <v>127</v>
      </c>
      <c r="BD34" s="226" t="s">
        <v>127</v>
      </c>
    </row>
    <row r="35" spans="2:56" s="213" customFormat="1" ht="15" thickBot="1">
      <c r="B35" s="82">
        <f t="shared" si="0"/>
        <v>24</v>
      </c>
      <c r="C35" s="44" t="str">
        <f ca="1">IF(INDIRECT("'Risk Input'!"&amp; Database!$O$8 &amp; ROW() - 5)="","",INDIRECT("'Risk Input'!"&amp; Database!$O$8 &amp; ROW() - 5))</f>
        <v/>
      </c>
      <c r="D35" s="172" t="str">
        <f ca="1">IF(INDIRECT("'Risk Input'!"&amp; Database!$O$2 &amp; ROW() - 5)="","",INDIRECT("'Risk Input'!"&amp; Database!$O$2 &amp; ROW() - 5))</f>
        <v/>
      </c>
      <c r="E35" s="39" t="str">
        <f ca="1">IF(INDIRECT("'Risk Input'!"&amp; Database!$O$25 &amp; ROW() - 5)="","",INDIRECT("'Risk Input'!"&amp; Database!$O$25 &amp; ROW() - 5))</f>
        <v/>
      </c>
      <c r="F35" s="39">
        <f ca="1">IF(INDIRECT("'Risk Input'!"&amp; Database!$O$20 &amp; ROW() - 5)="","",INDIRECT("'Risk Input'!"&amp; Database!$O$20 &amp; ROW() - 5))</f>
        <v>0</v>
      </c>
      <c r="G35" s="39"/>
      <c r="H35" s="39"/>
      <c r="I35" s="226" t="s">
        <v>127</v>
      </c>
      <c r="J35" s="226" t="s">
        <v>127</v>
      </c>
      <c r="K35" s="226" t="s">
        <v>127</v>
      </c>
      <c r="L35" s="226" t="s">
        <v>127</v>
      </c>
      <c r="M35" s="226" t="s">
        <v>127</v>
      </c>
      <c r="N35" s="226" t="s">
        <v>127</v>
      </c>
      <c r="O35" s="226" t="s">
        <v>127</v>
      </c>
      <c r="P35" s="226" t="s">
        <v>127</v>
      </c>
      <c r="Q35" s="226" t="s">
        <v>127</v>
      </c>
      <c r="R35" s="226" t="s">
        <v>127</v>
      </c>
      <c r="S35" s="226" t="s">
        <v>127</v>
      </c>
      <c r="T35" s="226" t="s">
        <v>127</v>
      </c>
      <c r="U35" s="226" t="s">
        <v>127</v>
      </c>
      <c r="V35" s="226" t="s">
        <v>127</v>
      </c>
      <c r="W35" s="226" t="s">
        <v>127</v>
      </c>
      <c r="X35" s="226" t="s">
        <v>127</v>
      </c>
      <c r="Y35" s="226" t="s">
        <v>127</v>
      </c>
      <c r="Z35" s="226" t="s">
        <v>127</v>
      </c>
      <c r="AA35" s="226" t="s">
        <v>127</v>
      </c>
      <c r="AB35" s="226" t="s">
        <v>127</v>
      </c>
      <c r="AC35" s="226" t="s">
        <v>127</v>
      </c>
      <c r="AD35" s="226" t="s">
        <v>127</v>
      </c>
      <c r="AE35" s="226" t="s">
        <v>127</v>
      </c>
      <c r="AF35" s="226" t="s">
        <v>127</v>
      </c>
      <c r="AG35" s="226" t="s">
        <v>127</v>
      </c>
      <c r="AH35" s="226" t="s">
        <v>127</v>
      </c>
      <c r="AI35" s="226" t="s">
        <v>127</v>
      </c>
      <c r="AJ35" s="226" t="s">
        <v>127</v>
      </c>
      <c r="AK35" s="226" t="s">
        <v>127</v>
      </c>
      <c r="AL35" s="226" t="s">
        <v>127</v>
      </c>
      <c r="AM35" s="226" t="s">
        <v>127</v>
      </c>
      <c r="AN35" s="226" t="s">
        <v>127</v>
      </c>
      <c r="AO35" s="226" t="s">
        <v>127</v>
      </c>
      <c r="AP35" s="226" t="s">
        <v>127</v>
      </c>
      <c r="AQ35" s="226" t="s">
        <v>127</v>
      </c>
      <c r="AR35" s="226" t="s">
        <v>127</v>
      </c>
      <c r="AS35" s="226" t="s">
        <v>127</v>
      </c>
      <c r="AT35" s="226" t="s">
        <v>127</v>
      </c>
      <c r="AU35" s="226" t="s">
        <v>127</v>
      </c>
      <c r="AV35" s="226" t="s">
        <v>127</v>
      </c>
      <c r="AW35" s="226" t="s">
        <v>127</v>
      </c>
      <c r="AX35" s="226" t="s">
        <v>127</v>
      </c>
      <c r="AY35" s="226" t="s">
        <v>127</v>
      </c>
      <c r="AZ35" s="226" t="s">
        <v>127</v>
      </c>
      <c r="BA35" s="226" t="s">
        <v>127</v>
      </c>
      <c r="BB35" s="226" t="s">
        <v>127</v>
      </c>
      <c r="BC35" s="226" t="s">
        <v>127</v>
      </c>
      <c r="BD35" s="226" t="s">
        <v>127</v>
      </c>
    </row>
    <row r="36" spans="2:56" s="213" customFormat="1" ht="15" thickBot="1">
      <c r="B36" s="82">
        <f t="shared" si="0"/>
        <v>25</v>
      </c>
      <c r="C36" s="44" t="str">
        <f ca="1">IF(INDIRECT("'Risk Input'!"&amp; Database!$O$8 &amp; ROW() - 5)="","",INDIRECT("'Risk Input'!"&amp; Database!$O$8 &amp; ROW() - 5))</f>
        <v/>
      </c>
      <c r="D36" s="172" t="str">
        <f ca="1">IF(INDIRECT("'Risk Input'!"&amp; Database!$O$2 &amp; ROW() - 5)="","",INDIRECT("'Risk Input'!"&amp; Database!$O$2 &amp; ROW() - 5))</f>
        <v/>
      </c>
      <c r="E36" s="44" t="str">
        <f ca="1">IF(INDIRECT("'Risk Input'!"&amp; Database!$O$25 &amp; ROW() - 5)="","",INDIRECT("'Risk Input'!"&amp; Database!$O$25 &amp; ROW() - 5))</f>
        <v/>
      </c>
      <c r="F36" s="44">
        <f ca="1">IF(INDIRECT("'Risk Input'!"&amp; Database!$O$20 &amp; ROW() - 5)="","",INDIRECT("'Risk Input'!"&amp; Database!$O$20 &amp; ROW() - 5))</f>
        <v>0</v>
      </c>
      <c r="G36" s="44"/>
      <c r="H36" s="44"/>
      <c r="I36" s="226" t="s">
        <v>127</v>
      </c>
      <c r="J36" s="226" t="s">
        <v>127</v>
      </c>
      <c r="K36" s="226" t="s">
        <v>127</v>
      </c>
      <c r="L36" s="226" t="s">
        <v>127</v>
      </c>
      <c r="M36" s="226" t="s">
        <v>127</v>
      </c>
      <c r="N36" s="226" t="s">
        <v>127</v>
      </c>
      <c r="O36" s="226" t="s">
        <v>127</v>
      </c>
      <c r="P36" s="226" t="s">
        <v>127</v>
      </c>
      <c r="Q36" s="226" t="s">
        <v>127</v>
      </c>
      <c r="R36" s="226" t="s">
        <v>127</v>
      </c>
      <c r="S36" s="226" t="s">
        <v>127</v>
      </c>
      <c r="T36" s="226" t="s">
        <v>127</v>
      </c>
      <c r="U36" s="226" t="s">
        <v>127</v>
      </c>
      <c r="V36" s="226" t="s">
        <v>127</v>
      </c>
      <c r="W36" s="226" t="s">
        <v>127</v>
      </c>
      <c r="X36" s="226" t="s">
        <v>127</v>
      </c>
      <c r="Y36" s="226" t="s">
        <v>127</v>
      </c>
      <c r="Z36" s="226" t="s">
        <v>127</v>
      </c>
      <c r="AA36" s="226" t="s">
        <v>127</v>
      </c>
      <c r="AB36" s="226" t="s">
        <v>127</v>
      </c>
      <c r="AC36" s="226" t="s">
        <v>127</v>
      </c>
      <c r="AD36" s="226" t="s">
        <v>127</v>
      </c>
      <c r="AE36" s="226" t="s">
        <v>127</v>
      </c>
      <c r="AF36" s="226" t="s">
        <v>127</v>
      </c>
      <c r="AG36" s="226" t="s">
        <v>127</v>
      </c>
      <c r="AH36" s="226" t="s">
        <v>127</v>
      </c>
      <c r="AI36" s="226" t="s">
        <v>127</v>
      </c>
      <c r="AJ36" s="226" t="s">
        <v>127</v>
      </c>
      <c r="AK36" s="226" t="s">
        <v>127</v>
      </c>
      <c r="AL36" s="226" t="s">
        <v>127</v>
      </c>
      <c r="AM36" s="226" t="s">
        <v>127</v>
      </c>
      <c r="AN36" s="226" t="s">
        <v>127</v>
      </c>
      <c r="AO36" s="226" t="s">
        <v>127</v>
      </c>
      <c r="AP36" s="226" t="s">
        <v>127</v>
      </c>
      <c r="AQ36" s="226" t="s">
        <v>127</v>
      </c>
      <c r="AR36" s="226" t="s">
        <v>127</v>
      </c>
      <c r="AS36" s="226" t="s">
        <v>127</v>
      </c>
      <c r="AT36" s="226" t="s">
        <v>127</v>
      </c>
      <c r="AU36" s="226" t="s">
        <v>127</v>
      </c>
      <c r="AV36" s="226" t="s">
        <v>127</v>
      </c>
      <c r="AW36" s="226" t="s">
        <v>127</v>
      </c>
      <c r="AX36" s="226" t="s">
        <v>127</v>
      </c>
      <c r="AY36" s="226" t="s">
        <v>127</v>
      </c>
      <c r="AZ36" s="226" t="s">
        <v>127</v>
      </c>
      <c r="BA36" s="226" t="s">
        <v>127</v>
      </c>
      <c r="BB36" s="226" t="s">
        <v>127</v>
      </c>
      <c r="BC36" s="226" t="s">
        <v>127</v>
      </c>
      <c r="BD36" s="226" t="s">
        <v>127</v>
      </c>
    </row>
    <row r="37" spans="2:56" s="213" customFormat="1" ht="15" thickBot="1">
      <c r="B37" s="82">
        <f t="shared" si="0"/>
        <v>26</v>
      </c>
      <c r="C37" s="44" t="str">
        <f ca="1">IF(INDIRECT("'Risk Input'!"&amp; Database!$O$8 &amp; ROW() - 5)="","",INDIRECT("'Risk Input'!"&amp; Database!$O$8 &amp; ROW() - 5))</f>
        <v/>
      </c>
      <c r="D37" s="172" t="str">
        <f ca="1">IF(INDIRECT("'Risk Input'!"&amp; Database!$O$2 &amp; ROW() - 5)="","",INDIRECT("'Risk Input'!"&amp; Database!$O$2 &amp; ROW() - 5))</f>
        <v/>
      </c>
      <c r="E37" s="39" t="str">
        <f ca="1">IF(INDIRECT("'Risk Input'!"&amp; Database!$O$25 &amp; ROW() - 5)="","",INDIRECT("'Risk Input'!"&amp; Database!$O$25 &amp; ROW() - 5))</f>
        <v/>
      </c>
      <c r="F37" s="39">
        <f ca="1">IF(INDIRECT("'Risk Input'!"&amp; Database!$O$20 &amp; ROW() - 5)="","",INDIRECT("'Risk Input'!"&amp; Database!$O$20 &amp; ROW() - 5))</f>
        <v>0</v>
      </c>
      <c r="G37" s="39"/>
      <c r="H37" s="39"/>
      <c r="I37" s="226" t="s">
        <v>127</v>
      </c>
      <c r="J37" s="226" t="s">
        <v>127</v>
      </c>
      <c r="K37" s="226" t="s">
        <v>127</v>
      </c>
      <c r="L37" s="226" t="s">
        <v>127</v>
      </c>
      <c r="M37" s="226" t="s">
        <v>127</v>
      </c>
      <c r="N37" s="226" t="s">
        <v>127</v>
      </c>
      <c r="O37" s="226" t="s">
        <v>127</v>
      </c>
      <c r="P37" s="226" t="s">
        <v>127</v>
      </c>
      <c r="Q37" s="226" t="s">
        <v>127</v>
      </c>
      <c r="R37" s="226" t="s">
        <v>127</v>
      </c>
      <c r="S37" s="226" t="s">
        <v>127</v>
      </c>
      <c r="T37" s="226" t="s">
        <v>127</v>
      </c>
      <c r="U37" s="226" t="s">
        <v>127</v>
      </c>
      <c r="V37" s="226" t="s">
        <v>127</v>
      </c>
      <c r="W37" s="226" t="s">
        <v>127</v>
      </c>
      <c r="X37" s="226" t="s">
        <v>127</v>
      </c>
      <c r="Y37" s="226" t="s">
        <v>127</v>
      </c>
      <c r="Z37" s="226" t="s">
        <v>127</v>
      </c>
      <c r="AA37" s="226" t="s">
        <v>127</v>
      </c>
      <c r="AB37" s="226" t="s">
        <v>127</v>
      </c>
      <c r="AC37" s="226" t="s">
        <v>127</v>
      </c>
      <c r="AD37" s="226" t="s">
        <v>127</v>
      </c>
      <c r="AE37" s="226" t="s">
        <v>127</v>
      </c>
      <c r="AF37" s="226" t="s">
        <v>127</v>
      </c>
      <c r="AG37" s="226" t="s">
        <v>127</v>
      </c>
      <c r="AH37" s="226" t="s">
        <v>127</v>
      </c>
      <c r="AI37" s="226" t="s">
        <v>127</v>
      </c>
      <c r="AJ37" s="226" t="s">
        <v>127</v>
      </c>
      <c r="AK37" s="226" t="s">
        <v>127</v>
      </c>
      <c r="AL37" s="226" t="s">
        <v>127</v>
      </c>
      <c r="AM37" s="226" t="s">
        <v>127</v>
      </c>
      <c r="AN37" s="226" t="s">
        <v>127</v>
      </c>
      <c r="AO37" s="226" t="s">
        <v>127</v>
      </c>
      <c r="AP37" s="226" t="s">
        <v>127</v>
      </c>
      <c r="AQ37" s="226" t="s">
        <v>127</v>
      </c>
      <c r="AR37" s="226" t="s">
        <v>127</v>
      </c>
      <c r="AS37" s="226" t="s">
        <v>127</v>
      </c>
      <c r="AT37" s="226" t="s">
        <v>127</v>
      </c>
      <c r="AU37" s="226" t="s">
        <v>127</v>
      </c>
      <c r="AV37" s="226" t="s">
        <v>127</v>
      </c>
      <c r="AW37" s="226" t="s">
        <v>127</v>
      </c>
      <c r="AX37" s="226" t="s">
        <v>127</v>
      </c>
      <c r="AY37" s="226" t="s">
        <v>127</v>
      </c>
      <c r="AZ37" s="226" t="s">
        <v>127</v>
      </c>
      <c r="BA37" s="226" t="s">
        <v>127</v>
      </c>
      <c r="BB37" s="226" t="s">
        <v>127</v>
      </c>
      <c r="BC37" s="226" t="s">
        <v>127</v>
      </c>
      <c r="BD37" s="226" t="s">
        <v>127</v>
      </c>
    </row>
    <row r="38" spans="2:56" s="213" customFormat="1" ht="15" thickBot="1">
      <c r="B38" s="82">
        <f t="shared" si="0"/>
        <v>27</v>
      </c>
      <c r="C38" s="44" t="str">
        <f ca="1">IF(INDIRECT("'Risk Input'!"&amp; Database!$O$8 &amp; ROW() - 5)="","",INDIRECT("'Risk Input'!"&amp; Database!$O$8 &amp; ROW() - 5))</f>
        <v/>
      </c>
      <c r="D38" s="172" t="str">
        <f ca="1">IF(INDIRECT("'Risk Input'!"&amp; Database!$O$2 &amp; ROW() - 5)="","",INDIRECT("'Risk Input'!"&amp; Database!$O$2 &amp; ROW() - 5))</f>
        <v/>
      </c>
      <c r="E38" s="44" t="str">
        <f ca="1">IF(INDIRECT("'Risk Input'!"&amp; Database!$O$25 &amp; ROW() - 5)="","",INDIRECT("'Risk Input'!"&amp; Database!$O$25 &amp; ROW() - 5))</f>
        <v/>
      </c>
      <c r="F38" s="44">
        <f ca="1">IF(INDIRECT("'Risk Input'!"&amp; Database!$O$20 &amp; ROW() - 5)="","",INDIRECT("'Risk Input'!"&amp; Database!$O$20 &amp; ROW() - 5))</f>
        <v>0</v>
      </c>
      <c r="G38" s="44"/>
      <c r="H38" s="44"/>
      <c r="I38" s="226" t="s">
        <v>127</v>
      </c>
      <c r="J38" s="226" t="s">
        <v>127</v>
      </c>
      <c r="K38" s="226" t="s">
        <v>127</v>
      </c>
      <c r="L38" s="226" t="s">
        <v>127</v>
      </c>
      <c r="M38" s="226" t="s">
        <v>127</v>
      </c>
      <c r="N38" s="226" t="s">
        <v>127</v>
      </c>
      <c r="O38" s="226" t="s">
        <v>127</v>
      </c>
      <c r="P38" s="226" t="s">
        <v>127</v>
      </c>
      <c r="Q38" s="226" t="s">
        <v>127</v>
      </c>
      <c r="R38" s="226" t="s">
        <v>127</v>
      </c>
      <c r="S38" s="226" t="s">
        <v>127</v>
      </c>
      <c r="T38" s="226" t="s">
        <v>127</v>
      </c>
      <c r="U38" s="226" t="s">
        <v>127</v>
      </c>
      <c r="V38" s="226" t="s">
        <v>127</v>
      </c>
      <c r="W38" s="226" t="s">
        <v>127</v>
      </c>
      <c r="X38" s="226" t="s">
        <v>127</v>
      </c>
      <c r="Y38" s="226" t="s">
        <v>127</v>
      </c>
      <c r="Z38" s="226" t="s">
        <v>127</v>
      </c>
      <c r="AA38" s="226" t="s">
        <v>127</v>
      </c>
      <c r="AB38" s="226" t="s">
        <v>127</v>
      </c>
      <c r="AC38" s="226" t="s">
        <v>127</v>
      </c>
      <c r="AD38" s="226" t="s">
        <v>127</v>
      </c>
      <c r="AE38" s="226" t="s">
        <v>127</v>
      </c>
      <c r="AF38" s="226" t="s">
        <v>127</v>
      </c>
      <c r="AG38" s="226" t="s">
        <v>127</v>
      </c>
      <c r="AH38" s="226" t="s">
        <v>127</v>
      </c>
      <c r="AI38" s="226" t="s">
        <v>127</v>
      </c>
      <c r="AJ38" s="226" t="s">
        <v>127</v>
      </c>
      <c r="AK38" s="226" t="s">
        <v>127</v>
      </c>
      <c r="AL38" s="226" t="s">
        <v>127</v>
      </c>
      <c r="AM38" s="226" t="s">
        <v>127</v>
      </c>
      <c r="AN38" s="226" t="s">
        <v>127</v>
      </c>
      <c r="AO38" s="226" t="s">
        <v>127</v>
      </c>
      <c r="AP38" s="226" t="s">
        <v>127</v>
      </c>
      <c r="AQ38" s="226" t="s">
        <v>127</v>
      </c>
      <c r="AR38" s="226" t="s">
        <v>127</v>
      </c>
      <c r="AS38" s="226" t="s">
        <v>127</v>
      </c>
      <c r="AT38" s="226" t="s">
        <v>127</v>
      </c>
      <c r="AU38" s="226" t="s">
        <v>127</v>
      </c>
      <c r="AV38" s="226" t="s">
        <v>127</v>
      </c>
      <c r="AW38" s="226" t="s">
        <v>127</v>
      </c>
      <c r="AX38" s="226" t="s">
        <v>127</v>
      </c>
      <c r="AY38" s="226" t="s">
        <v>127</v>
      </c>
      <c r="AZ38" s="226" t="s">
        <v>127</v>
      </c>
      <c r="BA38" s="226" t="s">
        <v>127</v>
      </c>
      <c r="BB38" s="226" t="s">
        <v>127</v>
      </c>
      <c r="BC38" s="226" t="s">
        <v>127</v>
      </c>
      <c r="BD38" s="226" t="s">
        <v>127</v>
      </c>
    </row>
    <row r="39" spans="2:56" s="213" customFormat="1" ht="15" thickBot="1">
      <c r="B39" s="82">
        <f t="shared" si="0"/>
        <v>28</v>
      </c>
      <c r="C39" s="44" t="str">
        <f ca="1">IF(INDIRECT("'Risk Input'!"&amp; Database!$O$8 &amp; ROW() - 5)="","",INDIRECT("'Risk Input'!"&amp; Database!$O$8 &amp; ROW() - 5))</f>
        <v/>
      </c>
      <c r="D39" s="172" t="str">
        <f ca="1">IF(INDIRECT("'Risk Input'!"&amp; Database!$O$2 &amp; ROW() - 5)="","",INDIRECT("'Risk Input'!"&amp; Database!$O$2 &amp; ROW() - 5))</f>
        <v/>
      </c>
      <c r="E39" s="39" t="str">
        <f ca="1">IF(INDIRECT("'Risk Input'!"&amp; Database!$O$25 &amp; ROW() - 5)="","",INDIRECT("'Risk Input'!"&amp; Database!$O$25 &amp; ROW() - 5))</f>
        <v/>
      </c>
      <c r="F39" s="39">
        <f ca="1">IF(INDIRECT("'Risk Input'!"&amp; Database!$O$20 &amp; ROW() - 5)="","",INDIRECT("'Risk Input'!"&amp; Database!$O$20 &amp; ROW() - 5))</f>
        <v>0</v>
      </c>
      <c r="G39" s="39"/>
      <c r="H39" s="39"/>
      <c r="I39" s="226" t="s">
        <v>127</v>
      </c>
      <c r="J39" s="226" t="s">
        <v>127</v>
      </c>
      <c r="K39" s="226" t="s">
        <v>127</v>
      </c>
      <c r="L39" s="226" t="s">
        <v>127</v>
      </c>
      <c r="M39" s="226" t="s">
        <v>127</v>
      </c>
      <c r="N39" s="226" t="s">
        <v>127</v>
      </c>
      <c r="O39" s="226" t="s">
        <v>127</v>
      </c>
      <c r="P39" s="226" t="s">
        <v>127</v>
      </c>
      <c r="Q39" s="226" t="s">
        <v>127</v>
      </c>
      <c r="R39" s="226" t="s">
        <v>127</v>
      </c>
      <c r="S39" s="226" t="s">
        <v>127</v>
      </c>
      <c r="T39" s="226" t="s">
        <v>127</v>
      </c>
      <c r="U39" s="226" t="s">
        <v>127</v>
      </c>
      <c r="V39" s="226" t="s">
        <v>127</v>
      </c>
      <c r="W39" s="226" t="s">
        <v>127</v>
      </c>
      <c r="X39" s="226" t="s">
        <v>127</v>
      </c>
      <c r="Y39" s="226" t="s">
        <v>127</v>
      </c>
      <c r="Z39" s="226" t="s">
        <v>127</v>
      </c>
      <c r="AA39" s="226" t="s">
        <v>127</v>
      </c>
      <c r="AB39" s="226" t="s">
        <v>127</v>
      </c>
      <c r="AC39" s="226" t="s">
        <v>127</v>
      </c>
      <c r="AD39" s="226" t="s">
        <v>127</v>
      </c>
      <c r="AE39" s="226" t="s">
        <v>127</v>
      </c>
      <c r="AF39" s="226" t="s">
        <v>127</v>
      </c>
      <c r="AG39" s="226" t="s">
        <v>127</v>
      </c>
      <c r="AH39" s="226" t="s">
        <v>127</v>
      </c>
      <c r="AI39" s="226" t="s">
        <v>127</v>
      </c>
      <c r="AJ39" s="226" t="s">
        <v>127</v>
      </c>
      <c r="AK39" s="226" t="s">
        <v>127</v>
      </c>
      <c r="AL39" s="226" t="s">
        <v>127</v>
      </c>
      <c r="AM39" s="226" t="s">
        <v>127</v>
      </c>
      <c r="AN39" s="226" t="s">
        <v>127</v>
      </c>
      <c r="AO39" s="226" t="s">
        <v>127</v>
      </c>
      <c r="AP39" s="226" t="s">
        <v>127</v>
      </c>
      <c r="AQ39" s="226" t="s">
        <v>127</v>
      </c>
      <c r="AR39" s="226" t="s">
        <v>127</v>
      </c>
      <c r="AS39" s="226" t="s">
        <v>127</v>
      </c>
      <c r="AT39" s="226" t="s">
        <v>127</v>
      </c>
      <c r="AU39" s="226" t="s">
        <v>127</v>
      </c>
      <c r="AV39" s="226" t="s">
        <v>127</v>
      </c>
      <c r="AW39" s="226" t="s">
        <v>127</v>
      </c>
      <c r="AX39" s="226" t="s">
        <v>127</v>
      </c>
      <c r="AY39" s="226" t="s">
        <v>127</v>
      </c>
      <c r="AZ39" s="226" t="s">
        <v>127</v>
      </c>
      <c r="BA39" s="226" t="s">
        <v>127</v>
      </c>
      <c r="BB39" s="226" t="s">
        <v>127</v>
      </c>
      <c r="BC39" s="226" t="s">
        <v>127</v>
      </c>
      <c r="BD39" s="226" t="s">
        <v>127</v>
      </c>
    </row>
    <row r="40" spans="2:56" s="213" customFormat="1" ht="15" thickBot="1">
      <c r="B40" s="82">
        <f t="shared" si="0"/>
        <v>29</v>
      </c>
      <c r="C40" s="44" t="str">
        <f ca="1">IF(INDIRECT("'Risk Input'!"&amp; Database!$O$8 &amp; ROW() - 5)="","",INDIRECT("'Risk Input'!"&amp; Database!$O$8 &amp; ROW() - 5))</f>
        <v/>
      </c>
      <c r="D40" s="172" t="str">
        <f ca="1">IF(INDIRECT("'Risk Input'!"&amp; Database!$O$2 &amp; ROW() - 5)="","",INDIRECT("'Risk Input'!"&amp; Database!$O$2 &amp; ROW() - 5))</f>
        <v/>
      </c>
      <c r="E40" s="44" t="str">
        <f ca="1">IF(INDIRECT("'Risk Input'!"&amp; Database!$O$25 &amp; ROW() - 5)="","",INDIRECT("'Risk Input'!"&amp; Database!$O$25 &amp; ROW() - 5))</f>
        <v/>
      </c>
      <c r="F40" s="44">
        <f ca="1">IF(INDIRECT("'Risk Input'!"&amp; Database!$O$20 &amp; ROW() - 5)="","",INDIRECT("'Risk Input'!"&amp; Database!$O$20 &amp; ROW() - 5))</f>
        <v>0</v>
      </c>
      <c r="G40" s="44"/>
      <c r="H40" s="44"/>
      <c r="I40" s="226" t="s">
        <v>127</v>
      </c>
      <c r="J40" s="226" t="s">
        <v>127</v>
      </c>
      <c r="K40" s="226" t="s">
        <v>127</v>
      </c>
      <c r="L40" s="226" t="s">
        <v>127</v>
      </c>
      <c r="M40" s="226" t="s">
        <v>127</v>
      </c>
      <c r="N40" s="226" t="s">
        <v>127</v>
      </c>
      <c r="O40" s="226" t="s">
        <v>127</v>
      </c>
      <c r="P40" s="226" t="s">
        <v>127</v>
      </c>
      <c r="Q40" s="226" t="s">
        <v>127</v>
      </c>
      <c r="R40" s="226" t="s">
        <v>127</v>
      </c>
      <c r="S40" s="226" t="s">
        <v>127</v>
      </c>
      <c r="T40" s="226" t="s">
        <v>127</v>
      </c>
      <c r="U40" s="226" t="s">
        <v>127</v>
      </c>
      <c r="V40" s="226" t="s">
        <v>127</v>
      </c>
      <c r="W40" s="226" t="s">
        <v>127</v>
      </c>
      <c r="X40" s="226" t="s">
        <v>127</v>
      </c>
      <c r="Y40" s="226" t="s">
        <v>127</v>
      </c>
      <c r="Z40" s="226" t="s">
        <v>127</v>
      </c>
      <c r="AA40" s="226" t="s">
        <v>127</v>
      </c>
      <c r="AB40" s="226" t="s">
        <v>127</v>
      </c>
      <c r="AC40" s="226" t="s">
        <v>127</v>
      </c>
      <c r="AD40" s="226" t="s">
        <v>127</v>
      </c>
      <c r="AE40" s="226" t="s">
        <v>127</v>
      </c>
      <c r="AF40" s="226" t="s">
        <v>127</v>
      </c>
      <c r="AG40" s="226" t="s">
        <v>127</v>
      </c>
      <c r="AH40" s="226" t="s">
        <v>127</v>
      </c>
      <c r="AI40" s="226" t="s">
        <v>127</v>
      </c>
      <c r="AJ40" s="226" t="s">
        <v>127</v>
      </c>
      <c r="AK40" s="226" t="s">
        <v>127</v>
      </c>
      <c r="AL40" s="226" t="s">
        <v>127</v>
      </c>
      <c r="AM40" s="226" t="s">
        <v>127</v>
      </c>
      <c r="AN40" s="226" t="s">
        <v>127</v>
      </c>
      <c r="AO40" s="226" t="s">
        <v>127</v>
      </c>
      <c r="AP40" s="226" t="s">
        <v>127</v>
      </c>
      <c r="AQ40" s="226" t="s">
        <v>127</v>
      </c>
      <c r="AR40" s="226" t="s">
        <v>127</v>
      </c>
      <c r="AS40" s="226" t="s">
        <v>127</v>
      </c>
      <c r="AT40" s="226" t="s">
        <v>127</v>
      </c>
      <c r="AU40" s="226" t="s">
        <v>127</v>
      </c>
      <c r="AV40" s="226" t="s">
        <v>127</v>
      </c>
      <c r="AW40" s="226" t="s">
        <v>127</v>
      </c>
      <c r="AX40" s="226" t="s">
        <v>127</v>
      </c>
      <c r="AY40" s="226" t="s">
        <v>127</v>
      </c>
      <c r="AZ40" s="226" t="s">
        <v>127</v>
      </c>
      <c r="BA40" s="226" t="s">
        <v>127</v>
      </c>
      <c r="BB40" s="226" t="s">
        <v>127</v>
      </c>
      <c r="BC40" s="226" t="s">
        <v>127</v>
      </c>
      <c r="BD40" s="226" t="s">
        <v>127</v>
      </c>
    </row>
    <row r="41" spans="2:56" s="213" customFormat="1" ht="15" thickBot="1">
      <c r="B41" s="81">
        <f>B40+1</f>
        <v>30</v>
      </c>
      <c r="C41" s="44" t="str">
        <f ca="1">IF(INDIRECT("'Risk Input'!"&amp; Database!$O$8 &amp; ROW() - 5)="","",INDIRECT("'Risk Input'!"&amp; Database!$O$8 &amp; ROW() - 5))</f>
        <v/>
      </c>
      <c r="D41" s="172" t="str">
        <f ca="1">IF(INDIRECT("'Risk Input'!"&amp; Database!$O$2 &amp; ROW() - 5)="","",INDIRECT("'Risk Input'!"&amp; Database!$O$2 &amp; ROW() - 5))</f>
        <v/>
      </c>
      <c r="E41" s="39" t="str">
        <f ca="1">IF(INDIRECT("'Risk Input'!"&amp; Database!$O$25 &amp; ROW() - 5)="","",INDIRECT("'Risk Input'!"&amp; Database!$O$25 &amp; ROW() - 5))</f>
        <v/>
      </c>
      <c r="F41" s="39">
        <f ca="1">IF(INDIRECT("'Risk Input'!"&amp; Database!$O$20 &amp; ROW() - 5)="","",INDIRECT("'Risk Input'!"&amp; Database!$O$20 &amp; ROW() - 5))</f>
        <v>0</v>
      </c>
      <c r="G41" s="39"/>
      <c r="H41" s="39"/>
      <c r="I41" s="226" t="s">
        <v>127</v>
      </c>
      <c r="J41" s="226" t="s">
        <v>127</v>
      </c>
      <c r="K41" s="226" t="s">
        <v>127</v>
      </c>
      <c r="L41" s="226" t="s">
        <v>127</v>
      </c>
      <c r="M41" s="226" t="s">
        <v>127</v>
      </c>
      <c r="N41" s="226" t="s">
        <v>127</v>
      </c>
      <c r="O41" s="226" t="s">
        <v>127</v>
      </c>
      <c r="P41" s="226" t="s">
        <v>127</v>
      </c>
      <c r="Q41" s="226" t="s">
        <v>127</v>
      </c>
      <c r="R41" s="226" t="s">
        <v>127</v>
      </c>
      <c r="S41" s="226" t="s">
        <v>127</v>
      </c>
      <c r="T41" s="226" t="s">
        <v>127</v>
      </c>
      <c r="U41" s="226" t="s">
        <v>127</v>
      </c>
      <c r="V41" s="226" t="s">
        <v>127</v>
      </c>
      <c r="W41" s="226" t="s">
        <v>127</v>
      </c>
      <c r="X41" s="226" t="s">
        <v>127</v>
      </c>
      <c r="Y41" s="226" t="s">
        <v>127</v>
      </c>
      <c r="Z41" s="226" t="s">
        <v>127</v>
      </c>
      <c r="AA41" s="226" t="s">
        <v>127</v>
      </c>
      <c r="AB41" s="226" t="s">
        <v>127</v>
      </c>
      <c r="AC41" s="226" t="s">
        <v>127</v>
      </c>
      <c r="AD41" s="226" t="s">
        <v>127</v>
      </c>
      <c r="AE41" s="226" t="s">
        <v>127</v>
      </c>
      <c r="AF41" s="226" t="s">
        <v>127</v>
      </c>
      <c r="AG41" s="226" t="s">
        <v>127</v>
      </c>
      <c r="AH41" s="226" t="s">
        <v>127</v>
      </c>
      <c r="AI41" s="226" t="s">
        <v>127</v>
      </c>
      <c r="AJ41" s="226" t="s">
        <v>127</v>
      </c>
      <c r="AK41" s="226" t="s">
        <v>127</v>
      </c>
      <c r="AL41" s="226" t="s">
        <v>127</v>
      </c>
      <c r="AM41" s="226" t="s">
        <v>127</v>
      </c>
      <c r="AN41" s="226" t="s">
        <v>127</v>
      </c>
      <c r="AO41" s="226" t="s">
        <v>127</v>
      </c>
      <c r="AP41" s="226" t="s">
        <v>127</v>
      </c>
      <c r="AQ41" s="226" t="s">
        <v>127</v>
      </c>
      <c r="AR41" s="226" t="s">
        <v>127</v>
      </c>
      <c r="AS41" s="226" t="s">
        <v>127</v>
      </c>
      <c r="AT41" s="226" t="s">
        <v>127</v>
      </c>
      <c r="AU41" s="226" t="s">
        <v>127</v>
      </c>
      <c r="AV41" s="226" t="s">
        <v>127</v>
      </c>
      <c r="AW41" s="226" t="s">
        <v>127</v>
      </c>
      <c r="AX41" s="226" t="s">
        <v>127</v>
      </c>
      <c r="AY41" s="226" t="s">
        <v>127</v>
      </c>
      <c r="AZ41" s="226" t="s">
        <v>127</v>
      </c>
      <c r="BA41" s="226" t="s">
        <v>127</v>
      </c>
      <c r="BB41" s="226" t="s">
        <v>127</v>
      </c>
      <c r="BC41" s="226" t="s">
        <v>127</v>
      </c>
      <c r="BD41" s="226" t="s">
        <v>127</v>
      </c>
    </row>
    <row r="42" spans="2:56" s="213" customFormat="1" ht="15" thickBot="1">
      <c r="B42" s="81">
        <f t="shared" ref="B42:B68" si="1">B41+1</f>
        <v>31</v>
      </c>
      <c r="C42" s="44" t="str">
        <f ca="1">IF(INDIRECT("'Risk Input'!"&amp; Database!$O$8 &amp; ROW() - 5)="","",INDIRECT("'Risk Input'!"&amp; Database!$O$8 &amp; ROW() - 5))</f>
        <v/>
      </c>
      <c r="D42" s="172" t="str">
        <f ca="1">IF(INDIRECT("'Risk Input'!"&amp; Database!$O$2 &amp; ROW() - 5)="","",INDIRECT("'Risk Input'!"&amp; Database!$O$2 &amp; ROW() - 5))</f>
        <v/>
      </c>
      <c r="E42" s="44" t="str">
        <f ca="1">IF(INDIRECT("'Risk Input'!"&amp; Database!$O$25 &amp; ROW() - 5)="","",INDIRECT("'Risk Input'!"&amp; Database!$O$25 &amp; ROW() - 5))</f>
        <v/>
      </c>
      <c r="F42" s="44">
        <f ca="1">IF(INDIRECT("'Risk Input'!"&amp; Database!$O$20 &amp; ROW() - 5)="","",INDIRECT("'Risk Input'!"&amp; Database!$O$20 &amp; ROW() - 5))</f>
        <v>0</v>
      </c>
      <c r="G42" s="44"/>
      <c r="H42" s="44"/>
      <c r="I42" s="226" t="s">
        <v>127</v>
      </c>
      <c r="J42" s="226" t="s">
        <v>127</v>
      </c>
      <c r="K42" s="226" t="s">
        <v>127</v>
      </c>
      <c r="L42" s="226" t="s">
        <v>127</v>
      </c>
      <c r="M42" s="226" t="s">
        <v>127</v>
      </c>
      <c r="N42" s="226" t="s">
        <v>127</v>
      </c>
      <c r="O42" s="226" t="s">
        <v>127</v>
      </c>
      <c r="P42" s="226" t="s">
        <v>127</v>
      </c>
      <c r="Q42" s="226" t="s">
        <v>127</v>
      </c>
      <c r="R42" s="226" t="s">
        <v>127</v>
      </c>
      <c r="S42" s="226" t="s">
        <v>127</v>
      </c>
      <c r="T42" s="226" t="s">
        <v>127</v>
      </c>
      <c r="U42" s="226" t="s">
        <v>127</v>
      </c>
      <c r="V42" s="226" t="s">
        <v>127</v>
      </c>
      <c r="W42" s="226" t="s">
        <v>127</v>
      </c>
      <c r="X42" s="226" t="s">
        <v>127</v>
      </c>
      <c r="Y42" s="226" t="s">
        <v>127</v>
      </c>
      <c r="Z42" s="226" t="s">
        <v>127</v>
      </c>
      <c r="AA42" s="226" t="s">
        <v>127</v>
      </c>
      <c r="AB42" s="226" t="s">
        <v>127</v>
      </c>
      <c r="AC42" s="226" t="s">
        <v>127</v>
      </c>
      <c r="AD42" s="226" t="s">
        <v>127</v>
      </c>
      <c r="AE42" s="226" t="s">
        <v>127</v>
      </c>
      <c r="AF42" s="226" t="s">
        <v>127</v>
      </c>
      <c r="AG42" s="226" t="s">
        <v>127</v>
      </c>
      <c r="AH42" s="226" t="s">
        <v>127</v>
      </c>
      <c r="AI42" s="226" t="s">
        <v>127</v>
      </c>
      <c r="AJ42" s="226" t="s">
        <v>127</v>
      </c>
      <c r="AK42" s="226" t="s">
        <v>127</v>
      </c>
      <c r="AL42" s="226" t="s">
        <v>127</v>
      </c>
      <c r="AM42" s="226" t="s">
        <v>127</v>
      </c>
      <c r="AN42" s="226" t="s">
        <v>127</v>
      </c>
      <c r="AO42" s="226" t="s">
        <v>127</v>
      </c>
      <c r="AP42" s="226" t="s">
        <v>127</v>
      </c>
      <c r="AQ42" s="226" t="s">
        <v>127</v>
      </c>
      <c r="AR42" s="226" t="s">
        <v>127</v>
      </c>
      <c r="AS42" s="226" t="s">
        <v>127</v>
      </c>
      <c r="AT42" s="226" t="s">
        <v>127</v>
      </c>
      <c r="AU42" s="226" t="s">
        <v>127</v>
      </c>
      <c r="AV42" s="226" t="s">
        <v>127</v>
      </c>
      <c r="AW42" s="226" t="s">
        <v>127</v>
      </c>
      <c r="AX42" s="226" t="s">
        <v>127</v>
      </c>
      <c r="AY42" s="226" t="s">
        <v>127</v>
      </c>
      <c r="AZ42" s="226" t="s">
        <v>127</v>
      </c>
      <c r="BA42" s="226" t="s">
        <v>127</v>
      </c>
      <c r="BB42" s="226" t="s">
        <v>127</v>
      </c>
      <c r="BC42" s="226" t="s">
        <v>127</v>
      </c>
      <c r="BD42" s="226" t="s">
        <v>127</v>
      </c>
    </row>
    <row r="43" spans="2:56" s="213" customFormat="1" ht="15" thickBot="1">
      <c r="B43" s="81">
        <f t="shared" si="1"/>
        <v>32</v>
      </c>
      <c r="C43" s="44" t="str">
        <f ca="1">IF(INDIRECT("'Risk Input'!"&amp; Database!$O$8 &amp; ROW() - 5)="","",INDIRECT("'Risk Input'!"&amp; Database!$O$8 &amp; ROW() - 5))</f>
        <v/>
      </c>
      <c r="D43" s="172" t="str">
        <f ca="1">IF(INDIRECT("'Risk Input'!"&amp; Database!$O$2 &amp; ROW() - 5)="","",INDIRECT("'Risk Input'!"&amp; Database!$O$2 &amp; ROW() - 5))</f>
        <v/>
      </c>
      <c r="E43" s="39" t="str">
        <f ca="1">IF(INDIRECT("'Risk Input'!"&amp; Database!$O$25 &amp; ROW() - 5)="","",INDIRECT("'Risk Input'!"&amp; Database!$O$25 &amp; ROW() - 5))</f>
        <v/>
      </c>
      <c r="F43" s="39">
        <f ca="1">IF(INDIRECT("'Risk Input'!"&amp; Database!$O$20 &amp; ROW() - 5)="","",INDIRECT("'Risk Input'!"&amp; Database!$O$20 &amp; ROW() - 5))</f>
        <v>0</v>
      </c>
      <c r="G43" s="39"/>
      <c r="H43" s="39"/>
      <c r="I43" s="226" t="s">
        <v>127</v>
      </c>
      <c r="J43" s="226" t="s">
        <v>127</v>
      </c>
      <c r="K43" s="226" t="s">
        <v>127</v>
      </c>
      <c r="L43" s="226" t="s">
        <v>127</v>
      </c>
      <c r="M43" s="226" t="s">
        <v>127</v>
      </c>
      <c r="N43" s="226" t="s">
        <v>127</v>
      </c>
      <c r="O43" s="226" t="s">
        <v>127</v>
      </c>
      <c r="P43" s="226" t="s">
        <v>127</v>
      </c>
      <c r="Q43" s="226" t="s">
        <v>127</v>
      </c>
      <c r="R43" s="226" t="s">
        <v>127</v>
      </c>
      <c r="S43" s="226" t="s">
        <v>127</v>
      </c>
      <c r="T43" s="226" t="s">
        <v>127</v>
      </c>
      <c r="U43" s="226" t="s">
        <v>127</v>
      </c>
      <c r="V43" s="226" t="s">
        <v>127</v>
      </c>
      <c r="W43" s="226" t="s">
        <v>127</v>
      </c>
      <c r="X43" s="226" t="s">
        <v>127</v>
      </c>
      <c r="Y43" s="226" t="s">
        <v>127</v>
      </c>
      <c r="Z43" s="226" t="s">
        <v>127</v>
      </c>
      <c r="AA43" s="226" t="s">
        <v>127</v>
      </c>
      <c r="AB43" s="226" t="s">
        <v>127</v>
      </c>
      <c r="AC43" s="226" t="s">
        <v>127</v>
      </c>
      <c r="AD43" s="226" t="s">
        <v>127</v>
      </c>
      <c r="AE43" s="226" t="s">
        <v>127</v>
      </c>
      <c r="AF43" s="226" t="s">
        <v>127</v>
      </c>
      <c r="AG43" s="226" t="s">
        <v>127</v>
      </c>
      <c r="AH43" s="226" t="s">
        <v>127</v>
      </c>
      <c r="AI43" s="226" t="s">
        <v>127</v>
      </c>
      <c r="AJ43" s="226" t="s">
        <v>127</v>
      </c>
      <c r="AK43" s="226" t="s">
        <v>127</v>
      </c>
      <c r="AL43" s="226" t="s">
        <v>127</v>
      </c>
      <c r="AM43" s="226" t="s">
        <v>127</v>
      </c>
      <c r="AN43" s="226" t="s">
        <v>127</v>
      </c>
      <c r="AO43" s="226" t="s">
        <v>127</v>
      </c>
      <c r="AP43" s="226" t="s">
        <v>127</v>
      </c>
      <c r="AQ43" s="226" t="s">
        <v>127</v>
      </c>
      <c r="AR43" s="226" t="s">
        <v>127</v>
      </c>
      <c r="AS43" s="226" t="s">
        <v>127</v>
      </c>
      <c r="AT43" s="226" t="s">
        <v>127</v>
      </c>
      <c r="AU43" s="226" t="s">
        <v>127</v>
      </c>
      <c r="AV43" s="226" t="s">
        <v>127</v>
      </c>
      <c r="AW43" s="226" t="s">
        <v>127</v>
      </c>
      <c r="AX43" s="226" t="s">
        <v>127</v>
      </c>
      <c r="AY43" s="226" t="s">
        <v>127</v>
      </c>
      <c r="AZ43" s="226" t="s">
        <v>127</v>
      </c>
      <c r="BA43" s="226" t="s">
        <v>127</v>
      </c>
      <c r="BB43" s="226" t="s">
        <v>127</v>
      </c>
      <c r="BC43" s="226" t="s">
        <v>127</v>
      </c>
      <c r="BD43" s="226" t="s">
        <v>127</v>
      </c>
    </row>
    <row r="44" spans="2:56" s="213" customFormat="1" ht="15" thickBot="1">
      <c r="B44" s="81">
        <f t="shared" si="1"/>
        <v>33</v>
      </c>
      <c r="C44" s="44" t="str">
        <f ca="1">IF(INDIRECT("'Risk Input'!"&amp; Database!$O$8 &amp; ROW() - 5)="","",INDIRECT("'Risk Input'!"&amp; Database!$O$8 &amp; ROW() - 5))</f>
        <v/>
      </c>
      <c r="D44" s="172" t="str">
        <f ca="1">IF(INDIRECT("'Risk Input'!"&amp; Database!$O$2 &amp; ROW() - 5)="","",INDIRECT("'Risk Input'!"&amp; Database!$O$2 &amp; ROW() - 5))</f>
        <v/>
      </c>
      <c r="E44" s="44" t="str">
        <f ca="1">IF(INDIRECT("'Risk Input'!"&amp; Database!$O$25 &amp; ROW() - 5)="","",INDIRECT("'Risk Input'!"&amp; Database!$O$25 &amp; ROW() - 5))</f>
        <v/>
      </c>
      <c r="F44" s="44">
        <f ca="1">IF(INDIRECT("'Risk Input'!"&amp; Database!$O$20 &amp; ROW() - 5)="","",INDIRECT("'Risk Input'!"&amp; Database!$O$20 &amp; ROW() - 5))</f>
        <v>0</v>
      </c>
      <c r="G44" s="44"/>
      <c r="H44" s="44"/>
      <c r="I44" s="226" t="s">
        <v>127</v>
      </c>
      <c r="J44" s="226" t="s">
        <v>127</v>
      </c>
      <c r="K44" s="226" t="s">
        <v>127</v>
      </c>
      <c r="L44" s="226" t="s">
        <v>127</v>
      </c>
      <c r="M44" s="226" t="s">
        <v>127</v>
      </c>
      <c r="N44" s="226" t="s">
        <v>127</v>
      </c>
      <c r="O44" s="226" t="s">
        <v>127</v>
      </c>
      <c r="P44" s="226" t="s">
        <v>127</v>
      </c>
      <c r="Q44" s="226" t="s">
        <v>127</v>
      </c>
      <c r="R44" s="226" t="s">
        <v>127</v>
      </c>
      <c r="S44" s="226" t="s">
        <v>127</v>
      </c>
      <c r="T44" s="226" t="s">
        <v>127</v>
      </c>
      <c r="U44" s="226" t="s">
        <v>127</v>
      </c>
      <c r="V44" s="226" t="s">
        <v>127</v>
      </c>
      <c r="W44" s="226" t="s">
        <v>127</v>
      </c>
      <c r="X44" s="226" t="s">
        <v>127</v>
      </c>
      <c r="Y44" s="226" t="s">
        <v>127</v>
      </c>
      <c r="Z44" s="226" t="s">
        <v>127</v>
      </c>
      <c r="AA44" s="226" t="s">
        <v>127</v>
      </c>
      <c r="AB44" s="226" t="s">
        <v>127</v>
      </c>
      <c r="AC44" s="226" t="s">
        <v>127</v>
      </c>
      <c r="AD44" s="226" t="s">
        <v>127</v>
      </c>
      <c r="AE44" s="226" t="s">
        <v>127</v>
      </c>
      <c r="AF44" s="226" t="s">
        <v>127</v>
      </c>
      <c r="AG44" s="226" t="s">
        <v>127</v>
      </c>
      <c r="AH44" s="226" t="s">
        <v>127</v>
      </c>
      <c r="AI44" s="226" t="s">
        <v>127</v>
      </c>
      <c r="AJ44" s="226" t="s">
        <v>127</v>
      </c>
      <c r="AK44" s="226" t="s">
        <v>127</v>
      </c>
      <c r="AL44" s="226" t="s">
        <v>127</v>
      </c>
      <c r="AM44" s="226" t="s">
        <v>127</v>
      </c>
      <c r="AN44" s="226" t="s">
        <v>127</v>
      </c>
      <c r="AO44" s="226" t="s">
        <v>127</v>
      </c>
      <c r="AP44" s="226" t="s">
        <v>127</v>
      </c>
      <c r="AQ44" s="226" t="s">
        <v>127</v>
      </c>
      <c r="AR44" s="226" t="s">
        <v>127</v>
      </c>
      <c r="AS44" s="226" t="s">
        <v>127</v>
      </c>
      <c r="AT44" s="226" t="s">
        <v>127</v>
      </c>
      <c r="AU44" s="226" t="s">
        <v>127</v>
      </c>
      <c r="AV44" s="226" t="s">
        <v>127</v>
      </c>
      <c r="AW44" s="226" t="s">
        <v>127</v>
      </c>
      <c r="AX44" s="226" t="s">
        <v>127</v>
      </c>
      <c r="AY44" s="226" t="s">
        <v>127</v>
      </c>
      <c r="AZ44" s="226" t="s">
        <v>127</v>
      </c>
      <c r="BA44" s="226" t="s">
        <v>127</v>
      </c>
      <c r="BB44" s="226" t="s">
        <v>127</v>
      </c>
      <c r="BC44" s="226" t="s">
        <v>127</v>
      </c>
      <c r="BD44" s="226" t="s">
        <v>127</v>
      </c>
    </row>
    <row r="45" spans="2:56" s="213" customFormat="1" ht="15" thickBot="1">
      <c r="B45" s="81">
        <f t="shared" si="1"/>
        <v>34</v>
      </c>
      <c r="C45" s="44" t="str">
        <f ca="1">IF(INDIRECT("'Risk Input'!"&amp; Database!$O$8 &amp; ROW() - 5)="","",INDIRECT("'Risk Input'!"&amp; Database!$O$8 &amp; ROW() - 5))</f>
        <v/>
      </c>
      <c r="D45" s="172" t="str">
        <f ca="1">IF(INDIRECT("'Risk Input'!"&amp; Database!$O$2 &amp; ROW() - 5)="","",INDIRECT("'Risk Input'!"&amp; Database!$O$2 &amp; ROW() - 5))</f>
        <v/>
      </c>
      <c r="E45" s="39" t="str">
        <f ca="1">IF(INDIRECT("'Risk Input'!"&amp; Database!$O$25 &amp; ROW() - 5)="","",INDIRECT("'Risk Input'!"&amp; Database!$O$25 &amp; ROW() - 5))</f>
        <v/>
      </c>
      <c r="F45" s="39">
        <f ca="1">IF(INDIRECT("'Risk Input'!"&amp; Database!$O$20 &amp; ROW() - 5)="","",INDIRECT("'Risk Input'!"&amp; Database!$O$20 &amp; ROW() - 5))</f>
        <v>0</v>
      </c>
      <c r="G45" s="39"/>
      <c r="H45" s="39"/>
      <c r="I45" s="226" t="s">
        <v>127</v>
      </c>
      <c r="J45" s="226" t="s">
        <v>127</v>
      </c>
      <c r="K45" s="226" t="s">
        <v>127</v>
      </c>
      <c r="L45" s="226" t="s">
        <v>127</v>
      </c>
      <c r="M45" s="226" t="s">
        <v>127</v>
      </c>
      <c r="N45" s="226" t="s">
        <v>127</v>
      </c>
      <c r="O45" s="226" t="s">
        <v>127</v>
      </c>
      <c r="P45" s="226" t="s">
        <v>127</v>
      </c>
      <c r="Q45" s="226" t="s">
        <v>127</v>
      </c>
      <c r="R45" s="226" t="s">
        <v>127</v>
      </c>
      <c r="S45" s="226" t="s">
        <v>127</v>
      </c>
      <c r="T45" s="226" t="s">
        <v>127</v>
      </c>
      <c r="U45" s="226" t="s">
        <v>127</v>
      </c>
      <c r="V45" s="226" t="s">
        <v>127</v>
      </c>
      <c r="W45" s="226" t="s">
        <v>127</v>
      </c>
      <c r="X45" s="226" t="s">
        <v>127</v>
      </c>
      <c r="Y45" s="226" t="s">
        <v>127</v>
      </c>
      <c r="Z45" s="226" t="s">
        <v>127</v>
      </c>
      <c r="AA45" s="226" t="s">
        <v>127</v>
      </c>
      <c r="AB45" s="226" t="s">
        <v>127</v>
      </c>
      <c r="AC45" s="226" t="s">
        <v>127</v>
      </c>
      <c r="AD45" s="226" t="s">
        <v>127</v>
      </c>
      <c r="AE45" s="226" t="s">
        <v>127</v>
      </c>
      <c r="AF45" s="226" t="s">
        <v>127</v>
      </c>
      <c r="AG45" s="226" t="s">
        <v>127</v>
      </c>
      <c r="AH45" s="226" t="s">
        <v>127</v>
      </c>
      <c r="AI45" s="226" t="s">
        <v>127</v>
      </c>
      <c r="AJ45" s="226" t="s">
        <v>127</v>
      </c>
      <c r="AK45" s="226" t="s">
        <v>127</v>
      </c>
      <c r="AL45" s="226" t="s">
        <v>127</v>
      </c>
      <c r="AM45" s="226" t="s">
        <v>127</v>
      </c>
      <c r="AN45" s="226" t="s">
        <v>127</v>
      </c>
      <c r="AO45" s="226" t="s">
        <v>127</v>
      </c>
      <c r="AP45" s="226" t="s">
        <v>127</v>
      </c>
      <c r="AQ45" s="226" t="s">
        <v>127</v>
      </c>
      <c r="AR45" s="226" t="s">
        <v>127</v>
      </c>
      <c r="AS45" s="226" t="s">
        <v>127</v>
      </c>
      <c r="AT45" s="226" t="s">
        <v>127</v>
      </c>
      <c r="AU45" s="226" t="s">
        <v>127</v>
      </c>
      <c r="AV45" s="226" t="s">
        <v>127</v>
      </c>
      <c r="AW45" s="226" t="s">
        <v>127</v>
      </c>
      <c r="AX45" s="226" t="s">
        <v>127</v>
      </c>
      <c r="AY45" s="226" t="s">
        <v>127</v>
      </c>
      <c r="AZ45" s="226" t="s">
        <v>127</v>
      </c>
      <c r="BA45" s="226" t="s">
        <v>127</v>
      </c>
      <c r="BB45" s="226" t="s">
        <v>127</v>
      </c>
      <c r="BC45" s="226" t="s">
        <v>127</v>
      </c>
      <c r="BD45" s="226" t="s">
        <v>127</v>
      </c>
    </row>
    <row r="46" spans="2:56" s="213" customFormat="1" ht="15" thickBot="1">
      <c r="B46" s="81">
        <f t="shared" si="1"/>
        <v>35</v>
      </c>
      <c r="C46" s="44" t="str">
        <f ca="1">IF(INDIRECT("'Risk Input'!"&amp; Database!$O$8 &amp; ROW() - 5)="","",INDIRECT("'Risk Input'!"&amp; Database!$O$8 &amp; ROW() - 5))</f>
        <v/>
      </c>
      <c r="D46" s="172" t="str">
        <f ca="1">IF(INDIRECT("'Risk Input'!"&amp; Database!$O$2 &amp; ROW() - 5)="","",INDIRECT("'Risk Input'!"&amp; Database!$O$2 &amp; ROW() - 5))</f>
        <v/>
      </c>
      <c r="E46" s="44" t="str">
        <f ca="1">IF(INDIRECT("'Risk Input'!"&amp; Database!$O$25 &amp; ROW() - 5)="","",INDIRECT("'Risk Input'!"&amp; Database!$O$25 &amp; ROW() - 5))</f>
        <v/>
      </c>
      <c r="F46" s="44">
        <f ca="1">IF(INDIRECT("'Risk Input'!"&amp; Database!$O$20 &amp; ROW() - 5)="","",INDIRECT("'Risk Input'!"&amp; Database!$O$20 &amp; ROW() - 5))</f>
        <v>0</v>
      </c>
      <c r="G46" s="44"/>
      <c r="H46" s="44"/>
      <c r="I46" s="226" t="s">
        <v>127</v>
      </c>
      <c r="J46" s="226" t="s">
        <v>127</v>
      </c>
      <c r="K46" s="226" t="s">
        <v>127</v>
      </c>
      <c r="L46" s="226" t="s">
        <v>127</v>
      </c>
      <c r="M46" s="226" t="s">
        <v>127</v>
      </c>
      <c r="N46" s="226" t="s">
        <v>127</v>
      </c>
      <c r="O46" s="226" t="s">
        <v>127</v>
      </c>
      <c r="P46" s="226" t="s">
        <v>127</v>
      </c>
      <c r="Q46" s="226" t="s">
        <v>127</v>
      </c>
      <c r="R46" s="226" t="s">
        <v>127</v>
      </c>
      <c r="S46" s="226" t="s">
        <v>127</v>
      </c>
      <c r="T46" s="226" t="s">
        <v>127</v>
      </c>
      <c r="U46" s="226" t="s">
        <v>127</v>
      </c>
      <c r="V46" s="226" t="s">
        <v>127</v>
      </c>
      <c r="W46" s="226" t="s">
        <v>127</v>
      </c>
      <c r="X46" s="226" t="s">
        <v>127</v>
      </c>
      <c r="Y46" s="226" t="s">
        <v>127</v>
      </c>
      <c r="Z46" s="226" t="s">
        <v>127</v>
      </c>
      <c r="AA46" s="226" t="s">
        <v>127</v>
      </c>
      <c r="AB46" s="226" t="s">
        <v>127</v>
      </c>
      <c r="AC46" s="226" t="s">
        <v>127</v>
      </c>
      <c r="AD46" s="226" t="s">
        <v>127</v>
      </c>
      <c r="AE46" s="226" t="s">
        <v>127</v>
      </c>
      <c r="AF46" s="226" t="s">
        <v>127</v>
      </c>
      <c r="AG46" s="226" t="s">
        <v>127</v>
      </c>
      <c r="AH46" s="226" t="s">
        <v>127</v>
      </c>
      <c r="AI46" s="226" t="s">
        <v>127</v>
      </c>
      <c r="AJ46" s="226" t="s">
        <v>127</v>
      </c>
      <c r="AK46" s="226" t="s">
        <v>127</v>
      </c>
      <c r="AL46" s="226" t="s">
        <v>127</v>
      </c>
      <c r="AM46" s="226" t="s">
        <v>127</v>
      </c>
      <c r="AN46" s="226" t="s">
        <v>127</v>
      </c>
      <c r="AO46" s="226" t="s">
        <v>127</v>
      </c>
      <c r="AP46" s="226" t="s">
        <v>127</v>
      </c>
      <c r="AQ46" s="226" t="s">
        <v>127</v>
      </c>
      <c r="AR46" s="226" t="s">
        <v>127</v>
      </c>
      <c r="AS46" s="226" t="s">
        <v>127</v>
      </c>
      <c r="AT46" s="226" t="s">
        <v>127</v>
      </c>
      <c r="AU46" s="226" t="s">
        <v>127</v>
      </c>
      <c r="AV46" s="226" t="s">
        <v>127</v>
      </c>
      <c r="AW46" s="226" t="s">
        <v>127</v>
      </c>
      <c r="AX46" s="226" t="s">
        <v>127</v>
      </c>
      <c r="AY46" s="226" t="s">
        <v>127</v>
      </c>
      <c r="AZ46" s="226" t="s">
        <v>127</v>
      </c>
      <c r="BA46" s="226" t="s">
        <v>127</v>
      </c>
      <c r="BB46" s="226" t="s">
        <v>127</v>
      </c>
      <c r="BC46" s="226" t="s">
        <v>127</v>
      </c>
      <c r="BD46" s="226" t="s">
        <v>127</v>
      </c>
    </row>
    <row r="47" spans="2:56" s="213" customFormat="1" ht="15" thickBot="1">
      <c r="B47" s="81">
        <f t="shared" si="1"/>
        <v>36</v>
      </c>
      <c r="C47" s="44" t="str">
        <f ca="1">IF(INDIRECT("'Risk Input'!"&amp; Database!$O$8 &amp; ROW() - 5)="","",INDIRECT("'Risk Input'!"&amp; Database!$O$8 &amp; ROW() - 5))</f>
        <v/>
      </c>
      <c r="D47" s="172" t="str">
        <f ca="1">IF(INDIRECT("'Risk Input'!"&amp; Database!$O$2 &amp; ROW() - 5)="","",INDIRECT("'Risk Input'!"&amp; Database!$O$2 &amp; ROW() - 5))</f>
        <v/>
      </c>
      <c r="E47" s="39" t="str">
        <f ca="1">IF(INDIRECT("'Risk Input'!"&amp; Database!$O$25 &amp; ROW() - 5)="","",INDIRECT("'Risk Input'!"&amp; Database!$O$25 &amp; ROW() - 5))</f>
        <v/>
      </c>
      <c r="F47" s="39">
        <f ca="1">IF(INDIRECT("'Risk Input'!"&amp; Database!$O$20 &amp; ROW() - 5)="","",INDIRECT("'Risk Input'!"&amp; Database!$O$20 &amp; ROW() - 5))</f>
        <v>0</v>
      </c>
      <c r="G47" s="39"/>
      <c r="H47" s="39"/>
      <c r="I47" s="226" t="s">
        <v>127</v>
      </c>
      <c r="J47" s="226" t="s">
        <v>127</v>
      </c>
      <c r="K47" s="226" t="s">
        <v>127</v>
      </c>
      <c r="L47" s="226" t="s">
        <v>127</v>
      </c>
      <c r="M47" s="226" t="s">
        <v>127</v>
      </c>
      <c r="N47" s="226" t="s">
        <v>127</v>
      </c>
      <c r="O47" s="226" t="s">
        <v>127</v>
      </c>
      <c r="P47" s="226" t="s">
        <v>127</v>
      </c>
      <c r="Q47" s="226" t="s">
        <v>127</v>
      </c>
      <c r="R47" s="226" t="s">
        <v>127</v>
      </c>
      <c r="S47" s="226" t="s">
        <v>127</v>
      </c>
      <c r="T47" s="226" t="s">
        <v>127</v>
      </c>
      <c r="U47" s="226" t="s">
        <v>127</v>
      </c>
      <c r="V47" s="226" t="s">
        <v>127</v>
      </c>
      <c r="W47" s="226" t="s">
        <v>127</v>
      </c>
      <c r="X47" s="226" t="s">
        <v>127</v>
      </c>
      <c r="Y47" s="226" t="s">
        <v>127</v>
      </c>
      <c r="Z47" s="226" t="s">
        <v>127</v>
      </c>
      <c r="AA47" s="226" t="s">
        <v>127</v>
      </c>
      <c r="AB47" s="226" t="s">
        <v>127</v>
      </c>
      <c r="AC47" s="226" t="s">
        <v>127</v>
      </c>
      <c r="AD47" s="226" t="s">
        <v>127</v>
      </c>
      <c r="AE47" s="226" t="s">
        <v>127</v>
      </c>
      <c r="AF47" s="226" t="s">
        <v>127</v>
      </c>
      <c r="AG47" s="226" t="s">
        <v>127</v>
      </c>
      <c r="AH47" s="226" t="s">
        <v>127</v>
      </c>
      <c r="AI47" s="226" t="s">
        <v>127</v>
      </c>
      <c r="AJ47" s="226" t="s">
        <v>127</v>
      </c>
      <c r="AK47" s="226" t="s">
        <v>127</v>
      </c>
      <c r="AL47" s="226" t="s">
        <v>127</v>
      </c>
      <c r="AM47" s="226" t="s">
        <v>127</v>
      </c>
      <c r="AN47" s="226" t="s">
        <v>127</v>
      </c>
      <c r="AO47" s="226" t="s">
        <v>127</v>
      </c>
      <c r="AP47" s="226" t="s">
        <v>127</v>
      </c>
      <c r="AQ47" s="226" t="s">
        <v>127</v>
      </c>
      <c r="AR47" s="226" t="s">
        <v>127</v>
      </c>
      <c r="AS47" s="226" t="s">
        <v>127</v>
      </c>
      <c r="AT47" s="226" t="s">
        <v>127</v>
      </c>
      <c r="AU47" s="226" t="s">
        <v>127</v>
      </c>
      <c r="AV47" s="226" t="s">
        <v>127</v>
      </c>
      <c r="AW47" s="226" t="s">
        <v>127</v>
      </c>
      <c r="AX47" s="226" t="s">
        <v>127</v>
      </c>
      <c r="AY47" s="226" t="s">
        <v>127</v>
      </c>
      <c r="AZ47" s="226" t="s">
        <v>127</v>
      </c>
      <c r="BA47" s="226" t="s">
        <v>127</v>
      </c>
      <c r="BB47" s="226" t="s">
        <v>127</v>
      </c>
      <c r="BC47" s="226" t="s">
        <v>127</v>
      </c>
      <c r="BD47" s="226" t="s">
        <v>127</v>
      </c>
    </row>
    <row r="48" spans="2:56" s="213" customFormat="1" ht="15" thickBot="1">
      <c r="B48" s="81">
        <f t="shared" si="1"/>
        <v>37</v>
      </c>
      <c r="C48" s="44" t="str">
        <f ca="1">IF(INDIRECT("'Risk Input'!"&amp; Database!$O$8 &amp; ROW() - 5)="","",INDIRECT("'Risk Input'!"&amp; Database!$O$8 &amp; ROW() - 5))</f>
        <v/>
      </c>
      <c r="D48" s="172" t="str">
        <f ca="1">IF(INDIRECT("'Risk Input'!"&amp; Database!$O$2 &amp; ROW() - 5)="","",INDIRECT("'Risk Input'!"&amp; Database!$O$2 &amp; ROW() - 5))</f>
        <v/>
      </c>
      <c r="E48" s="44" t="str">
        <f ca="1">IF(INDIRECT("'Risk Input'!"&amp; Database!$O$25 &amp; ROW() - 5)="","",INDIRECT("'Risk Input'!"&amp; Database!$O$25 &amp; ROW() - 5))</f>
        <v/>
      </c>
      <c r="F48" s="44">
        <f ca="1">IF(INDIRECT("'Risk Input'!"&amp; Database!$O$20 &amp; ROW() - 5)="","",INDIRECT("'Risk Input'!"&amp; Database!$O$20 &amp; ROW() - 5))</f>
        <v>0</v>
      </c>
      <c r="G48" s="44"/>
      <c r="H48" s="44"/>
      <c r="I48" s="226" t="s">
        <v>127</v>
      </c>
      <c r="J48" s="226" t="s">
        <v>127</v>
      </c>
      <c r="K48" s="226" t="s">
        <v>127</v>
      </c>
      <c r="L48" s="226" t="s">
        <v>127</v>
      </c>
      <c r="M48" s="226" t="s">
        <v>127</v>
      </c>
      <c r="N48" s="226" t="s">
        <v>127</v>
      </c>
      <c r="O48" s="226" t="s">
        <v>127</v>
      </c>
      <c r="P48" s="226" t="s">
        <v>127</v>
      </c>
      <c r="Q48" s="226" t="s">
        <v>127</v>
      </c>
      <c r="R48" s="226" t="s">
        <v>127</v>
      </c>
      <c r="S48" s="226" t="s">
        <v>127</v>
      </c>
      <c r="T48" s="226" t="s">
        <v>127</v>
      </c>
      <c r="U48" s="226" t="s">
        <v>127</v>
      </c>
      <c r="V48" s="226" t="s">
        <v>127</v>
      </c>
      <c r="W48" s="226" t="s">
        <v>127</v>
      </c>
      <c r="X48" s="226" t="s">
        <v>127</v>
      </c>
      <c r="Y48" s="226" t="s">
        <v>127</v>
      </c>
      <c r="Z48" s="226" t="s">
        <v>127</v>
      </c>
      <c r="AA48" s="226" t="s">
        <v>127</v>
      </c>
      <c r="AB48" s="226" t="s">
        <v>127</v>
      </c>
      <c r="AC48" s="226" t="s">
        <v>127</v>
      </c>
      <c r="AD48" s="226" t="s">
        <v>127</v>
      </c>
      <c r="AE48" s="226" t="s">
        <v>127</v>
      </c>
      <c r="AF48" s="226" t="s">
        <v>127</v>
      </c>
      <c r="AG48" s="226" t="s">
        <v>127</v>
      </c>
      <c r="AH48" s="226" t="s">
        <v>127</v>
      </c>
      <c r="AI48" s="226" t="s">
        <v>127</v>
      </c>
      <c r="AJ48" s="226" t="s">
        <v>127</v>
      </c>
      <c r="AK48" s="226" t="s">
        <v>127</v>
      </c>
      <c r="AL48" s="226" t="s">
        <v>127</v>
      </c>
      <c r="AM48" s="226" t="s">
        <v>127</v>
      </c>
      <c r="AN48" s="226" t="s">
        <v>127</v>
      </c>
      <c r="AO48" s="226" t="s">
        <v>127</v>
      </c>
      <c r="AP48" s="226" t="s">
        <v>127</v>
      </c>
      <c r="AQ48" s="226" t="s">
        <v>127</v>
      </c>
      <c r="AR48" s="226" t="s">
        <v>127</v>
      </c>
      <c r="AS48" s="226" t="s">
        <v>127</v>
      </c>
      <c r="AT48" s="226" t="s">
        <v>127</v>
      </c>
      <c r="AU48" s="226" t="s">
        <v>127</v>
      </c>
      <c r="AV48" s="226" t="s">
        <v>127</v>
      </c>
      <c r="AW48" s="226" t="s">
        <v>127</v>
      </c>
      <c r="AX48" s="226" t="s">
        <v>127</v>
      </c>
      <c r="AY48" s="226" t="s">
        <v>127</v>
      </c>
      <c r="AZ48" s="226" t="s">
        <v>127</v>
      </c>
      <c r="BA48" s="226" t="s">
        <v>127</v>
      </c>
      <c r="BB48" s="226" t="s">
        <v>127</v>
      </c>
      <c r="BC48" s="226" t="s">
        <v>127</v>
      </c>
      <c r="BD48" s="226" t="s">
        <v>127</v>
      </c>
    </row>
    <row r="49" spans="2:56" s="213" customFormat="1" ht="15" thickBot="1">
      <c r="B49" s="81">
        <f t="shared" si="1"/>
        <v>38</v>
      </c>
      <c r="C49" s="44" t="str">
        <f ca="1">IF(INDIRECT("'Risk Input'!"&amp; Database!$O$8 &amp; ROW() - 5)="","",INDIRECT("'Risk Input'!"&amp; Database!$O$8 &amp; ROW() - 5))</f>
        <v/>
      </c>
      <c r="D49" s="172" t="str">
        <f ca="1">IF(INDIRECT("'Risk Input'!"&amp; Database!$O$2 &amp; ROW() - 5)="","",INDIRECT("'Risk Input'!"&amp; Database!$O$2 &amp; ROW() - 5))</f>
        <v/>
      </c>
      <c r="E49" s="39" t="str">
        <f ca="1">IF(INDIRECT("'Risk Input'!"&amp; Database!$O$25 &amp; ROW() - 5)="","",INDIRECT("'Risk Input'!"&amp; Database!$O$25 &amp; ROW() - 5))</f>
        <v/>
      </c>
      <c r="F49" s="39">
        <f ca="1">IF(INDIRECT("'Risk Input'!"&amp; Database!$O$20 &amp; ROW() - 5)="","",INDIRECT("'Risk Input'!"&amp; Database!$O$20 &amp; ROW() - 5))</f>
        <v>0</v>
      </c>
      <c r="G49" s="39"/>
      <c r="H49" s="39"/>
      <c r="I49" s="226" t="s">
        <v>127</v>
      </c>
      <c r="J49" s="226" t="s">
        <v>127</v>
      </c>
      <c r="K49" s="226" t="s">
        <v>127</v>
      </c>
      <c r="L49" s="226" t="s">
        <v>127</v>
      </c>
      <c r="M49" s="226" t="s">
        <v>127</v>
      </c>
      <c r="N49" s="226" t="s">
        <v>127</v>
      </c>
      <c r="O49" s="226" t="s">
        <v>127</v>
      </c>
      <c r="P49" s="226" t="s">
        <v>127</v>
      </c>
      <c r="Q49" s="226" t="s">
        <v>127</v>
      </c>
      <c r="R49" s="226" t="s">
        <v>127</v>
      </c>
      <c r="S49" s="226" t="s">
        <v>127</v>
      </c>
      <c r="T49" s="226" t="s">
        <v>127</v>
      </c>
      <c r="U49" s="226" t="s">
        <v>127</v>
      </c>
      <c r="V49" s="226" t="s">
        <v>127</v>
      </c>
      <c r="W49" s="226" t="s">
        <v>127</v>
      </c>
      <c r="X49" s="226" t="s">
        <v>127</v>
      </c>
      <c r="Y49" s="226" t="s">
        <v>127</v>
      </c>
      <c r="Z49" s="226" t="s">
        <v>127</v>
      </c>
      <c r="AA49" s="226" t="s">
        <v>127</v>
      </c>
      <c r="AB49" s="226" t="s">
        <v>127</v>
      </c>
      <c r="AC49" s="226" t="s">
        <v>127</v>
      </c>
      <c r="AD49" s="226" t="s">
        <v>127</v>
      </c>
      <c r="AE49" s="226" t="s">
        <v>127</v>
      </c>
      <c r="AF49" s="226" t="s">
        <v>127</v>
      </c>
      <c r="AG49" s="226" t="s">
        <v>127</v>
      </c>
      <c r="AH49" s="226" t="s">
        <v>127</v>
      </c>
      <c r="AI49" s="226" t="s">
        <v>127</v>
      </c>
      <c r="AJ49" s="226" t="s">
        <v>127</v>
      </c>
      <c r="AK49" s="226" t="s">
        <v>127</v>
      </c>
      <c r="AL49" s="226" t="s">
        <v>127</v>
      </c>
      <c r="AM49" s="226" t="s">
        <v>127</v>
      </c>
      <c r="AN49" s="226" t="s">
        <v>127</v>
      </c>
      <c r="AO49" s="226" t="s">
        <v>127</v>
      </c>
      <c r="AP49" s="226" t="s">
        <v>127</v>
      </c>
      <c r="AQ49" s="226" t="s">
        <v>127</v>
      </c>
      <c r="AR49" s="226" t="s">
        <v>127</v>
      </c>
      <c r="AS49" s="226" t="s">
        <v>127</v>
      </c>
      <c r="AT49" s="226" t="s">
        <v>127</v>
      </c>
      <c r="AU49" s="226" t="s">
        <v>127</v>
      </c>
      <c r="AV49" s="226" t="s">
        <v>127</v>
      </c>
      <c r="AW49" s="226" t="s">
        <v>127</v>
      </c>
      <c r="AX49" s="226" t="s">
        <v>127</v>
      </c>
      <c r="AY49" s="226" t="s">
        <v>127</v>
      </c>
      <c r="AZ49" s="226" t="s">
        <v>127</v>
      </c>
      <c r="BA49" s="226" t="s">
        <v>127</v>
      </c>
      <c r="BB49" s="226" t="s">
        <v>127</v>
      </c>
      <c r="BC49" s="226" t="s">
        <v>127</v>
      </c>
      <c r="BD49" s="226" t="s">
        <v>127</v>
      </c>
    </row>
    <row r="50" spans="2:56" s="213" customFormat="1" ht="15" thickBot="1">
      <c r="B50" s="81">
        <f t="shared" si="1"/>
        <v>39</v>
      </c>
      <c r="C50" s="44" t="str">
        <f ca="1">IF(INDIRECT("'Risk Input'!"&amp; Database!$O$8 &amp; ROW() - 5)="","",INDIRECT("'Risk Input'!"&amp; Database!$O$8 &amp; ROW() - 5))</f>
        <v/>
      </c>
      <c r="D50" s="172" t="str">
        <f ca="1">IF(INDIRECT("'Risk Input'!"&amp; Database!$O$2 &amp; ROW() - 5)="","",INDIRECT("'Risk Input'!"&amp; Database!$O$2 &amp; ROW() - 5))</f>
        <v/>
      </c>
      <c r="E50" s="44" t="str">
        <f ca="1">IF(INDIRECT("'Risk Input'!"&amp; Database!$O$25 &amp; ROW() - 5)="","",INDIRECT("'Risk Input'!"&amp; Database!$O$25 &amp; ROW() - 5))</f>
        <v/>
      </c>
      <c r="F50" s="44">
        <f ca="1">IF(INDIRECT("'Risk Input'!"&amp; Database!$O$20 &amp; ROW() - 5)="","",INDIRECT("'Risk Input'!"&amp; Database!$O$20 &amp; ROW() - 5))</f>
        <v>0</v>
      </c>
      <c r="G50" s="44"/>
      <c r="H50" s="44"/>
      <c r="I50" s="226" t="s">
        <v>127</v>
      </c>
      <c r="J50" s="226" t="s">
        <v>127</v>
      </c>
      <c r="K50" s="226" t="s">
        <v>127</v>
      </c>
      <c r="L50" s="226" t="s">
        <v>127</v>
      </c>
      <c r="M50" s="226" t="s">
        <v>127</v>
      </c>
      <c r="N50" s="226" t="s">
        <v>127</v>
      </c>
      <c r="O50" s="226" t="s">
        <v>127</v>
      </c>
      <c r="P50" s="226" t="s">
        <v>127</v>
      </c>
      <c r="Q50" s="226" t="s">
        <v>127</v>
      </c>
      <c r="R50" s="226" t="s">
        <v>127</v>
      </c>
      <c r="S50" s="226" t="s">
        <v>127</v>
      </c>
      <c r="T50" s="226" t="s">
        <v>127</v>
      </c>
      <c r="U50" s="226" t="s">
        <v>127</v>
      </c>
      <c r="V50" s="226" t="s">
        <v>127</v>
      </c>
      <c r="W50" s="226" t="s">
        <v>127</v>
      </c>
      <c r="X50" s="226" t="s">
        <v>127</v>
      </c>
      <c r="Y50" s="226" t="s">
        <v>127</v>
      </c>
      <c r="Z50" s="226" t="s">
        <v>127</v>
      </c>
      <c r="AA50" s="226" t="s">
        <v>127</v>
      </c>
      <c r="AB50" s="226" t="s">
        <v>127</v>
      </c>
      <c r="AC50" s="226" t="s">
        <v>127</v>
      </c>
      <c r="AD50" s="226" t="s">
        <v>127</v>
      </c>
      <c r="AE50" s="226" t="s">
        <v>127</v>
      </c>
      <c r="AF50" s="226" t="s">
        <v>127</v>
      </c>
      <c r="AG50" s="226" t="s">
        <v>127</v>
      </c>
      <c r="AH50" s="226" t="s">
        <v>127</v>
      </c>
      <c r="AI50" s="226" t="s">
        <v>127</v>
      </c>
      <c r="AJ50" s="226" t="s">
        <v>127</v>
      </c>
      <c r="AK50" s="226" t="s">
        <v>127</v>
      </c>
      <c r="AL50" s="226" t="s">
        <v>127</v>
      </c>
      <c r="AM50" s="226" t="s">
        <v>127</v>
      </c>
      <c r="AN50" s="226" t="s">
        <v>127</v>
      </c>
      <c r="AO50" s="226" t="s">
        <v>127</v>
      </c>
      <c r="AP50" s="226" t="s">
        <v>127</v>
      </c>
      <c r="AQ50" s="226" t="s">
        <v>127</v>
      </c>
      <c r="AR50" s="226" t="s">
        <v>127</v>
      </c>
      <c r="AS50" s="226" t="s">
        <v>127</v>
      </c>
      <c r="AT50" s="226" t="s">
        <v>127</v>
      </c>
      <c r="AU50" s="226" t="s">
        <v>127</v>
      </c>
      <c r="AV50" s="226" t="s">
        <v>127</v>
      </c>
      <c r="AW50" s="226" t="s">
        <v>127</v>
      </c>
      <c r="AX50" s="226" t="s">
        <v>127</v>
      </c>
      <c r="AY50" s="226" t="s">
        <v>127</v>
      </c>
      <c r="AZ50" s="226" t="s">
        <v>127</v>
      </c>
      <c r="BA50" s="226" t="s">
        <v>127</v>
      </c>
      <c r="BB50" s="226" t="s">
        <v>127</v>
      </c>
      <c r="BC50" s="226" t="s">
        <v>127</v>
      </c>
      <c r="BD50" s="226" t="s">
        <v>127</v>
      </c>
    </row>
    <row r="51" spans="2:56" s="213" customFormat="1" ht="15" thickBot="1">
      <c r="B51" s="81">
        <f t="shared" si="1"/>
        <v>40</v>
      </c>
      <c r="C51" s="44" t="str">
        <f ca="1">IF(INDIRECT("'Risk Input'!"&amp; Database!$O$8 &amp; ROW() - 5)="","",INDIRECT("'Risk Input'!"&amp; Database!$O$8 &amp; ROW() - 5))</f>
        <v/>
      </c>
      <c r="D51" s="172" t="str">
        <f ca="1">IF(INDIRECT("'Risk Input'!"&amp; Database!$O$2 &amp; ROW() - 5)="","",INDIRECT("'Risk Input'!"&amp; Database!$O$2 &amp; ROW() - 5))</f>
        <v/>
      </c>
      <c r="E51" s="39" t="str">
        <f ca="1">IF(INDIRECT("'Risk Input'!"&amp; Database!$O$25 &amp; ROW() - 5)="","",INDIRECT("'Risk Input'!"&amp; Database!$O$25 &amp; ROW() - 5))</f>
        <v/>
      </c>
      <c r="F51" s="39">
        <f ca="1">IF(INDIRECT("'Risk Input'!"&amp; Database!$O$20 &amp; ROW() - 5)="","",INDIRECT("'Risk Input'!"&amp; Database!$O$20 &amp; ROW() - 5))</f>
        <v>0</v>
      </c>
      <c r="G51" s="39"/>
      <c r="H51" s="39"/>
      <c r="I51" s="226" t="s">
        <v>127</v>
      </c>
      <c r="J51" s="226" t="s">
        <v>127</v>
      </c>
      <c r="K51" s="226" t="s">
        <v>127</v>
      </c>
      <c r="L51" s="226" t="s">
        <v>127</v>
      </c>
      <c r="M51" s="226" t="s">
        <v>127</v>
      </c>
      <c r="N51" s="226" t="s">
        <v>127</v>
      </c>
      <c r="O51" s="226" t="s">
        <v>127</v>
      </c>
      <c r="P51" s="226" t="s">
        <v>127</v>
      </c>
      <c r="Q51" s="226" t="s">
        <v>127</v>
      </c>
      <c r="R51" s="226" t="s">
        <v>127</v>
      </c>
      <c r="S51" s="226" t="s">
        <v>127</v>
      </c>
      <c r="T51" s="226" t="s">
        <v>127</v>
      </c>
      <c r="U51" s="226" t="s">
        <v>127</v>
      </c>
      <c r="V51" s="226" t="s">
        <v>127</v>
      </c>
      <c r="W51" s="226" t="s">
        <v>127</v>
      </c>
      <c r="X51" s="226" t="s">
        <v>127</v>
      </c>
      <c r="Y51" s="226" t="s">
        <v>127</v>
      </c>
      <c r="Z51" s="226" t="s">
        <v>127</v>
      </c>
      <c r="AA51" s="226" t="s">
        <v>127</v>
      </c>
      <c r="AB51" s="226" t="s">
        <v>127</v>
      </c>
      <c r="AC51" s="226" t="s">
        <v>127</v>
      </c>
      <c r="AD51" s="226" t="s">
        <v>127</v>
      </c>
      <c r="AE51" s="226" t="s">
        <v>127</v>
      </c>
      <c r="AF51" s="226" t="s">
        <v>127</v>
      </c>
      <c r="AG51" s="226" t="s">
        <v>127</v>
      </c>
      <c r="AH51" s="226" t="s">
        <v>127</v>
      </c>
      <c r="AI51" s="226" t="s">
        <v>127</v>
      </c>
      <c r="AJ51" s="226" t="s">
        <v>127</v>
      </c>
      <c r="AK51" s="226" t="s">
        <v>127</v>
      </c>
      <c r="AL51" s="226" t="s">
        <v>127</v>
      </c>
      <c r="AM51" s="226" t="s">
        <v>127</v>
      </c>
      <c r="AN51" s="226" t="s">
        <v>127</v>
      </c>
      <c r="AO51" s="226" t="s">
        <v>127</v>
      </c>
      <c r="AP51" s="226" t="s">
        <v>127</v>
      </c>
      <c r="AQ51" s="226" t="s">
        <v>127</v>
      </c>
      <c r="AR51" s="226" t="s">
        <v>127</v>
      </c>
      <c r="AS51" s="226" t="s">
        <v>127</v>
      </c>
      <c r="AT51" s="226" t="s">
        <v>127</v>
      </c>
      <c r="AU51" s="226" t="s">
        <v>127</v>
      </c>
      <c r="AV51" s="226" t="s">
        <v>127</v>
      </c>
      <c r="AW51" s="226" t="s">
        <v>127</v>
      </c>
      <c r="AX51" s="226" t="s">
        <v>127</v>
      </c>
      <c r="AY51" s="226" t="s">
        <v>127</v>
      </c>
      <c r="AZ51" s="226" t="s">
        <v>127</v>
      </c>
      <c r="BA51" s="226" t="s">
        <v>127</v>
      </c>
      <c r="BB51" s="226" t="s">
        <v>127</v>
      </c>
      <c r="BC51" s="226" t="s">
        <v>127</v>
      </c>
      <c r="BD51" s="226" t="s">
        <v>127</v>
      </c>
    </row>
    <row r="52" spans="2:56" s="213" customFormat="1" ht="15" thickBot="1">
      <c r="B52" s="82">
        <f t="shared" si="1"/>
        <v>41</v>
      </c>
      <c r="C52" s="44" t="str">
        <f ca="1">IF(INDIRECT("'Risk Input'!"&amp; Database!$O$8 &amp; ROW() - 5)="","",INDIRECT("'Risk Input'!"&amp; Database!$O$8 &amp; ROW() - 5))</f>
        <v/>
      </c>
      <c r="D52" s="172" t="str">
        <f ca="1">IF(INDIRECT("'Risk Input'!"&amp; Database!$O$2 &amp; ROW() - 5)="","",INDIRECT("'Risk Input'!"&amp; Database!$O$2 &amp; ROW() - 5))</f>
        <v/>
      </c>
      <c r="E52" s="44" t="str">
        <f ca="1">IF(INDIRECT("'Risk Input'!"&amp; Database!$O$25 &amp; ROW() - 5)="","",INDIRECT("'Risk Input'!"&amp; Database!$O$25 &amp; ROW() - 5))</f>
        <v/>
      </c>
      <c r="F52" s="44">
        <f ca="1">IF(INDIRECT("'Risk Input'!"&amp; Database!$O$20 &amp; ROW() - 5)="","",INDIRECT("'Risk Input'!"&amp; Database!$O$20 &amp; ROW() - 5))</f>
        <v>0</v>
      </c>
      <c r="G52" s="44"/>
      <c r="H52" s="44"/>
      <c r="I52" s="226" t="s">
        <v>127</v>
      </c>
      <c r="J52" s="226" t="s">
        <v>127</v>
      </c>
      <c r="K52" s="226" t="s">
        <v>127</v>
      </c>
      <c r="L52" s="226" t="s">
        <v>127</v>
      </c>
      <c r="M52" s="226" t="s">
        <v>127</v>
      </c>
      <c r="N52" s="226" t="s">
        <v>127</v>
      </c>
      <c r="O52" s="226" t="s">
        <v>127</v>
      </c>
      <c r="P52" s="226" t="s">
        <v>127</v>
      </c>
      <c r="Q52" s="226" t="s">
        <v>127</v>
      </c>
      <c r="R52" s="226" t="s">
        <v>127</v>
      </c>
      <c r="S52" s="226" t="s">
        <v>127</v>
      </c>
      <c r="T52" s="226" t="s">
        <v>127</v>
      </c>
      <c r="U52" s="226" t="s">
        <v>127</v>
      </c>
      <c r="V52" s="226" t="s">
        <v>127</v>
      </c>
      <c r="W52" s="226" t="s">
        <v>127</v>
      </c>
      <c r="X52" s="226" t="s">
        <v>127</v>
      </c>
      <c r="Y52" s="226" t="s">
        <v>127</v>
      </c>
      <c r="Z52" s="226" t="s">
        <v>127</v>
      </c>
      <c r="AA52" s="226" t="s">
        <v>127</v>
      </c>
      <c r="AB52" s="226" t="s">
        <v>127</v>
      </c>
      <c r="AC52" s="226" t="s">
        <v>127</v>
      </c>
      <c r="AD52" s="226" t="s">
        <v>127</v>
      </c>
      <c r="AE52" s="226" t="s">
        <v>127</v>
      </c>
      <c r="AF52" s="226" t="s">
        <v>127</v>
      </c>
      <c r="AG52" s="226" t="s">
        <v>127</v>
      </c>
      <c r="AH52" s="226" t="s">
        <v>127</v>
      </c>
      <c r="AI52" s="226" t="s">
        <v>127</v>
      </c>
      <c r="AJ52" s="226" t="s">
        <v>127</v>
      </c>
      <c r="AK52" s="226" t="s">
        <v>127</v>
      </c>
      <c r="AL52" s="226" t="s">
        <v>127</v>
      </c>
      <c r="AM52" s="226" t="s">
        <v>127</v>
      </c>
      <c r="AN52" s="226" t="s">
        <v>127</v>
      </c>
      <c r="AO52" s="226" t="s">
        <v>127</v>
      </c>
      <c r="AP52" s="226" t="s">
        <v>127</v>
      </c>
      <c r="AQ52" s="226" t="s">
        <v>127</v>
      </c>
      <c r="AR52" s="226" t="s">
        <v>127</v>
      </c>
      <c r="AS52" s="226" t="s">
        <v>127</v>
      </c>
      <c r="AT52" s="226" t="s">
        <v>127</v>
      </c>
      <c r="AU52" s="226" t="s">
        <v>127</v>
      </c>
      <c r="AV52" s="226" t="s">
        <v>127</v>
      </c>
      <c r="AW52" s="226" t="s">
        <v>127</v>
      </c>
      <c r="AX52" s="226" t="s">
        <v>127</v>
      </c>
      <c r="AY52" s="226" t="s">
        <v>127</v>
      </c>
      <c r="AZ52" s="226" t="s">
        <v>127</v>
      </c>
      <c r="BA52" s="226" t="s">
        <v>127</v>
      </c>
      <c r="BB52" s="226" t="s">
        <v>127</v>
      </c>
      <c r="BC52" s="226" t="s">
        <v>127</v>
      </c>
      <c r="BD52" s="226" t="s">
        <v>127</v>
      </c>
    </row>
    <row r="53" spans="2:56" s="213" customFormat="1" ht="15" thickBot="1">
      <c r="B53" s="82">
        <f t="shared" si="1"/>
        <v>42</v>
      </c>
      <c r="C53" s="44" t="str">
        <f ca="1">IF(INDIRECT("'Risk Input'!"&amp; Database!$O$8 &amp; ROW() - 5)="","",INDIRECT("'Risk Input'!"&amp; Database!$O$8 &amp; ROW() - 5))</f>
        <v/>
      </c>
      <c r="D53" s="172" t="str">
        <f ca="1">IF(INDIRECT("'Risk Input'!"&amp; Database!$O$2 &amp; ROW() - 5)="","",INDIRECT("'Risk Input'!"&amp; Database!$O$2 &amp; ROW() - 5))</f>
        <v/>
      </c>
      <c r="E53" s="39" t="str">
        <f ca="1">IF(INDIRECT("'Risk Input'!"&amp; Database!$O$25 &amp; ROW() - 5)="","",INDIRECT("'Risk Input'!"&amp; Database!$O$25 &amp; ROW() - 5))</f>
        <v/>
      </c>
      <c r="F53" s="39">
        <f ca="1">IF(INDIRECT("'Risk Input'!"&amp; Database!$O$20 &amp; ROW() - 5)="","",INDIRECT("'Risk Input'!"&amp; Database!$O$20 &amp; ROW() - 5))</f>
        <v>0</v>
      </c>
      <c r="G53" s="39"/>
      <c r="H53" s="39"/>
      <c r="I53" s="226" t="s">
        <v>127</v>
      </c>
      <c r="J53" s="226" t="s">
        <v>127</v>
      </c>
      <c r="K53" s="226" t="s">
        <v>127</v>
      </c>
      <c r="L53" s="226" t="s">
        <v>127</v>
      </c>
      <c r="M53" s="226" t="s">
        <v>127</v>
      </c>
      <c r="N53" s="226" t="s">
        <v>127</v>
      </c>
      <c r="O53" s="226" t="s">
        <v>127</v>
      </c>
      <c r="P53" s="226" t="s">
        <v>127</v>
      </c>
      <c r="Q53" s="226" t="s">
        <v>127</v>
      </c>
      <c r="R53" s="226" t="s">
        <v>127</v>
      </c>
      <c r="S53" s="226" t="s">
        <v>127</v>
      </c>
      <c r="T53" s="226" t="s">
        <v>127</v>
      </c>
      <c r="U53" s="226" t="s">
        <v>127</v>
      </c>
      <c r="V53" s="226" t="s">
        <v>127</v>
      </c>
      <c r="W53" s="226" t="s">
        <v>127</v>
      </c>
      <c r="X53" s="226" t="s">
        <v>127</v>
      </c>
      <c r="Y53" s="226" t="s">
        <v>127</v>
      </c>
      <c r="Z53" s="226" t="s">
        <v>127</v>
      </c>
      <c r="AA53" s="226" t="s">
        <v>127</v>
      </c>
      <c r="AB53" s="226" t="s">
        <v>127</v>
      </c>
      <c r="AC53" s="226" t="s">
        <v>127</v>
      </c>
      <c r="AD53" s="226" t="s">
        <v>127</v>
      </c>
      <c r="AE53" s="226" t="s">
        <v>127</v>
      </c>
      <c r="AF53" s="226" t="s">
        <v>127</v>
      </c>
      <c r="AG53" s="226" t="s">
        <v>127</v>
      </c>
      <c r="AH53" s="226" t="s">
        <v>127</v>
      </c>
      <c r="AI53" s="226" t="s">
        <v>127</v>
      </c>
      <c r="AJ53" s="226" t="s">
        <v>127</v>
      </c>
      <c r="AK53" s="226" t="s">
        <v>127</v>
      </c>
      <c r="AL53" s="226" t="s">
        <v>127</v>
      </c>
      <c r="AM53" s="226" t="s">
        <v>127</v>
      </c>
      <c r="AN53" s="226" t="s">
        <v>127</v>
      </c>
      <c r="AO53" s="226" t="s">
        <v>127</v>
      </c>
      <c r="AP53" s="226" t="s">
        <v>127</v>
      </c>
      <c r="AQ53" s="226" t="s">
        <v>127</v>
      </c>
      <c r="AR53" s="226" t="s">
        <v>127</v>
      </c>
      <c r="AS53" s="226" t="s">
        <v>127</v>
      </c>
      <c r="AT53" s="226" t="s">
        <v>127</v>
      </c>
      <c r="AU53" s="226" t="s">
        <v>127</v>
      </c>
      <c r="AV53" s="226" t="s">
        <v>127</v>
      </c>
      <c r="AW53" s="226" t="s">
        <v>127</v>
      </c>
      <c r="AX53" s="226" t="s">
        <v>127</v>
      </c>
      <c r="AY53" s="226" t="s">
        <v>127</v>
      </c>
      <c r="AZ53" s="226" t="s">
        <v>127</v>
      </c>
      <c r="BA53" s="226" t="s">
        <v>127</v>
      </c>
      <c r="BB53" s="226" t="s">
        <v>127</v>
      </c>
      <c r="BC53" s="226" t="s">
        <v>127</v>
      </c>
      <c r="BD53" s="226" t="s">
        <v>127</v>
      </c>
    </row>
    <row r="54" spans="2:56" s="213" customFormat="1" ht="15" thickBot="1">
      <c r="B54" s="82">
        <f t="shared" si="1"/>
        <v>43</v>
      </c>
      <c r="C54" s="44" t="str">
        <f ca="1">IF(INDIRECT("'Risk Input'!"&amp; Database!$O$8 &amp; ROW() - 5)="","",INDIRECT("'Risk Input'!"&amp; Database!$O$8 &amp; ROW() - 5))</f>
        <v/>
      </c>
      <c r="D54" s="172" t="str">
        <f ca="1">IF(INDIRECT("'Risk Input'!"&amp; Database!$O$2 &amp; ROW() - 5)="","",INDIRECT("'Risk Input'!"&amp; Database!$O$2 &amp; ROW() - 5))</f>
        <v/>
      </c>
      <c r="E54" s="44" t="str">
        <f ca="1">IF(INDIRECT("'Risk Input'!"&amp; Database!$O$25 &amp; ROW() - 5)="","",INDIRECT("'Risk Input'!"&amp; Database!$O$25 &amp; ROW() - 5))</f>
        <v/>
      </c>
      <c r="F54" s="44">
        <f ca="1">IF(INDIRECT("'Risk Input'!"&amp; Database!$O$20 &amp; ROW() - 5)="","",INDIRECT("'Risk Input'!"&amp; Database!$O$20 &amp; ROW() - 5))</f>
        <v>0</v>
      </c>
      <c r="G54" s="44"/>
      <c r="H54" s="44"/>
      <c r="I54" s="226" t="s">
        <v>127</v>
      </c>
      <c r="J54" s="226" t="s">
        <v>127</v>
      </c>
      <c r="K54" s="226" t="s">
        <v>127</v>
      </c>
      <c r="L54" s="226" t="s">
        <v>127</v>
      </c>
      <c r="M54" s="226" t="s">
        <v>127</v>
      </c>
      <c r="N54" s="226" t="s">
        <v>127</v>
      </c>
      <c r="O54" s="226" t="s">
        <v>127</v>
      </c>
      <c r="P54" s="226" t="s">
        <v>127</v>
      </c>
      <c r="Q54" s="226" t="s">
        <v>127</v>
      </c>
      <c r="R54" s="226" t="s">
        <v>127</v>
      </c>
      <c r="S54" s="226" t="s">
        <v>127</v>
      </c>
      <c r="T54" s="226" t="s">
        <v>127</v>
      </c>
      <c r="U54" s="226" t="s">
        <v>127</v>
      </c>
      <c r="V54" s="226" t="s">
        <v>127</v>
      </c>
      <c r="W54" s="226" t="s">
        <v>127</v>
      </c>
      <c r="X54" s="226" t="s">
        <v>127</v>
      </c>
      <c r="Y54" s="226" t="s">
        <v>127</v>
      </c>
      <c r="Z54" s="226" t="s">
        <v>127</v>
      </c>
      <c r="AA54" s="226" t="s">
        <v>127</v>
      </c>
      <c r="AB54" s="226" t="s">
        <v>127</v>
      </c>
      <c r="AC54" s="226" t="s">
        <v>127</v>
      </c>
      <c r="AD54" s="226" t="s">
        <v>127</v>
      </c>
      <c r="AE54" s="226" t="s">
        <v>127</v>
      </c>
      <c r="AF54" s="226" t="s">
        <v>127</v>
      </c>
      <c r="AG54" s="226" t="s">
        <v>127</v>
      </c>
      <c r="AH54" s="226" t="s">
        <v>127</v>
      </c>
      <c r="AI54" s="226" t="s">
        <v>127</v>
      </c>
      <c r="AJ54" s="226" t="s">
        <v>127</v>
      </c>
      <c r="AK54" s="226" t="s">
        <v>127</v>
      </c>
      <c r="AL54" s="226" t="s">
        <v>127</v>
      </c>
      <c r="AM54" s="226" t="s">
        <v>127</v>
      </c>
      <c r="AN54" s="226" t="s">
        <v>127</v>
      </c>
      <c r="AO54" s="226" t="s">
        <v>127</v>
      </c>
      <c r="AP54" s="226" t="s">
        <v>127</v>
      </c>
      <c r="AQ54" s="226" t="s">
        <v>127</v>
      </c>
      <c r="AR54" s="226" t="s">
        <v>127</v>
      </c>
      <c r="AS54" s="226" t="s">
        <v>127</v>
      </c>
      <c r="AT54" s="226" t="s">
        <v>127</v>
      </c>
      <c r="AU54" s="226" t="s">
        <v>127</v>
      </c>
      <c r="AV54" s="226" t="s">
        <v>127</v>
      </c>
      <c r="AW54" s="226" t="s">
        <v>127</v>
      </c>
      <c r="AX54" s="226" t="s">
        <v>127</v>
      </c>
      <c r="AY54" s="226" t="s">
        <v>127</v>
      </c>
      <c r="AZ54" s="226" t="s">
        <v>127</v>
      </c>
      <c r="BA54" s="226" t="s">
        <v>127</v>
      </c>
      <c r="BB54" s="226" t="s">
        <v>127</v>
      </c>
      <c r="BC54" s="226" t="s">
        <v>127</v>
      </c>
      <c r="BD54" s="226" t="s">
        <v>127</v>
      </c>
    </row>
    <row r="55" spans="2:56" s="213" customFormat="1" ht="15" thickBot="1">
      <c r="B55" s="82">
        <f t="shared" si="1"/>
        <v>44</v>
      </c>
      <c r="C55" s="44" t="str">
        <f ca="1">IF(INDIRECT("'Risk Input'!"&amp; Database!$O$8 &amp; ROW() - 5)="","",INDIRECT("'Risk Input'!"&amp; Database!$O$8 &amp; ROW() - 5))</f>
        <v/>
      </c>
      <c r="D55" s="172" t="str">
        <f ca="1">IF(INDIRECT("'Risk Input'!"&amp; Database!$O$2 &amp; ROW() - 5)="","",INDIRECT("'Risk Input'!"&amp; Database!$O$2 &amp; ROW() - 5))</f>
        <v/>
      </c>
      <c r="E55" s="39" t="str">
        <f ca="1">IF(INDIRECT("'Risk Input'!"&amp; Database!$O$25 &amp; ROW() - 5)="","",INDIRECT("'Risk Input'!"&amp; Database!$O$25 &amp; ROW() - 5))</f>
        <v/>
      </c>
      <c r="F55" s="39">
        <f ca="1">IF(INDIRECT("'Risk Input'!"&amp; Database!$O$20 &amp; ROW() - 5)="","",INDIRECT("'Risk Input'!"&amp; Database!$O$20 &amp; ROW() - 5))</f>
        <v>0</v>
      </c>
      <c r="G55" s="39"/>
      <c r="H55" s="39"/>
      <c r="I55" s="226" t="s">
        <v>127</v>
      </c>
      <c r="J55" s="226" t="s">
        <v>127</v>
      </c>
      <c r="K55" s="226" t="s">
        <v>127</v>
      </c>
      <c r="L55" s="226" t="s">
        <v>127</v>
      </c>
      <c r="M55" s="226" t="s">
        <v>127</v>
      </c>
      <c r="N55" s="226" t="s">
        <v>127</v>
      </c>
      <c r="O55" s="226" t="s">
        <v>127</v>
      </c>
      <c r="P55" s="226" t="s">
        <v>127</v>
      </c>
      <c r="Q55" s="226" t="s">
        <v>127</v>
      </c>
      <c r="R55" s="226" t="s">
        <v>127</v>
      </c>
      <c r="S55" s="226" t="s">
        <v>127</v>
      </c>
      <c r="T55" s="226" t="s">
        <v>127</v>
      </c>
      <c r="U55" s="226" t="s">
        <v>127</v>
      </c>
      <c r="V55" s="226" t="s">
        <v>127</v>
      </c>
      <c r="W55" s="226" t="s">
        <v>127</v>
      </c>
      <c r="X55" s="226" t="s">
        <v>127</v>
      </c>
      <c r="Y55" s="226" t="s">
        <v>127</v>
      </c>
      <c r="Z55" s="226" t="s">
        <v>127</v>
      </c>
      <c r="AA55" s="226" t="s">
        <v>127</v>
      </c>
      <c r="AB55" s="226" t="s">
        <v>127</v>
      </c>
      <c r="AC55" s="226" t="s">
        <v>127</v>
      </c>
      <c r="AD55" s="226" t="s">
        <v>127</v>
      </c>
      <c r="AE55" s="226" t="s">
        <v>127</v>
      </c>
      <c r="AF55" s="226" t="s">
        <v>127</v>
      </c>
      <c r="AG55" s="226" t="s">
        <v>127</v>
      </c>
      <c r="AH55" s="226" t="s">
        <v>127</v>
      </c>
      <c r="AI55" s="226" t="s">
        <v>127</v>
      </c>
      <c r="AJ55" s="226" t="s">
        <v>127</v>
      </c>
      <c r="AK55" s="226" t="s">
        <v>127</v>
      </c>
      <c r="AL55" s="226" t="s">
        <v>127</v>
      </c>
      <c r="AM55" s="226" t="s">
        <v>127</v>
      </c>
      <c r="AN55" s="226" t="s">
        <v>127</v>
      </c>
      <c r="AO55" s="226" t="s">
        <v>127</v>
      </c>
      <c r="AP55" s="226" t="s">
        <v>127</v>
      </c>
      <c r="AQ55" s="226" t="s">
        <v>127</v>
      </c>
      <c r="AR55" s="226" t="s">
        <v>127</v>
      </c>
      <c r="AS55" s="226" t="s">
        <v>127</v>
      </c>
      <c r="AT55" s="226" t="s">
        <v>127</v>
      </c>
      <c r="AU55" s="226" t="s">
        <v>127</v>
      </c>
      <c r="AV55" s="226" t="s">
        <v>127</v>
      </c>
      <c r="AW55" s="226" t="s">
        <v>127</v>
      </c>
      <c r="AX55" s="226" t="s">
        <v>127</v>
      </c>
      <c r="AY55" s="226" t="s">
        <v>127</v>
      </c>
      <c r="AZ55" s="226" t="s">
        <v>127</v>
      </c>
      <c r="BA55" s="226" t="s">
        <v>127</v>
      </c>
      <c r="BB55" s="226" t="s">
        <v>127</v>
      </c>
      <c r="BC55" s="226" t="s">
        <v>127</v>
      </c>
      <c r="BD55" s="226" t="s">
        <v>127</v>
      </c>
    </row>
    <row r="56" spans="2:56" s="213" customFormat="1" ht="15" thickBot="1">
      <c r="B56" s="82">
        <f t="shared" si="1"/>
        <v>45</v>
      </c>
      <c r="C56" s="44" t="str">
        <f ca="1">IF(INDIRECT("'Risk Input'!"&amp; Database!$O$8 &amp; ROW() - 5)="","",INDIRECT("'Risk Input'!"&amp; Database!$O$8 &amp; ROW() - 5))</f>
        <v/>
      </c>
      <c r="D56" s="172" t="str">
        <f ca="1">IF(INDIRECT("'Risk Input'!"&amp; Database!$O$2 &amp; ROW() - 5)="","",INDIRECT("'Risk Input'!"&amp; Database!$O$2 &amp; ROW() - 5))</f>
        <v/>
      </c>
      <c r="E56" s="44" t="str">
        <f ca="1">IF(INDIRECT("'Risk Input'!"&amp; Database!$O$25 &amp; ROW() - 5)="","",INDIRECT("'Risk Input'!"&amp; Database!$O$25 &amp; ROW() - 5))</f>
        <v/>
      </c>
      <c r="F56" s="44">
        <f ca="1">IF(INDIRECT("'Risk Input'!"&amp; Database!$O$20 &amp; ROW() - 5)="","",INDIRECT("'Risk Input'!"&amp; Database!$O$20 &amp; ROW() - 5))</f>
        <v>0</v>
      </c>
      <c r="G56" s="44"/>
      <c r="H56" s="44"/>
      <c r="I56" s="226" t="s">
        <v>127</v>
      </c>
      <c r="J56" s="226" t="s">
        <v>127</v>
      </c>
      <c r="K56" s="226" t="s">
        <v>127</v>
      </c>
      <c r="L56" s="226" t="s">
        <v>127</v>
      </c>
      <c r="M56" s="226" t="s">
        <v>127</v>
      </c>
      <c r="N56" s="226" t="s">
        <v>127</v>
      </c>
      <c r="O56" s="226" t="s">
        <v>127</v>
      </c>
      <c r="P56" s="226" t="s">
        <v>127</v>
      </c>
      <c r="Q56" s="226" t="s">
        <v>127</v>
      </c>
      <c r="R56" s="226" t="s">
        <v>127</v>
      </c>
      <c r="S56" s="226" t="s">
        <v>127</v>
      </c>
      <c r="T56" s="226" t="s">
        <v>127</v>
      </c>
      <c r="U56" s="226" t="s">
        <v>127</v>
      </c>
      <c r="V56" s="226" t="s">
        <v>127</v>
      </c>
      <c r="W56" s="226" t="s">
        <v>127</v>
      </c>
      <c r="X56" s="226" t="s">
        <v>127</v>
      </c>
      <c r="Y56" s="226" t="s">
        <v>127</v>
      </c>
      <c r="Z56" s="226" t="s">
        <v>127</v>
      </c>
      <c r="AA56" s="226" t="s">
        <v>127</v>
      </c>
      <c r="AB56" s="226" t="s">
        <v>127</v>
      </c>
      <c r="AC56" s="226" t="s">
        <v>127</v>
      </c>
      <c r="AD56" s="226" t="s">
        <v>127</v>
      </c>
      <c r="AE56" s="226" t="s">
        <v>127</v>
      </c>
      <c r="AF56" s="226" t="s">
        <v>127</v>
      </c>
      <c r="AG56" s="226" t="s">
        <v>127</v>
      </c>
      <c r="AH56" s="226" t="s">
        <v>127</v>
      </c>
      <c r="AI56" s="226" t="s">
        <v>127</v>
      </c>
      <c r="AJ56" s="226" t="s">
        <v>127</v>
      </c>
      <c r="AK56" s="226" t="s">
        <v>127</v>
      </c>
      <c r="AL56" s="226" t="s">
        <v>127</v>
      </c>
      <c r="AM56" s="226" t="s">
        <v>127</v>
      </c>
      <c r="AN56" s="226" t="s">
        <v>127</v>
      </c>
      <c r="AO56" s="226" t="s">
        <v>127</v>
      </c>
      <c r="AP56" s="226" t="s">
        <v>127</v>
      </c>
      <c r="AQ56" s="226" t="s">
        <v>127</v>
      </c>
      <c r="AR56" s="226" t="s">
        <v>127</v>
      </c>
      <c r="AS56" s="226" t="s">
        <v>127</v>
      </c>
      <c r="AT56" s="226" t="s">
        <v>127</v>
      </c>
      <c r="AU56" s="226" t="s">
        <v>127</v>
      </c>
      <c r="AV56" s="226" t="s">
        <v>127</v>
      </c>
      <c r="AW56" s="226" t="s">
        <v>127</v>
      </c>
      <c r="AX56" s="226" t="s">
        <v>127</v>
      </c>
      <c r="AY56" s="226" t="s">
        <v>127</v>
      </c>
      <c r="AZ56" s="226" t="s">
        <v>127</v>
      </c>
      <c r="BA56" s="226" t="s">
        <v>127</v>
      </c>
      <c r="BB56" s="226" t="s">
        <v>127</v>
      </c>
      <c r="BC56" s="226" t="s">
        <v>127</v>
      </c>
      <c r="BD56" s="226" t="s">
        <v>127</v>
      </c>
    </row>
    <row r="57" spans="2:56" s="213" customFormat="1" ht="15" thickBot="1">
      <c r="B57" s="82">
        <f t="shared" si="1"/>
        <v>46</v>
      </c>
      <c r="C57" s="44" t="str">
        <f ca="1">IF(INDIRECT("'Risk Input'!"&amp; Database!$O$8 &amp; ROW() - 5)="","",INDIRECT("'Risk Input'!"&amp; Database!$O$8 &amp; ROW() - 5))</f>
        <v/>
      </c>
      <c r="D57" s="172" t="str">
        <f ca="1">IF(INDIRECT("'Risk Input'!"&amp; Database!$O$2 &amp; ROW() - 5)="","",INDIRECT("'Risk Input'!"&amp; Database!$O$2 &amp; ROW() - 5))</f>
        <v/>
      </c>
      <c r="E57" s="39" t="str">
        <f ca="1">IF(INDIRECT("'Risk Input'!"&amp; Database!$O$25 &amp; ROW() - 5)="","",INDIRECT("'Risk Input'!"&amp; Database!$O$25 &amp; ROW() - 5))</f>
        <v/>
      </c>
      <c r="F57" s="39">
        <f ca="1">IF(INDIRECT("'Risk Input'!"&amp; Database!$O$20 &amp; ROW() - 5)="","",INDIRECT("'Risk Input'!"&amp; Database!$O$20 &amp; ROW() - 5))</f>
        <v>0</v>
      </c>
      <c r="G57" s="39"/>
      <c r="H57" s="39"/>
      <c r="I57" s="226" t="s">
        <v>127</v>
      </c>
      <c r="J57" s="226" t="s">
        <v>127</v>
      </c>
      <c r="K57" s="226" t="s">
        <v>127</v>
      </c>
      <c r="L57" s="226" t="s">
        <v>127</v>
      </c>
      <c r="M57" s="226" t="s">
        <v>127</v>
      </c>
      <c r="N57" s="226" t="s">
        <v>127</v>
      </c>
      <c r="O57" s="226" t="s">
        <v>127</v>
      </c>
      <c r="P57" s="226" t="s">
        <v>127</v>
      </c>
      <c r="Q57" s="226" t="s">
        <v>127</v>
      </c>
      <c r="R57" s="226" t="s">
        <v>127</v>
      </c>
      <c r="S57" s="226" t="s">
        <v>127</v>
      </c>
      <c r="T57" s="226" t="s">
        <v>127</v>
      </c>
      <c r="U57" s="226" t="s">
        <v>127</v>
      </c>
      <c r="V57" s="226" t="s">
        <v>127</v>
      </c>
      <c r="W57" s="226" t="s">
        <v>127</v>
      </c>
      <c r="X57" s="226" t="s">
        <v>127</v>
      </c>
      <c r="Y57" s="226" t="s">
        <v>127</v>
      </c>
      <c r="Z57" s="226" t="s">
        <v>127</v>
      </c>
      <c r="AA57" s="226" t="s">
        <v>127</v>
      </c>
      <c r="AB57" s="226" t="s">
        <v>127</v>
      </c>
      <c r="AC57" s="226" t="s">
        <v>127</v>
      </c>
      <c r="AD57" s="226" t="s">
        <v>127</v>
      </c>
      <c r="AE57" s="226" t="s">
        <v>127</v>
      </c>
      <c r="AF57" s="226" t="s">
        <v>127</v>
      </c>
      <c r="AG57" s="226" t="s">
        <v>127</v>
      </c>
      <c r="AH57" s="226" t="s">
        <v>127</v>
      </c>
      <c r="AI57" s="226" t="s">
        <v>127</v>
      </c>
      <c r="AJ57" s="226" t="s">
        <v>127</v>
      </c>
      <c r="AK57" s="226" t="s">
        <v>127</v>
      </c>
      <c r="AL57" s="226" t="s">
        <v>127</v>
      </c>
      <c r="AM57" s="226" t="s">
        <v>127</v>
      </c>
      <c r="AN57" s="226" t="s">
        <v>127</v>
      </c>
      <c r="AO57" s="226" t="s">
        <v>127</v>
      </c>
      <c r="AP57" s="226" t="s">
        <v>127</v>
      </c>
      <c r="AQ57" s="226" t="s">
        <v>127</v>
      </c>
      <c r="AR57" s="226" t="s">
        <v>127</v>
      </c>
      <c r="AS57" s="226" t="s">
        <v>127</v>
      </c>
      <c r="AT57" s="226" t="s">
        <v>127</v>
      </c>
      <c r="AU57" s="226" t="s">
        <v>127</v>
      </c>
      <c r="AV57" s="226" t="s">
        <v>127</v>
      </c>
      <c r="AW57" s="226" t="s">
        <v>127</v>
      </c>
      <c r="AX57" s="226" t="s">
        <v>127</v>
      </c>
      <c r="AY57" s="226" t="s">
        <v>127</v>
      </c>
      <c r="AZ57" s="226" t="s">
        <v>127</v>
      </c>
      <c r="BA57" s="226" t="s">
        <v>127</v>
      </c>
      <c r="BB57" s="226" t="s">
        <v>127</v>
      </c>
      <c r="BC57" s="226" t="s">
        <v>127</v>
      </c>
      <c r="BD57" s="226" t="s">
        <v>127</v>
      </c>
    </row>
    <row r="58" spans="2:56" s="213" customFormat="1" ht="15" thickBot="1">
      <c r="B58" s="82">
        <f t="shared" si="1"/>
        <v>47</v>
      </c>
      <c r="C58" s="44" t="str">
        <f ca="1">IF(INDIRECT("'Risk Input'!"&amp; Database!$O$8 &amp; ROW() - 5)="","",INDIRECT("'Risk Input'!"&amp; Database!$O$8 &amp; ROW() - 5))</f>
        <v/>
      </c>
      <c r="D58" s="172" t="str">
        <f ca="1">IF(INDIRECT("'Risk Input'!"&amp; Database!$O$2 &amp; ROW() - 5)="","",INDIRECT("'Risk Input'!"&amp; Database!$O$2 &amp; ROW() - 5))</f>
        <v/>
      </c>
      <c r="E58" s="44" t="str">
        <f ca="1">IF(INDIRECT("'Risk Input'!"&amp; Database!$O$25 &amp; ROW() - 5)="","",INDIRECT("'Risk Input'!"&amp; Database!$O$25 &amp; ROW() - 5))</f>
        <v/>
      </c>
      <c r="F58" s="44">
        <f ca="1">IF(INDIRECT("'Risk Input'!"&amp; Database!$O$20 &amp; ROW() - 5)="","",INDIRECT("'Risk Input'!"&amp; Database!$O$20 &amp; ROW() - 5))</f>
        <v>0</v>
      </c>
      <c r="G58" s="44"/>
      <c r="H58" s="44"/>
      <c r="I58" s="226" t="s">
        <v>127</v>
      </c>
      <c r="J58" s="226" t="s">
        <v>127</v>
      </c>
      <c r="K58" s="226" t="s">
        <v>127</v>
      </c>
      <c r="L58" s="226" t="s">
        <v>127</v>
      </c>
      <c r="M58" s="226" t="s">
        <v>127</v>
      </c>
      <c r="N58" s="226" t="s">
        <v>127</v>
      </c>
      <c r="O58" s="226" t="s">
        <v>127</v>
      </c>
      <c r="P58" s="226" t="s">
        <v>127</v>
      </c>
      <c r="Q58" s="226" t="s">
        <v>127</v>
      </c>
      <c r="R58" s="226" t="s">
        <v>127</v>
      </c>
      <c r="S58" s="226" t="s">
        <v>127</v>
      </c>
      <c r="T58" s="226" t="s">
        <v>127</v>
      </c>
      <c r="U58" s="226" t="s">
        <v>127</v>
      </c>
      <c r="V58" s="226" t="s">
        <v>127</v>
      </c>
      <c r="W58" s="226" t="s">
        <v>127</v>
      </c>
      <c r="X58" s="226" t="s">
        <v>127</v>
      </c>
      <c r="Y58" s="226" t="s">
        <v>127</v>
      </c>
      <c r="Z58" s="226" t="s">
        <v>127</v>
      </c>
      <c r="AA58" s="226" t="s">
        <v>127</v>
      </c>
      <c r="AB58" s="226" t="s">
        <v>127</v>
      </c>
      <c r="AC58" s="226" t="s">
        <v>127</v>
      </c>
      <c r="AD58" s="226" t="s">
        <v>127</v>
      </c>
      <c r="AE58" s="226" t="s">
        <v>127</v>
      </c>
      <c r="AF58" s="226" t="s">
        <v>127</v>
      </c>
      <c r="AG58" s="226" t="s">
        <v>127</v>
      </c>
      <c r="AH58" s="226" t="s">
        <v>127</v>
      </c>
      <c r="AI58" s="226" t="s">
        <v>127</v>
      </c>
      <c r="AJ58" s="226" t="s">
        <v>127</v>
      </c>
      <c r="AK58" s="226" t="s">
        <v>127</v>
      </c>
      <c r="AL58" s="226" t="s">
        <v>127</v>
      </c>
      <c r="AM58" s="226" t="s">
        <v>127</v>
      </c>
      <c r="AN58" s="226" t="s">
        <v>127</v>
      </c>
      <c r="AO58" s="226" t="s">
        <v>127</v>
      </c>
      <c r="AP58" s="226" t="s">
        <v>127</v>
      </c>
      <c r="AQ58" s="226" t="s">
        <v>127</v>
      </c>
      <c r="AR58" s="226" t="s">
        <v>127</v>
      </c>
      <c r="AS58" s="226" t="s">
        <v>127</v>
      </c>
      <c r="AT58" s="226" t="s">
        <v>127</v>
      </c>
      <c r="AU58" s="226" t="s">
        <v>127</v>
      </c>
      <c r="AV58" s="226" t="s">
        <v>127</v>
      </c>
      <c r="AW58" s="226" t="s">
        <v>127</v>
      </c>
      <c r="AX58" s="226" t="s">
        <v>127</v>
      </c>
      <c r="AY58" s="226" t="s">
        <v>127</v>
      </c>
      <c r="AZ58" s="226" t="s">
        <v>127</v>
      </c>
      <c r="BA58" s="226" t="s">
        <v>127</v>
      </c>
      <c r="BB58" s="226" t="s">
        <v>127</v>
      </c>
      <c r="BC58" s="226" t="s">
        <v>127</v>
      </c>
      <c r="BD58" s="226" t="s">
        <v>127</v>
      </c>
    </row>
    <row r="59" spans="2:56" s="213" customFormat="1" ht="15" thickBot="1">
      <c r="B59" s="82">
        <f t="shared" si="1"/>
        <v>48</v>
      </c>
      <c r="C59" s="44" t="str">
        <f ca="1">IF(INDIRECT("'Risk Input'!"&amp; Database!$O$8 &amp; ROW() - 5)="","",INDIRECT("'Risk Input'!"&amp; Database!$O$8 &amp; ROW() - 5))</f>
        <v/>
      </c>
      <c r="D59" s="172" t="str">
        <f ca="1">IF(INDIRECT("'Risk Input'!"&amp; Database!$O$2 &amp; ROW() - 5)="","",INDIRECT("'Risk Input'!"&amp; Database!$O$2 &amp; ROW() - 5))</f>
        <v/>
      </c>
      <c r="E59" s="39" t="str">
        <f ca="1">IF(INDIRECT("'Risk Input'!"&amp; Database!$O$25 &amp; ROW() - 5)="","",INDIRECT("'Risk Input'!"&amp; Database!$O$25 &amp; ROW() - 5))</f>
        <v/>
      </c>
      <c r="F59" s="39">
        <f ca="1">IF(INDIRECT("'Risk Input'!"&amp; Database!$O$20 &amp; ROW() - 5)="","",INDIRECT("'Risk Input'!"&amp; Database!$O$20 &amp; ROW() - 5))</f>
        <v>0</v>
      </c>
      <c r="G59" s="39"/>
      <c r="H59" s="39"/>
      <c r="I59" s="226" t="s">
        <v>127</v>
      </c>
      <c r="J59" s="226" t="s">
        <v>127</v>
      </c>
      <c r="K59" s="226" t="s">
        <v>127</v>
      </c>
      <c r="L59" s="226" t="s">
        <v>127</v>
      </c>
      <c r="M59" s="226" t="s">
        <v>127</v>
      </c>
      <c r="N59" s="226" t="s">
        <v>127</v>
      </c>
      <c r="O59" s="226" t="s">
        <v>127</v>
      </c>
      <c r="P59" s="226" t="s">
        <v>127</v>
      </c>
      <c r="Q59" s="226" t="s">
        <v>127</v>
      </c>
      <c r="R59" s="226" t="s">
        <v>127</v>
      </c>
      <c r="S59" s="226" t="s">
        <v>127</v>
      </c>
      <c r="T59" s="226" t="s">
        <v>127</v>
      </c>
      <c r="U59" s="226" t="s">
        <v>127</v>
      </c>
      <c r="V59" s="226" t="s">
        <v>127</v>
      </c>
      <c r="W59" s="226" t="s">
        <v>127</v>
      </c>
      <c r="X59" s="226" t="s">
        <v>127</v>
      </c>
      <c r="Y59" s="226" t="s">
        <v>127</v>
      </c>
      <c r="Z59" s="226" t="s">
        <v>127</v>
      </c>
      <c r="AA59" s="226" t="s">
        <v>127</v>
      </c>
      <c r="AB59" s="226" t="s">
        <v>127</v>
      </c>
      <c r="AC59" s="226" t="s">
        <v>127</v>
      </c>
      <c r="AD59" s="226" t="s">
        <v>127</v>
      </c>
      <c r="AE59" s="226" t="s">
        <v>127</v>
      </c>
      <c r="AF59" s="226" t="s">
        <v>127</v>
      </c>
      <c r="AG59" s="226" t="s">
        <v>127</v>
      </c>
      <c r="AH59" s="226" t="s">
        <v>127</v>
      </c>
      <c r="AI59" s="226" t="s">
        <v>127</v>
      </c>
      <c r="AJ59" s="226" t="s">
        <v>127</v>
      </c>
      <c r="AK59" s="226" t="s">
        <v>127</v>
      </c>
      <c r="AL59" s="226" t="s">
        <v>127</v>
      </c>
      <c r="AM59" s="226" t="s">
        <v>127</v>
      </c>
      <c r="AN59" s="226" t="s">
        <v>127</v>
      </c>
      <c r="AO59" s="226" t="s">
        <v>127</v>
      </c>
      <c r="AP59" s="226" t="s">
        <v>127</v>
      </c>
      <c r="AQ59" s="226" t="s">
        <v>127</v>
      </c>
      <c r="AR59" s="226" t="s">
        <v>127</v>
      </c>
      <c r="AS59" s="226" t="s">
        <v>127</v>
      </c>
      <c r="AT59" s="226" t="s">
        <v>127</v>
      </c>
      <c r="AU59" s="226" t="s">
        <v>127</v>
      </c>
      <c r="AV59" s="226" t="s">
        <v>127</v>
      </c>
      <c r="AW59" s="226" t="s">
        <v>127</v>
      </c>
      <c r="AX59" s="226" t="s">
        <v>127</v>
      </c>
      <c r="AY59" s="226" t="s">
        <v>127</v>
      </c>
      <c r="AZ59" s="226" t="s">
        <v>127</v>
      </c>
      <c r="BA59" s="226" t="s">
        <v>127</v>
      </c>
      <c r="BB59" s="226" t="s">
        <v>127</v>
      </c>
      <c r="BC59" s="226" t="s">
        <v>127</v>
      </c>
      <c r="BD59" s="226" t="s">
        <v>127</v>
      </c>
    </row>
    <row r="60" spans="2:56" s="213" customFormat="1" ht="15" thickBot="1">
      <c r="B60" s="82">
        <f t="shared" si="1"/>
        <v>49</v>
      </c>
      <c r="C60" s="44" t="str">
        <f ca="1">IF(INDIRECT("'Risk Input'!"&amp; Database!$O$8 &amp; ROW() - 5)="","",INDIRECT("'Risk Input'!"&amp; Database!$O$8 &amp; ROW() - 5))</f>
        <v/>
      </c>
      <c r="D60" s="172" t="str">
        <f ca="1">IF(INDIRECT("'Risk Input'!"&amp; Database!$O$2 &amp; ROW() - 5)="","",INDIRECT("'Risk Input'!"&amp; Database!$O$2 &amp; ROW() - 5))</f>
        <v/>
      </c>
      <c r="E60" s="44" t="str">
        <f ca="1">IF(INDIRECT("'Risk Input'!"&amp; Database!$O$25 &amp; ROW() - 5)="","",INDIRECT("'Risk Input'!"&amp; Database!$O$25 &amp; ROW() - 5))</f>
        <v/>
      </c>
      <c r="F60" s="44">
        <f ca="1">IF(INDIRECT("'Risk Input'!"&amp; Database!$O$20 &amp; ROW() - 5)="","",INDIRECT("'Risk Input'!"&amp; Database!$O$20 &amp; ROW() - 5))</f>
        <v>0</v>
      </c>
      <c r="G60" s="44"/>
      <c r="H60" s="44"/>
      <c r="I60" s="226" t="s">
        <v>127</v>
      </c>
      <c r="J60" s="226" t="s">
        <v>127</v>
      </c>
      <c r="K60" s="226" t="s">
        <v>127</v>
      </c>
      <c r="L60" s="226" t="s">
        <v>127</v>
      </c>
      <c r="M60" s="226" t="s">
        <v>127</v>
      </c>
      <c r="N60" s="226" t="s">
        <v>127</v>
      </c>
      <c r="O60" s="226" t="s">
        <v>127</v>
      </c>
      <c r="P60" s="226" t="s">
        <v>127</v>
      </c>
      <c r="Q60" s="226" t="s">
        <v>127</v>
      </c>
      <c r="R60" s="226" t="s">
        <v>127</v>
      </c>
      <c r="S60" s="226" t="s">
        <v>127</v>
      </c>
      <c r="T60" s="226" t="s">
        <v>127</v>
      </c>
      <c r="U60" s="226" t="s">
        <v>127</v>
      </c>
      <c r="V60" s="226" t="s">
        <v>127</v>
      </c>
      <c r="W60" s="226" t="s">
        <v>127</v>
      </c>
      <c r="X60" s="226" t="s">
        <v>127</v>
      </c>
      <c r="Y60" s="226" t="s">
        <v>127</v>
      </c>
      <c r="Z60" s="226" t="s">
        <v>127</v>
      </c>
      <c r="AA60" s="226" t="s">
        <v>127</v>
      </c>
      <c r="AB60" s="226" t="s">
        <v>127</v>
      </c>
      <c r="AC60" s="226" t="s">
        <v>127</v>
      </c>
      <c r="AD60" s="226" t="s">
        <v>127</v>
      </c>
      <c r="AE60" s="226" t="s">
        <v>127</v>
      </c>
      <c r="AF60" s="226" t="s">
        <v>127</v>
      </c>
      <c r="AG60" s="226" t="s">
        <v>127</v>
      </c>
      <c r="AH60" s="226" t="s">
        <v>127</v>
      </c>
      <c r="AI60" s="226" t="s">
        <v>127</v>
      </c>
      <c r="AJ60" s="226" t="s">
        <v>127</v>
      </c>
      <c r="AK60" s="226" t="s">
        <v>127</v>
      </c>
      <c r="AL60" s="226" t="s">
        <v>127</v>
      </c>
      <c r="AM60" s="226" t="s">
        <v>127</v>
      </c>
      <c r="AN60" s="226" t="s">
        <v>127</v>
      </c>
      <c r="AO60" s="226" t="s">
        <v>127</v>
      </c>
      <c r="AP60" s="226" t="s">
        <v>127</v>
      </c>
      <c r="AQ60" s="226" t="s">
        <v>127</v>
      </c>
      <c r="AR60" s="226" t="s">
        <v>127</v>
      </c>
      <c r="AS60" s="226" t="s">
        <v>127</v>
      </c>
      <c r="AT60" s="226" t="s">
        <v>127</v>
      </c>
      <c r="AU60" s="226" t="s">
        <v>127</v>
      </c>
      <c r="AV60" s="226" t="s">
        <v>127</v>
      </c>
      <c r="AW60" s="226" t="s">
        <v>127</v>
      </c>
      <c r="AX60" s="226" t="s">
        <v>127</v>
      </c>
      <c r="AY60" s="226" t="s">
        <v>127</v>
      </c>
      <c r="AZ60" s="226" t="s">
        <v>127</v>
      </c>
      <c r="BA60" s="226" t="s">
        <v>127</v>
      </c>
      <c r="BB60" s="226" t="s">
        <v>127</v>
      </c>
      <c r="BC60" s="226" t="s">
        <v>127</v>
      </c>
      <c r="BD60" s="226" t="s">
        <v>127</v>
      </c>
    </row>
    <row r="61" spans="2:56" s="213" customFormat="1" ht="15" thickBot="1">
      <c r="B61" s="82">
        <f t="shared" si="1"/>
        <v>50</v>
      </c>
      <c r="C61" s="44" t="str">
        <f ca="1">IF(INDIRECT("'Risk Input'!"&amp; Database!$O$8 &amp; ROW() - 5)="","",INDIRECT("'Risk Input'!"&amp; Database!$O$8 &amp; ROW() - 5))</f>
        <v/>
      </c>
      <c r="D61" s="172" t="str">
        <f ca="1">IF(INDIRECT("'Risk Input'!"&amp; Database!$O$2 &amp; ROW() - 5)="","",INDIRECT("'Risk Input'!"&amp; Database!$O$2 &amp; ROW() - 5))</f>
        <v/>
      </c>
      <c r="E61" s="39" t="str">
        <f ca="1">IF(INDIRECT("'Risk Input'!"&amp; Database!$O$25 &amp; ROW() - 5)="","",INDIRECT("'Risk Input'!"&amp; Database!$O$25 &amp; ROW() - 5))</f>
        <v/>
      </c>
      <c r="F61" s="39">
        <f ca="1">IF(INDIRECT("'Risk Input'!"&amp; Database!$O$20 &amp; ROW() - 5)="","",INDIRECT("'Risk Input'!"&amp; Database!$O$20 &amp; ROW() - 5))</f>
        <v>0</v>
      </c>
      <c r="G61" s="39"/>
      <c r="H61" s="39"/>
      <c r="I61" s="226" t="s">
        <v>127</v>
      </c>
      <c r="J61" s="226" t="s">
        <v>127</v>
      </c>
      <c r="K61" s="226" t="s">
        <v>127</v>
      </c>
      <c r="L61" s="226" t="s">
        <v>127</v>
      </c>
      <c r="M61" s="226" t="s">
        <v>127</v>
      </c>
      <c r="N61" s="226" t="s">
        <v>127</v>
      </c>
      <c r="O61" s="226" t="s">
        <v>127</v>
      </c>
      <c r="P61" s="226" t="s">
        <v>127</v>
      </c>
      <c r="Q61" s="226" t="s">
        <v>127</v>
      </c>
      <c r="R61" s="226" t="s">
        <v>127</v>
      </c>
      <c r="S61" s="226" t="s">
        <v>127</v>
      </c>
      <c r="T61" s="226" t="s">
        <v>127</v>
      </c>
      <c r="U61" s="226" t="s">
        <v>127</v>
      </c>
      <c r="V61" s="226" t="s">
        <v>127</v>
      </c>
      <c r="W61" s="226" t="s">
        <v>127</v>
      </c>
      <c r="X61" s="226" t="s">
        <v>127</v>
      </c>
      <c r="Y61" s="226" t="s">
        <v>127</v>
      </c>
      <c r="Z61" s="226" t="s">
        <v>127</v>
      </c>
      <c r="AA61" s="226" t="s">
        <v>127</v>
      </c>
      <c r="AB61" s="226" t="s">
        <v>127</v>
      </c>
      <c r="AC61" s="226" t="s">
        <v>127</v>
      </c>
      <c r="AD61" s="226" t="s">
        <v>127</v>
      </c>
      <c r="AE61" s="226" t="s">
        <v>127</v>
      </c>
      <c r="AF61" s="226" t="s">
        <v>127</v>
      </c>
      <c r="AG61" s="226" t="s">
        <v>127</v>
      </c>
      <c r="AH61" s="226" t="s">
        <v>127</v>
      </c>
      <c r="AI61" s="226" t="s">
        <v>127</v>
      </c>
      <c r="AJ61" s="226" t="s">
        <v>127</v>
      </c>
      <c r="AK61" s="226" t="s">
        <v>127</v>
      </c>
      <c r="AL61" s="226" t="s">
        <v>127</v>
      </c>
      <c r="AM61" s="226" t="s">
        <v>127</v>
      </c>
      <c r="AN61" s="226" t="s">
        <v>127</v>
      </c>
      <c r="AO61" s="226" t="s">
        <v>127</v>
      </c>
      <c r="AP61" s="226" t="s">
        <v>127</v>
      </c>
      <c r="AQ61" s="226" t="s">
        <v>127</v>
      </c>
      <c r="AR61" s="226" t="s">
        <v>127</v>
      </c>
      <c r="AS61" s="226" t="s">
        <v>127</v>
      </c>
      <c r="AT61" s="226" t="s">
        <v>127</v>
      </c>
      <c r="AU61" s="226" t="s">
        <v>127</v>
      </c>
      <c r="AV61" s="226" t="s">
        <v>127</v>
      </c>
      <c r="AW61" s="226" t="s">
        <v>127</v>
      </c>
      <c r="AX61" s="226" t="s">
        <v>127</v>
      </c>
      <c r="AY61" s="226" t="s">
        <v>127</v>
      </c>
      <c r="AZ61" s="226" t="s">
        <v>127</v>
      </c>
      <c r="BA61" s="226" t="s">
        <v>127</v>
      </c>
      <c r="BB61" s="226" t="s">
        <v>127</v>
      </c>
      <c r="BC61" s="226" t="s">
        <v>127</v>
      </c>
      <c r="BD61" s="226" t="s">
        <v>127</v>
      </c>
    </row>
    <row r="62" spans="2:56" s="213" customFormat="1" ht="15" thickBot="1">
      <c r="B62" s="82">
        <f t="shared" si="1"/>
        <v>51</v>
      </c>
      <c r="C62" s="44" t="str">
        <f ca="1">IF(INDIRECT("'Risk Input'!"&amp; Database!$O$8 &amp; ROW() - 5)="","",INDIRECT("'Risk Input'!"&amp; Database!$O$8 &amp; ROW() - 5))</f>
        <v/>
      </c>
      <c r="D62" s="172" t="str">
        <f ca="1">IF(INDIRECT("'Risk Input'!"&amp; Database!$O$2 &amp; ROW() - 5)="","",INDIRECT("'Risk Input'!"&amp; Database!$O$2 &amp; ROW() - 5))</f>
        <v/>
      </c>
      <c r="E62" s="44" t="str">
        <f ca="1">IF(INDIRECT("'Risk Input'!"&amp; Database!$O$25 &amp; ROW() - 5)="","",INDIRECT("'Risk Input'!"&amp; Database!$O$25 &amp; ROW() - 5))</f>
        <v/>
      </c>
      <c r="F62" s="44">
        <f ca="1">IF(INDIRECT("'Risk Input'!"&amp; Database!$O$20 &amp; ROW() - 5)="","",INDIRECT("'Risk Input'!"&amp; Database!$O$20 &amp; ROW() - 5))</f>
        <v>0</v>
      </c>
      <c r="G62" s="44"/>
      <c r="H62" s="44"/>
      <c r="I62" s="226" t="s">
        <v>127</v>
      </c>
      <c r="J62" s="226" t="s">
        <v>127</v>
      </c>
      <c r="K62" s="226" t="s">
        <v>127</v>
      </c>
      <c r="L62" s="226" t="s">
        <v>127</v>
      </c>
      <c r="M62" s="226" t="s">
        <v>127</v>
      </c>
      <c r="N62" s="226" t="s">
        <v>127</v>
      </c>
      <c r="O62" s="226" t="s">
        <v>127</v>
      </c>
      <c r="P62" s="226" t="s">
        <v>127</v>
      </c>
      <c r="Q62" s="226" t="s">
        <v>127</v>
      </c>
      <c r="R62" s="226" t="s">
        <v>127</v>
      </c>
      <c r="S62" s="226" t="s">
        <v>127</v>
      </c>
      <c r="T62" s="226" t="s">
        <v>127</v>
      </c>
      <c r="U62" s="226" t="s">
        <v>127</v>
      </c>
      <c r="V62" s="226" t="s">
        <v>127</v>
      </c>
      <c r="W62" s="226" t="s">
        <v>127</v>
      </c>
      <c r="X62" s="226" t="s">
        <v>127</v>
      </c>
      <c r="Y62" s="226" t="s">
        <v>127</v>
      </c>
      <c r="Z62" s="226" t="s">
        <v>127</v>
      </c>
      <c r="AA62" s="226" t="s">
        <v>127</v>
      </c>
      <c r="AB62" s="226" t="s">
        <v>127</v>
      </c>
      <c r="AC62" s="226" t="s">
        <v>127</v>
      </c>
      <c r="AD62" s="226" t="s">
        <v>127</v>
      </c>
      <c r="AE62" s="226" t="s">
        <v>127</v>
      </c>
      <c r="AF62" s="226" t="s">
        <v>127</v>
      </c>
      <c r="AG62" s="226" t="s">
        <v>127</v>
      </c>
      <c r="AH62" s="226" t="s">
        <v>127</v>
      </c>
      <c r="AI62" s="226" t="s">
        <v>127</v>
      </c>
      <c r="AJ62" s="226" t="s">
        <v>127</v>
      </c>
      <c r="AK62" s="226" t="s">
        <v>127</v>
      </c>
      <c r="AL62" s="226" t="s">
        <v>127</v>
      </c>
      <c r="AM62" s="226" t="s">
        <v>127</v>
      </c>
      <c r="AN62" s="226" t="s">
        <v>127</v>
      </c>
      <c r="AO62" s="226" t="s">
        <v>127</v>
      </c>
      <c r="AP62" s="226" t="s">
        <v>127</v>
      </c>
      <c r="AQ62" s="226" t="s">
        <v>127</v>
      </c>
      <c r="AR62" s="226" t="s">
        <v>127</v>
      </c>
      <c r="AS62" s="226" t="s">
        <v>127</v>
      </c>
      <c r="AT62" s="226" t="s">
        <v>127</v>
      </c>
      <c r="AU62" s="226" t="s">
        <v>127</v>
      </c>
      <c r="AV62" s="226" t="s">
        <v>127</v>
      </c>
      <c r="AW62" s="226" t="s">
        <v>127</v>
      </c>
      <c r="AX62" s="226" t="s">
        <v>127</v>
      </c>
      <c r="AY62" s="226" t="s">
        <v>127</v>
      </c>
      <c r="AZ62" s="226" t="s">
        <v>127</v>
      </c>
      <c r="BA62" s="226" t="s">
        <v>127</v>
      </c>
      <c r="BB62" s="226" t="s">
        <v>127</v>
      </c>
      <c r="BC62" s="226" t="s">
        <v>127</v>
      </c>
      <c r="BD62" s="226" t="s">
        <v>127</v>
      </c>
    </row>
    <row r="63" spans="2:56" s="213" customFormat="1" ht="15" thickBot="1">
      <c r="B63" s="82">
        <f t="shared" si="1"/>
        <v>52</v>
      </c>
      <c r="C63" s="44" t="str">
        <f ca="1">IF(INDIRECT("'Risk Input'!"&amp; Database!$O$8 &amp; ROW() - 5)="","",INDIRECT("'Risk Input'!"&amp; Database!$O$8 &amp; ROW() - 5))</f>
        <v/>
      </c>
      <c r="D63" s="172" t="str">
        <f ca="1">IF(INDIRECT("'Risk Input'!"&amp; Database!$O$2 &amp; ROW() - 5)="","",INDIRECT("'Risk Input'!"&amp; Database!$O$2 &amp; ROW() - 5))</f>
        <v/>
      </c>
      <c r="E63" s="39" t="str">
        <f ca="1">IF(INDIRECT("'Risk Input'!"&amp; Database!$O$25 &amp; ROW() - 5)="","",INDIRECT("'Risk Input'!"&amp; Database!$O$25 &amp; ROW() - 5))</f>
        <v/>
      </c>
      <c r="F63" s="39">
        <f ca="1">IF(INDIRECT("'Risk Input'!"&amp; Database!$O$20 &amp; ROW() - 5)="","",INDIRECT("'Risk Input'!"&amp; Database!$O$20 &amp; ROW() - 5))</f>
        <v>0</v>
      </c>
      <c r="G63" s="39"/>
      <c r="H63" s="39"/>
      <c r="I63" s="226" t="s">
        <v>127</v>
      </c>
      <c r="J63" s="226" t="s">
        <v>127</v>
      </c>
      <c r="K63" s="226" t="s">
        <v>127</v>
      </c>
      <c r="L63" s="226" t="s">
        <v>127</v>
      </c>
      <c r="M63" s="226" t="s">
        <v>127</v>
      </c>
      <c r="N63" s="226" t="s">
        <v>127</v>
      </c>
      <c r="O63" s="226" t="s">
        <v>127</v>
      </c>
      <c r="P63" s="226" t="s">
        <v>127</v>
      </c>
      <c r="Q63" s="226" t="s">
        <v>127</v>
      </c>
      <c r="R63" s="226" t="s">
        <v>127</v>
      </c>
      <c r="S63" s="226" t="s">
        <v>127</v>
      </c>
      <c r="T63" s="226" t="s">
        <v>127</v>
      </c>
      <c r="U63" s="226" t="s">
        <v>127</v>
      </c>
      <c r="V63" s="226" t="s">
        <v>127</v>
      </c>
      <c r="W63" s="226" t="s">
        <v>127</v>
      </c>
      <c r="X63" s="226" t="s">
        <v>127</v>
      </c>
      <c r="Y63" s="226" t="s">
        <v>127</v>
      </c>
      <c r="Z63" s="226" t="s">
        <v>127</v>
      </c>
      <c r="AA63" s="226" t="s">
        <v>127</v>
      </c>
      <c r="AB63" s="226" t="s">
        <v>127</v>
      </c>
      <c r="AC63" s="226" t="s">
        <v>127</v>
      </c>
      <c r="AD63" s="226" t="s">
        <v>127</v>
      </c>
      <c r="AE63" s="226" t="s">
        <v>127</v>
      </c>
      <c r="AF63" s="226" t="s">
        <v>127</v>
      </c>
      <c r="AG63" s="226" t="s">
        <v>127</v>
      </c>
      <c r="AH63" s="226" t="s">
        <v>127</v>
      </c>
      <c r="AI63" s="226" t="s">
        <v>127</v>
      </c>
      <c r="AJ63" s="226" t="s">
        <v>127</v>
      </c>
      <c r="AK63" s="226" t="s">
        <v>127</v>
      </c>
      <c r="AL63" s="226" t="s">
        <v>127</v>
      </c>
      <c r="AM63" s="226" t="s">
        <v>127</v>
      </c>
      <c r="AN63" s="226" t="s">
        <v>127</v>
      </c>
      <c r="AO63" s="226" t="s">
        <v>127</v>
      </c>
      <c r="AP63" s="226" t="s">
        <v>127</v>
      </c>
      <c r="AQ63" s="226" t="s">
        <v>127</v>
      </c>
      <c r="AR63" s="226" t="s">
        <v>127</v>
      </c>
      <c r="AS63" s="226" t="s">
        <v>127</v>
      </c>
      <c r="AT63" s="226" t="s">
        <v>127</v>
      </c>
      <c r="AU63" s="226" t="s">
        <v>127</v>
      </c>
      <c r="AV63" s="226" t="s">
        <v>127</v>
      </c>
      <c r="AW63" s="226" t="s">
        <v>127</v>
      </c>
      <c r="AX63" s="226" t="s">
        <v>127</v>
      </c>
      <c r="AY63" s="226" t="s">
        <v>127</v>
      </c>
      <c r="AZ63" s="226" t="s">
        <v>127</v>
      </c>
      <c r="BA63" s="226" t="s">
        <v>127</v>
      </c>
      <c r="BB63" s="226" t="s">
        <v>127</v>
      </c>
      <c r="BC63" s="226" t="s">
        <v>127</v>
      </c>
      <c r="BD63" s="226" t="s">
        <v>127</v>
      </c>
    </row>
    <row r="64" spans="2:56" s="213" customFormat="1" ht="15" thickBot="1">
      <c r="B64" s="82">
        <f t="shared" si="1"/>
        <v>53</v>
      </c>
      <c r="C64" s="44" t="str">
        <f ca="1">IF(INDIRECT("'Risk Input'!"&amp; Database!$O$8 &amp; ROW() - 5)="","",INDIRECT("'Risk Input'!"&amp; Database!$O$8 &amp; ROW() - 5))</f>
        <v/>
      </c>
      <c r="D64" s="172" t="str">
        <f ca="1">IF(INDIRECT("'Risk Input'!"&amp; Database!$O$2 &amp; ROW() - 5)="","",INDIRECT("'Risk Input'!"&amp; Database!$O$2 &amp; ROW() - 5))</f>
        <v/>
      </c>
      <c r="E64" s="44" t="str">
        <f ca="1">IF(INDIRECT("'Risk Input'!"&amp; Database!$O$25 &amp; ROW() - 5)="","",INDIRECT("'Risk Input'!"&amp; Database!$O$25 &amp; ROW() - 5))</f>
        <v/>
      </c>
      <c r="F64" s="44">
        <f ca="1">IF(INDIRECT("'Risk Input'!"&amp; Database!$O$20 &amp; ROW() - 5)="","",INDIRECT("'Risk Input'!"&amp; Database!$O$20 &amp; ROW() - 5))</f>
        <v>0</v>
      </c>
      <c r="G64" s="44"/>
      <c r="H64" s="44"/>
      <c r="I64" s="226" t="s">
        <v>127</v>
      </c>
      <c r="J64" s="226" t="s">
        <v>127</v>
      </c>
      <c r="K64" s="226" t="s">
        <v>127</v>
      </c>
      <c r="L64" s="226" t="s">
        <v>127</v>
      </c>
      <c r="M64" s="226" t="s">
        <v>127</v>
      </c>
      <c r="N64" s="226" t="s">
        <v>127</v>
      </c>
      <c r="O64" s="226" t="s">
        <v>127</v>
      </c>
      <c r="P64" s="226" t="s">
        <v>127</v>
      </c>
      <c r="Q64" s="226" t="s">
        <v>127</v>
      </c>
      <c r="R64" s="226" t="s">
        <v>127</v>
      </c>
      <c r="S64" s="226" t="s">
        <v>127</v>
      </c>
      <c r="T64" s="226" t="s">
        <v>127</v>
      </c>
      <c r="U64" s="226" t="s">
        <v>127</v>
      </c>
      <c r="V64" s="226" t="s">
        <v>127</v>
      </c>
      <c r="W64" s="226" t="s">
        <v>127</v>
      </c>
      <c r="X64" s="226" t="s">
        <v>127</v>
      </c>
      <c r="Y64" s="226" t="s">
        <v>127</v>
      </c>
      <c r="Z64" s="226" t="s">
        <v>127</v>
      </c>
      <c r="AA64" s="226" t="s">
        <v>127</v>
      </c>
      <c r="AB64" s="226" t="s">
        <v>127</v>
      </c>
      <c r="AC64" s="226" t="s">
        <v>127</v>
      </c>
      <c r="AD64" s="226" t="s">
        <v>127</v>
      </c>
      <c r="AE64" s="226" t="s">
        <v>127</v>
      </c>
      <c r="AF64" s="226" t="s">
        <v>127</v>
      </c>
      <c r="AG64" s="226" t="s">
        <v>127</v>
      </c>
      <c r="AH64" s="226" t="s">
        <v>127</v>
      </c>
      <c r="AI64" s="226" t="s">
        <v>127</v>
      </c>
      <c r="AJ64" s="226" t="s">
        <v>127</v>
      </c>
      <c r="AK64" s="226" t="s">
        <v>127</v>
      </c>
      <c r="AL64" s="226" t="s">
        <v>127</v>
      </c>
      <c r="AM64" s="226" t="s">
        <v>127</v>
      </c>
      <c r="AN64" s="226" t="s">
        <v>127</v>
      </c>
      <c r="AO64" s="226" t="s">
        <v>127</v>
      </c>
      <c r="AP64" s="226" t="s">
        <v>127</v>
      </c>
      <c r="AQ64" s="226" t="s">
        <v>127</v>
      </c>
      <c r="AR64" s="226" t="s">
        <v>127</v>
      </c>
      <c r="AS64" s="226" t="s">
        <v>127</v>
      </c>
      <c r="AT64" s="226" t="s">
        <v>127</v>
      </c>
      <c r="AU64" s="226" t="s">
        <v>127</v>
      </c>
      <c r="AV64" s="226" t="s">
        <v>127</v>
      </c>
      <c r="AW64" s="226" t="s">
        <v>127</v>
      </c>
      <c r="AX64" s="226" t="s">
        <v>127</v>
      </c>
      <c r="AY64" s="226" t="s">
        <v>127</v>
      </c>
      <c r="AZ64" s="226" t="s">
        <v>127</v>
      </c>
      <c r="BA64" s="226" t="s">
        <v>127</v>
      </c>
      <c r="BB64" s="226" t="s">
        <v>127</v>
      </c>
      <c r="BC64" s="226" t="s">
        <v>127</v>
      </c>
      <c r="BD64" s="226" t="s">
        <v>127</v>
      </c>
    </row>
    <row r="65" spans="2:56" s="213" customFormat="1" ht="15" thickBot="1">
      <c r="B65" s="82">
        <f t="shared" si="1"/>
        <v>54</v>
      </c>
      <c r="C65" s="44" t="str">
        <f ca="1">IF(INDIRECT("'Risk Input'!"&amp; Database!$O$8 &amp; ROW() - 5)="","",INDIRECT("'Risk Input'!"&amp; Database!$O$8 &amp; ROW() - 5))</f>
        <v/>
      </c>
      <c r="D65" s="172" t="str">
        <f ca="1">IF(INDIRECT("'Risk Input'!"&amp; Database!$O$2 &amp; ROW() - 5)="","",INDIRECT("'Risk Input'!"&amp; Database!$O$2 &amp; ROW() - 5))</f>
        <v/>
      </c>
      <c r="E65" s="39" t="str">
        <f ca="1">IF(INDIRECT("'Risk Input'!"&amp; Database!$O$25 &amp; ROW() - 5)="","",INDIRECT("'Risk Input'!"&amp; Database!$O$25 &amp; ROW() - 5))</f>
        <v/>
      </c>
      <c r="F65" s="39">
        <f ca="1">IF(INDIRECT("'Risk Input'!"&amp; Database!$O$20 &amp; ROW() - 5)="","",INDIRECT("'Risk Input'!"&amp; Database!$O$20 &amp; ROW() - 5))</f>
        <v>0</v>
      </c>
      <c r="G65" s="39"/>
      <c r="H65" s="39"/>
      <c r="I65" s="226" t="s">
        <v>127</v>
      </c>
      <c r="J65" s="226" t="s">
        <v>127</v>
      </c>
      <c r="K65" s="226" t="s">
        <v>127</v>
      </c>
      <c r="L65" s="226" t="s">
        <v>127</v>
      </c>
      <c r="M65" s="226" t="s">
        <v>127</v>
      </c>
      <c r="N65" s="226" t="s">
        <v>127</v>
      </c>
      <c r="O65" s="226" t="s">
        <v>127</v>
      </c>
      <c r="P65" s="226" t="s">
        <v>127</v>
      </c>
      <c r="Q65" s="226" t="s">
        <v>127</v>
      </c>
      <c r="R65" s="226" t="s">
        <v>127</v>
      </c>
      <c r="S65" s="226" t="s">
        <v>127</v>
      </c>
      <c r="T65" s="226" t="s">
        <v>127</v>
      </c>
      <c r="U65" s="226" t="s">
        <v>127</v>
      </c>
      <c r="V65" s="226" t="s">
        <v>127</v>
      </c>
      <c r="W65" s="226" t="s">
        <v>127</v>
      </c>
      <c r="X65" s="226" t="s">
        <v>127</v>
      </c>
      <c r="Y65" s="226" t="s">
        <v>127</v>
      </c>
      <c r="Z65" s="226" t="s">
        <v>127</v>
      </c>
      <c r="AA65" s="226" t="s">
        <v>127</v>
      </c>
      <c r="AB65" s="226" t="s">
        <v>127</v>
      </c>
      <c r="AC65" s="226" t="s">
        <v>127</v>
      </c>
      <c r="AD65" s="226" t="s">
        <v>127</v>
      </c>
      <c r="AE65" s="226" t="s">
        <v>127</v>
      </c>
      <c r="AF65" s="226" t="s">
        <v>127</v>
      </c>
      <c r="AG65" s="226" t="s">
        <v>127</v>
      </c>
      <c r="AH65" s="226" t="s">
        <v>127</v>
      </c>
      <c r="AI65" s="226" t="s">
        <v>127</v>
      </c>
      <c r="AJ65" s="226" t="s">
        <v>127</v>
      </c>
      <c r="AK65" s="226" t="s">
        <v>127</v>
      </c>
      <c r="AL65" s="226" t="s">
        <v>127</v>
      </c>
      <c r="AM65" s="226" t="s">
        <v>127</v>
      </c>
      <c r="AN65" s="226" t="s">
        <v>127</v>
      </c>
      <c r="AO65" s="226" t="s">
        <v>127</v>
      </c>
      <c r="AP65" s="226" t="s">
        <v>127</v>
      </c>
      <c r="AQ65" s="226" t="s">
        <v>127</v>
      </c>
      <c r="AR65" s="226" t="s">
        <v>127</v>
      </c>
      <c r="AS65" s="226" t="s">
        <v>127</v>
      </c>
      <c r="AT65" s="226" t="s">
        <v>127</v>
      </c>
      <c r="AU65" s="226" t="s">
        <v>127</v>
      </c>
      <c r="AV65" s="226" t="s">
        <v>127</v>
      </c>
      <c r="AW65" s="226" t="s">
        <v>127</v>
      </c>
      <c r="AX65" s="226" t="s">
        <v>127</v>
      </c>
      <c r="AY65" s="226" t="s">
        <v>127</v>
      </c>
      <c r="AZ65" s="226" t="s">
        <v>127</v>
      </c>
      <c r="BA65" s="226" t="s">
        <v>127</v>
      </c>
      <c r="BB65" s="226" t="s">
        <v>127</v>
      </c>
      <c r="BC65" s="226" t="s">
        <v>127</v>
      </c>
      <c r="BD65" s="226" t="s">
        <v>127</v>
      </c>
    </row>
    <row r="66" spans="2:56" s="213" customFormat="1" ht="15" thickBot="1">
      <c r="B66" s="82">
        <f t="shared" si="1"/>
        <v>55</v>
      </c>
      <c r="C66" s="44" t="str">
        <f ca="1">IF(INDIRECT("'Risk Input'!"&amp; Database!$O$8 &amp; ROW() - 5)="","",INDIRECT("'Risk Input'!"&amp; Database!$O$8 &amp; ROW() - 5))</f>
        <v/>
      </c>
      <c r="D66" s="172" t="str">
        <f ca="1">IF(INDIRECT("'Risk Input'!"&amp; Database!$O$2 &amp; ROW() - 5)="","",INDIRECT("'Risk Input'!"&amp; Database!$O$2 &amp; ROW() - 5))</f>
        <v/>
      </c>
      <c r="E66" s="44" t="str">
        <f ca="1">IF(INDIRECT("'Risk Input'!"&amp; Database!$O$25 &amp; ROW() - 5)="","",INDIRECT("'Risk Input'!"&amp; Database!$O$25 &amp; ROW() - 5))</f>
        <v/>
      </c>
      <c r="F66" s="44">
        <f ca="1">IF(INDIRECT("'Risk Input'!"&amp; Database!$O$20 &amp; ROW() - 5)="","",INDIRECT("'Risk Input'!"&amp; Database!$O$20 &amp; ROW() - 5))</f>
        <v>0</v>
      </c>
      <c r="G66" s="44"/>
      <c r="H66" s="44"/>
      <c r="I66" s="226" t="s">
        <v>127</v>
      </c>
      <c r="J66" s="226" t="s">
        <v>127</v>
      </c>
      <c r="K66" s="226" t="s">
        <v>127</v>
      </c>
      <c r="L66" s="226" t="s">
        <v>127</v>
      </c>
      <c r="M66" s="226" t="s">
        <v>127</v>
      </c>
      <c r="N66" s="226" t="s">
        <v>127</v>
      </c>
      <c r="O66" s="226" t="s">
        <v>127</v>
      </c>
      <c r="P66" s="226" t="s">
        <v>127</v>
      </c>
      <c r="Q66" s="226" t="s">
        <v>127</v>
      </c>
      <c r="R66" s="226" t="s">
        <v>127</v>
      </c>
      <c r="S66" s="226" t="s">
        <v>127</v>
      </c>
      <c r="T66" s="226" t="s">
        <v>127</v>
      </c>
      <c r="U66" s="226" t="s">
        <v>127</v>
      </c>
      <c r="V66" s="226" t="s">
        <v>127</v>
      </c>
      <c r="W66" s="226" t="s">
        <v>127</v>
      </c>
      <c r="X66" s="226" t="s">
        <v>127</v>
      </c>
      <c r="Y66" s="226" t="s">
        <v>127</v>
      </c>
      <c r="Z66" s="226" t="s">
        <v>127</v>
      </c>
      <c r="AA66" s="226" t="s">
        <v>127</v>
      </c>
      <c r="AB66" s="226" t="s">
        <v>127</v>
      </c>
      <c r="AC66" s="226" t="s">
        <v>127</v>
      </c>
      <c r="AD66" s="226" t="s">
        <v>127</v>
      </c>
      <c r="AE66" s="226" t="s">
        <v>127</v>
      </c>
      <c r="AF66" s="226" t="s">
        <v>127</v>
      </c>
      <c r="AG66" s="226" t="s">
        <v>127</v>
      </c>
      <c r="AH66" s="226" t="s">
        <v>127</v>
      </c>
      <c r="AI66" s="226" t="s">
        <v>127</v>
      </c>
      <c r="AJ66" s="226" t="s">
        <v>127</v>
      </c>
      <c r="AK66" s="226" t="s">
        <v>127</v>
      </c>
      <c r="AL66" s="226" t="s">
        <v>127</v>
      </c>
      <c r="AM66" s="226" t="s">
        <v>127</v>
      </c>
      <c r="AN66" s="226" t="s">
        <v>127</v>
      </c>
      <c r="AO66" s="226" t="s">
        <v>127</v>
      </c>
      <c r="AP66" s="226" t="s">
        <v>127</v>
      </c>
      <c r="AQ66" s="226" t="s">
        <v>127</v>
      </c>
      <c r="AR66" s="226" t="s">
        <v>127</v>
      </c>
      <c r="AS66" s="226" t="s">
        <v>127</v>
      </c>
      <c r="AT66" s="226" t="s">
        <v>127</v>
      </c>
      <c r="AU66" s="226" t="s">
        <v>127</v>
      </c>
      <c r="AV66" s="226" t="s">
        <v>127</v>
      </c>
      <c r="AW66" s="226" t="s">
        <v>127</v>
      </c>
      <c r="AX66" s="226" t="s">
        <v>127</v>
      </c>
      <c r="AY66" s="226" t="s">
        <v>127</v>
      </c>
      <c r="AZ66" s="226" t="s">
        <v>127</v>
      </c>
      <c r="BA66" s="226" t="s">
        <v>127</v>
      </c>
      <c r="BB66" s="226" t="s">
        <v>127</v>
      </c>
      <c r="BC66" s="226" t="s">
        <v>127</v>
      </c>
      <c r="BD66" s="226" t="s">
        <v>127</v>
      </c>
    </row>
    <row r="67" spans="2:56" s="213" customFormat="1" ht="15" thickBot="1">
      <c r="B67" s="82">
        <f t="shared" si="1"/>
        <v>56</v>
      </c>
      <c r="C67" s="44" t="str">
        <f ca="1">IF(INDIRECT("'Risk Input'!"&amp; Database!$O$8 &amp; ROW() - 5)="","",INDIRECT("'Risk Input'!"&amp; Database!$O$8 &amp; ROW() - 5))</f>
        <v/>
      </c>
      <c r="D67" s="172" t="str">
        <f ca="1">IF(INDIRECT("'Risk Input'!"&amp; Database!$O$2 &amp; ROW() - 5)="","",INDIRECT("'Risk Input'!"&amp; Database!$O$2 &amp; ROW() - 5))</f>
        <v/>
      </c>
      <c r="E67" s="39" t="str">
        <f ca="1">IF(INDIRECT("'Risk Input'!"&amp; Database!$O$25 &amp; ROW() - 5)="","",INDIRECT("'Risk Input'!"&amp; Database!$O$25 &amp; ROW() - 5))</f>
        <v/>
      </c>
      <c r="F67" s="39">
        <f ca="1">IF(INDIRECT("'Risk Input'!"&amp; Database!$O$20 &amp; ROW() - 5)="","",INDIRECT("'Risk Input'!"&amp; Database!$O$20 &amp; ROW() - 5))</f>
        <v>0</v>
      </c>
      <c r="G67" s="39"/>
      <c r="H67" s="39"/>
      <c r="I67" s="226" t="s">
        <v>127</v>
      </c>
      <c r="J67" s="226" t="s">
        <v>127</v>
      </c>
      <c r="K67" s="226" t="s">
        <v>127</v>
      </c>
      <c r="L67" s="226" t="s">
        <v>127</v>
      </c>
      <c r="M67" s="226" t="s">
        <v>127</v>
      </c>
      <c r="N67" s="226" t="s">
        <v>127</v>
      </c>
      <c r="O67" s="226" t="s">
        <v>127</v>
      </c>
      <c r="P67" s="226" t="s">
        <v>127</v>
      </c>
      <c r="Q67" s="226" t="s">
        <v>127</v>
      </c>
      <c r="R67" s="226" t="s">
        <v>127</v>
      </c>
      <c r="S67" s="226" t="s">
        <v>127</v>
      </c>
      <c r="T67" s="226" t="s">
        <v>127</v>
      </c>
      <c r="U67" s="226" t="s">
        <v>127</v>
      </c>
      <c r="V67" s="226" t="s">
        <v>127</v>
      </c>
      <c r="W67" s="226" t="s">
        <v>127</v>
      </c>
      <c r="X67" s="226" t="s">
        <v>127</v>
      </c>
      <c r="Y67" s="226" t="s">
        <v>127</v>
      </c>
      <c r="Z67" s="226" t="s">
        <v>127</v>
      </c>
      <c r="AA67" s="226" t="s">
        <v>127</v>
      </c>
      <c r="AB67" s="226" t="s">
        <v>127</v>
      </c>
      <c r="AC67" s="226" t="s">
        <v>127</v>
      </c>
      <c r="AD67" s="226" t="s">
        <v>127</v>
      </c>
      <c r="AE67" s="226" t="s">
        <v>127</v>
      </c>
      <c r="AF67" s="226" t="s">
        <v>127</v>
      </c>
      <c r="AG67" s="226" t="s">
        <v>127</v>
      </c>
      <c r="AH67" s="226" t="s">
        <v>127</v>
      </c>
      <c r="AI67" s="226" t="s">
        <v>127</v>
      </c>
      <c r="AJ67" s="226" t="s">
        <v>127</v>
      </c>
      <c r="AK67" s="226" t="s">
        <v>127</v>
      </c>
      <c r="AL67" s="226" t="s">
        <v>127</v>
      </c>
      <c r="AM67" s="226" t="s">
        <v>127</v>
      </c>
      <c r="AN67" s="226" t="s">
        <v>127</v>
      </c>
      <c r="AO67" s="226" t="s">
        <v>127</v>
      </c>
      <c r="AP67" s="226" t="s">
        <v>127</v>
      </c>
      <c r="AQ67" s="226" t="s">
        <v>127</v>
      </c>
      <c r="AR67" s="226" t="s">
        <v>127</v>
      </c>
      <c r="AS67" s="226" t="s">
        <v>127</v>
      </c>
      <c r="AT67" s="226" t="s">
        <v>127</v>
      </c>
      <c r="AU67" s="226" t="s">
        <v>127</v>
      </c>
      <c r="AV67" s="226" t="s">
        <v>127</v>
      </c>
      <c r="AW67" s="226" t="s">
        <v>127</v>
      </c>
      <c r="AX67" s="226" t="s">
        <v>127</v>
      </c>
      <c r="AY67" s="226" t="s">
        <v>127</v>
      </c>
      <c r="AZ67" s="226" t="s">
        <v>127</v>
      </c>
      <c r="BA67" s="226" t="s">
        <v>127</v>
      </c>
      <c r="BB67" s="226" t="s">
        <v>127</v>
      </c>
      <c r="BC67" s="226" t="s">
        <v>127</v>
      </c>
      <c r="BD67" s="226" t="s">
        <v>127</v>
      </c>
    </row>
    <row r="68" spans="2:56" s="213" customFormat="1" ht="15" thickBot="1">
      <c r="B68" s="82">
        <f t="shared" si="1"/>
        <v>57</v>
      </c>
      <c r="C68" s="44" t="str">
        <f ca="1">IF(INDIRECT("'Risk Input'!"&amp; Database!$O$8 &amp; ROW() - 5)="","",INDIRECT("'Risk Input'!"&amp; Database!$O$8 &amp; ROW() - 5))</f>
        <v/>
      </c>
      <c r="D68" s="172" t="str">
        <f ca="1">IF(INDIRECT("'Risk Input'!"&amp; Database!$O$2 &amp; ROW() - 5)="","",INDIRECT("'Risk Input'!"&amp; Database!$O$2 &amp; ROW() - 5))</f>
        <v/>
      </c>
      <c r="E68" s="44" t="str">
        <f ca="1">IF(INDIRECT("'Risk Input'!"&amp; Database!$O$25 &amp; ROW() - 5)="","",INDIRECT("'Risk Input'!"&amp; Database!$O$25 &amp; ROW() - 5))</f>
        <v/>
      </c>
      <c r="F68" s="44">
        <f ca="1">IF(INDIRECT("'Risk Input'!"&amp; Database!$O$20 &amp; ROW() - 5)="","",INDIRECT("'Risk Input'!"&amp; Database!$O$20 &amp; ROW() - 5))</f>
        <v>0</v>
      </c>
      <c r="G68" s="44"/>
      <c r="H68" s="44"/>
      <c r="I68" s="226" t="s">
        <v>127</v>
      </c>
      <c r="J68" s="226" t="s">
        <v>127</v>
      </c>
      <c r="K68" s="226" t="s">
        <v>127</v>
      </c>
      <c r="L68" s="226" t="s">
        <v>127</v>
      </c>
      <c r="M68" s="226" t="s">
        <v>127</v>
      </c>
      <c r="N68" s="226" t="s">
        <v>127</v>
      </c>
      <c r="O68" s="226" t="s">
        <v>127</v>
      </c>
      <c r="P68" s="226" t="s">
        <v>127</v>
      </c>
      <c r="Q68" s="226" t="s">
        <v>127</v>
      </c>
      <c r="R68" s="226" t="s">
        <v>127</v>
      </c>
      <c r="S68" s="226" t="s">
        <v>127</v>
      </c>
      <c r="T68" s="226" t="s">
        <v>127</v>
      </c>
      <c r="U68" s="226" t="s">
        <v>127</v>
      </c>
      <c r="V68" s="226" t="s">
        <v>127</v>
      </c>
      <c r="W68" s="226" t="s">
        <v>127</v>
      </c>
      <c r="X68" s="226" t="s">
        <v>127</v>
      </c>
      <c r="Y68" s="226" t="s">
        <v>127</v>
      </c>
      <c r="Z68" s="226" t="s">
        <v>127</v>
      </c>
      <c r="AA68" s="226" t="s">
        <v>127</v>
      </c>
      <c r="AB68" s="226" t="s">
        <v>127</v>
      </c>
      <c r="AC68" s="226" t="s">
        <v>127</v>
      </c>
      <c r="AD68" s="226" t="s">
        <v>127</v>
      </c>
      <c r="AE68" s="226" t="s">
        <v>127</v>
      </c>
      <c r="AF68" s="226" t="s">
        <v>127</v>
      </c>
      <c r="AG68" s="226" t="s">
        <v>127</v>
      </c>
      <c r="AH68" s="226" t="s">
        <v>127</v>
      </c>
      <c r="AI68" s="226" t="s">
        <v>127</v>
      </c>
      <c r="AJ68" s="226" t="s">
        <v>127</v>
      </c>
      <c r="AK68" s="226" t="s">
        <v>127</v>
      </c>
      <c r="AL68" s="226" t="s">
        <v>127</v>
      </c>
      <c r="AM68" s="226" t="s">
        <v>127</v>
      </c>
      <c r="AN68" s="226" t="s">
        <v>127</v>
      </c>
      <c r="AO68" s="226" t="s">
        <v>127</v>
      </c>
      <c r="AP68" s="226" t="s">
        <v>127</v>
      </c>
      <c r="AQ68" s="226" t="s">
        <v>127</v>
      </c>
      <c r="AR68" s="226" t="s">
        <v>127</v>
      </c>
      <c r="AS68" s="226" t="s">
        <v>127</v>
      </c>
      <c r="AT68" s="226" t="s">
        <v>127</v>
      </c>
      <c r="AU68" s="226" t="s">
        <v>127</v>
      </c>
      <c r="AV68" s="226" t="s">
        <v>127</v>
      </c>
      <c r="AW68" s="226" t="s">
        <v>127</v>
      </c>
      <c r="AX68" s="226" t="s">
        <v>127</v>
      </c>
      <c r="AY68" s="226" t="s">
        <v>127</v>
      </c>
      <c r="AZ68" s="226" t="s">
        <v>127</v>
      </c>
      <c r="BA68" s="226" t="s">
        <v>127</v>
      </c>
      <c r="BB68" s="226" t="s">
        <v>127</v>
      </c>
      <c r="BC68" s="226" t="s">
        <v>127</v>
      </c>
      <c r="BD68" s="226" t="s">
        <v>127</v>
      </c>
    </row>
    <row r="69" spans="2:56" s="213" customFormat="1" ht="15" thickBot="1">
      <c r="B69" s="81">
        <f>B68+1</f>
        <v>58</v>
      </c>
      <c r="C69" s="44" t="str">
        <f ca="1">IF(INDIRECT("'Risk Input'!"&amp; Database!$O$8 &amp; ROW() - 5)="","",INDIRECT("'Risk Input'!"&amp; Database!$O$8 &amp; ROW() - 5))</f>
        <v/>
      </c>
      <c r="D69" s="172" t="str">
        <f ca="1">IF(INDIRECT("'Risk Input'!"&amp; Database!$O$2 &amp; ROW() - 5)="","",INDIRECT("'Risk Input'!"&amp; Database!$O$2 &amp; ROW() - 5))</f>
        <v/>
      </c>
      <c r="E69" s="39" t="str">
        <f ca="1">IF(INDIRECT("'Risk Input'!"&amp; Database!$O$25 &amp; ROW() - 5)="","",INDIRECT("'Risk Input'!"&amp; Database!$O$25 &amp; ROW() - 5))</f>
        <v/>
      </c>
      <c r="F69" s="39">
        <f ca="1">IF(INDIRECT("'Risk Input'!"&amp; Database!$O$20 &amp; ROW() - 5)="","",INDIRECT("'Risk Input'!"&amp; Database!$O$20 &amp; ROW() - 5))</f>
        <v>0</v>
      </c>
      <c r="G69" s="39"/>
      <c r="H69" s="39"/>
      <c r="I69" s="226" t="s">
        <v>127</v>
      </c>
      <c r="J69" s="226" t="s">
        <v>127</v>
      </c>
      <c r="K69" s="226" t="s">
        <v>127</v>
      </c>
      <c r="L69" s="226" t="s">
        <v>127</v>
      </c>
      <c r="M69" s="226" t="s">
        <v>127</v>
      </c>
      <c r="N69" s="226" t="s">
        <v>127</v>
      </c>
      <c r="O69" s="226" t="s">
        <v>127</v>
      </c>
      <c r="P69" s="226" t="s">
        <v>127</v>
      </c>
      <c r="Q69" s="226" t="s">
        <v>127</v>
      </c>
      <c r="R69" s="226" t="s">
        <v>127</v>
      </c>
      <c r="S69" s="226" t="s">
        <v>127</v>
      </c>
      <c r="T69" s="226" t="s">
        <v>127</v>
      </c>
      <c r="U69" s="226" t="s">
        <v>127</v>
      </c>
      <c r="V69" s="226" t="s">
        <v>127</v>
      </c>
      <c r="W69" s="226" t="s">
        <v>127</v>
      </c>
      <c r="X69" s="226" t="s">
        <v>127</v>
      </c>
      <c r="Y69" s="226" t="s">
        <v>127</v>
      </c>
      <c r="Z69" s="226" t="s">
        <v>127</v>
      </c>
      <c r="AA69" s="226" t="s">
        <v>127</v>
      </c>
      <c r="AB69" s="226" t="s">
        <v>127</v>
      </c>
      <c r="AC69" s="226" t="s">
        <v>127</v>
      </c>
      <c r="AD69" s="226" t="s">
        <v>127</v>
      </c>
      <c r="AE69" s="226" t="s">
        <v>127</v>
      </c>
      <c r="AF69" s="226" t="s">
        <v>127</v>
      </c>
      <c r="AG69" s="226" t="s">
        <v>127</v>
      </c>
      <c r="AH69" s="226" t="s">
        <v>127</v>
      </c>
      <c r="AI69" s="226" t="s">
        <v>127</v>
      </c>
      <c r="AJ69" s="226" t="s">
        <v>127</v>
      </c>
      <c r="AK69" s="226" t="s">
        <v>127</v>
      </c>
      <c r="AL69" s="226" t="s">
        <v>127</v>
      </c>
      <c r="AM69" s="226" t="s">
        <v>127</v>
      </c>
      <c r="AN69" s="226" t="s">
        <v>127</v>
      </c>
      <c r="AO69" s="226" t="s">
        <v>127</v>
      </c>
      <c r="AP69" s="226" t="s">
        <v>127</v>
      </c>
      <c r="AQ69" s="226" t="s">
        <v>127</v>
      </c>
      <c r="AR69" s="226" t="s">
        <v>127</v>
      </c>
      <c r="AS69" s="226" t="s">
        <v>127</v>
      </c>
      <c r="AT69" s="226" t="s">
        <v>127</v>
      </c>
      <c r="AU69" s="226" t="s">
        <v>127</v>
      </c>
      <c r="AV69" s="226" t="s">
        <v>127</v>
      </c>
      <c r="AW69" s="226" t="s">
        <v>127</v>
      </c>
      <c r="AX69" s="226" t="s">
        <v>127</v>
      </c>
      <c r="AY69" s="226" t="s">
        <v>127</v>
      </c>
      <c r="AZ69" s="226" t="s">
        <v>127</v>
      </c>
      <c r="BA69" s="226" t="s">
        <v>127</v>
      </c>
      <c r="BB69" s="226" t="s">
        <v>127</v>
      </c>
      <c r="BC69" s="226" t="s">
        <v>127</v>
      </c>
      <c r="BD69" s="226" t="s">
        <v>127</v>
      </c>
    </row>
    <row r="70" spans="2:56" s="213" customFormat="1" ht="15" thickBot="1">
      <c r="B70" s="81">
        <f t="shared" ref="B70:B96" si="2">B69+1</f>
        <v>59</v>
      </c>
      <c r="C70" s="44" t="str">
        <f ca="1">IF(INDIRECT("'Risk Input'!"&amp; Database!$O$8 &amp; ROW() - 5)="","",INDIRECT("'Risk Input'!"&amp; Database!$O$8 &amp; ROW() - 5))</f>
        <v/>
      </c>
      <c r="D70" s="172" t="str">
        <f ca="1">IF(INDIRECT("'Risk Input'!"&amp; Database!$O$2 &amp; ROW() - 5)="","",INDIRECT("'Risk Input'!"&amp; Database!$O$2 &amp; ROW() - 5))</f>
        <v/>
      </c>
      <c r="E70" s="44" t="str">
        <f ca="1">IF(INDIRECT("'Risk Input'!"&amp; Database!$O$25 &amp; ROW() - 5)="","",INDIRECT("'Risk Input'!"&amp; Database!$O$25 &amp; ROW() - 5))</f>
        <v/>
      </c>
      <c r="F70" s="44">
        <f ca="1">IF(INDIRECT("'Risk Input'!"&amp; Database!$O$20 &amp; ROW() - 5)="","",INDIRECT("'Risk Input'!"&amp; Database!$O$20 &amp; ROW() - 5))</f>
        <v>0</v>
      </c>
      <c r="G70" s="44"/>
      <c r="H70" s="44"/>
      <c r="I70" s="226" t="s">
        <v>127</v>
      </c>
      <c r="J70" s="226" t="s">
        <v>127</v>
      </c>
      <c r="K70" s="226" t="s">
        <v>127</v>
      </c>
      <c r="L70" s="226" t="s">
        <v>127</v>
      </c>
      <c r="M70" s="226" t="s">
        <v>127</v>
      </c>
      <c r="N70" s="226" t="s">
        <v>127</v>
      </c>
      <c r="O70" s="226" t="s">
        <v>127</v>
      </c>
      <c r="P70" s="226" t="s">
        <v>127</v>
      </c>
      <c r="Q70" s="226" t="s">
        <v>127</v>
      </c>
      <c r="R70" s="226" t="s">
        <v>127</v>
      </c>
      <c r="S70" s="226" t="s">
        <v>127</v>
      </c>
      <c r="T70" s="226" t="s">
        <v>127</v>
      </c>
      <c r="U70" s="226" t="s">
        <v>127</v>
      </c>
      <c r="V70" s="226" t="s">
        <v>127</v>
      </c>
      <c r="W70" s="226" t="s">
        <v>127</v>
      </c>
      <c r="X70" s="226" t="s">
        <v>127</v>
      </c>
      <c r="Y70" s="226" t="s">
        <v>127</v>
      </c>
      <c r="Z70" s="226" t="s">
        <v>127</v>
      </c>
      <c r="AA70" s="226" t="s">
        <v>127</v>
      </c>
      <c r="AB70" s="226" t="s">
        <v>127</v>
      </c>
      <c r="AC70" s="226" t="s">
        <v>127</v>
      </c>
      <c r="AD70" s="226" t="s">
        <v>127</v>
      </c>
      <c r="AE70" s="226" t="s">
        <v>127</v>
      </c>
      <c r="AF70" s="226" t="s">
        <v>127</v>
      </c>
      <c r="AG70" s="226" t="s">
        <v>127</v>
      </c>
      <c r="AH70" s="226" t="s">
        <v>127</v>
      </c>
      <c r="AI70" s="226" t="s">
        <v>127</v>
      </c>
      <c r="AJ70" s="226" t="s">
        <v>127</v>
      </c>
      <c r="AK70" s="226" t="s">
        <v>127</v>
      </c>
      <c r="AL70" s="226" t="s">
        <v>127</v>
      </c>
      <c r="AM70" s="226" t="s">
        <v>127</v>
      </c>
      <c r="AN70" s="226" t="s">
        <v>127</v>
      </c>
      <c r="AO70" s="226" t="s">
        <v>127</v>
      </c>
      <c r="AP70" s="226" t="s">
        <v>127</v>
      </c>
      <c r="AQ70" s="226" t="s">
        <v>127</v>
      </c>
      <c r="AR70" s="226" t="s">
        <v>127</v>
      </c>
      <c r="AS70" s="226" t="s">
        <v>127</v>
      </c>
      <c r="AT70" s="226" t="s">
        <v>127</v>
      </c>
      <c r="AU70" s="226" t="s">
        <v>127</v>
      </c>
      <c r="AV70" s="226" t="s">
        <v>127</v>
      </c>
      <c r="AW70" s="226" t="s">
        <v>127</v>
      </c>
      <c r="AX70" s="226" t="s">
        <v>127</v>
      </c>
      <c r="AY70" s="226" t="s">
        <v>127</v>
      </c>
      <c r="AZ70" s="226" t="s">
        <v>127</v>
      </c>
      <c r="BA70" s="226" t="s">
        <v>127</v>
      </c>
      <c r="BB70" s="226" t="s">
        <v>127</v>
      </c>
      <c r="BC70" s="226" t="s">
        <v>127</v>
      </c>
      <c r="BD70" s="226" t="s">
        <v>127</v>
      </c>
    </row>
    <row r="71" spans="2:56" s="213" customFormat="1" ht="15" thickBot="1">
      <c r="B71" s="81">
        <f t="shared" si="2"/>
        <v>60</v>
      </c>
      <c r="C71" s="44" t="str">
        <f ca="1">IF(INDIRECT("'Risk Input'!"&amp; Database!$O$8 &amp; ROW() - 5)="","",INDIRECT("'Risk Input'!"&amp; Database!$O$8 &amp; ROW() - 5))</f>
        <v/>
      </c>
      <c r="D71" s="172" t="str">
        <f ca="1">IF(INDIRECT("'Risk Input'!"&amp; Database!$O$2 &amp; ROW() - 5)="","",INDIRECT("'Risk Input'!"&amp; Database!$O$2 &amp; ROW() - 5))</f>
        <v/>
      </c>
      <c r="E71" s="39" t="str">
        <f ca="1">IF(INDIRECT("'Risk Input'!"&amp; Database!$O$25 &amp; ROW() - 5)="","",INDIRECT("'Risk Input'!"&amp; Database!$O$25 &amp; ROW() - 5))</f>
        <v/>
      </c>
      <c r="F71" s="39">
        <f ca="1">IF(INDIRECT("'Risk Input'!"&amp; Database!$O$20 &amp; ROW() - 5)="","",INDIRECT("'Risk Input'!"&amp; Database!$O$20 &amp; ROW() - 5))</f>
        <v>0</v>
      </c>
      <c r="G71" s="39"/>
      <c r="H71" s="39"/>
      <c r="I71" s="226" t="s">
        <v>127</v>
      </c>
      <c r="J71" s="226" t="s">
        <v>127</v>
      </c>
      <c r="K71" s="226" t="s">
        <v>127</v>
      </c>
      <c r="L71" s="226" t="s">
        <v>127</v>
      </c>
      <c r="M71" s="226" t="s">
        <v>127</v>
      </c>
      <c r="N71" s="226" t="s">
        <v>127</v>
      </c>
      <c r="O71" s="226" t="s">
        <v>127</v>
      </c>
      <c r="P71" s="226" t="s">
        <v>127</v>
      </c>
      <c r="Q71" s="226" t="s">
        <v>127</v>
      </c>
      <c r="R71" s="226" t="s">
        <v>127</v>
      </c>
      <c r="S71" s="226" t="s">
        <v>127</v>
      </c>
      <c r="T71" s="226" t="s">
        <v>127</v>
      </c>
      <c r="U71" s="226" t="s">
        <v>127</v>
      </c>
      <c r="V71" s="226" t="s">
        <v>127</v>
      </c>
      <c r="W71" s="226" t="s">
        <v>127</v>
      </c>
      <c r="X71" s="226" t="s">
        <v>127</v>
      </c>
      <c r="Y71" s="226" t="s">
        <v>127</v>
      </c>
      <c r="Z71" s="226" t="s">
        <v>127</v>
      </c>
      <c r="AA71" s="226" t="s">
        <v>127</v>
      </c>
      <c r="AB71" s="226" t="s">
        <v>127</v>
      </c>
      <c r="AC71" s="226" t="s">
        <v>127</v>
      </c>
      <c r="AD71" s="226" t="s">
        <v>127</v>
      </c>
      <c r="AE71" s="226" t="s">
        <v>127</v>
      </c>
      <c r="AF71" s="226" t="s">
        <v>127</v>
      </c>
      <c r="AG71" s="226" t="s">
        <v>127</v>
      </c>
      <c r="AH71" s="226" t="s">
        <v>127</v>
      </c>
      <c r="AI71" s="226" t="s">
        <v>127</v>
      </c>
      <c r="AJ71" s="226" t="s">
        <v>127</v>
      </c>
      <c r="AK71" s="226" t="s">
        <v>127</v>
      </c>
      <c r="AL71" s="226" t="s">
        <v>127</v>
      </c>
      <c r="AM71" s="226" t="s">
        <v>127</v>
      </c>
      <c r="AN71" s="226" t="s">
        <v>127</v>
      </c>
      <c r="AO71" s="226" t="s">
        <v>127</v>
      </c>
      <c r="AP71" s="226" t="s">
        <v>127</v>
      </c>
      <c r="AQ71" s="226" t="s">
        <v>127</v>
      </c>
      <c r="AR71" s="226" t="s">
        <v>127</v>
      </c>
      <c r="AS71" s="226" t="s">
        <v>127</v>
      </c>
      <c r="AT71" s="226" t="s">
        <v>127</v>
      </c>
      <c r="AU71" s="226" t="s">
        <v>127</v>
      </c>
      <c r="AV71" s="226" t="s">
        <v>127</v>
      </c>
      <c r="AW71" s="226" t="s">
        <v>127</v>
      </c>
      <c r="AX71" s="226" t="s">
        <v>127</v>
      </c>
      <c r="AY71" s="226" t="s">
        <v>127</v>
      </c>
      <c r="AZ71" s="226" t="s">
        <v>127</v>
      </c>
      <c r="BA71" s="226" t="s">
        <v>127</v>
      </c>
      <c r="BB71" s="226" t="s">
        <v>127</v>
      </c>
      <c r="BC71" s="226" t="s">
        <v>127</v>
      </c>
      <c r="BD71" s="226" t="s">
        <v>127</v>
      </c>
    </row>
    <row r="72" spans="2:56" s="213" customFormat="1" ht="15" thickBot="1">
      <c r="B72" s="81">
        <f t="shared" si="2"/>
        <v>61</v>
      </c>
      <c r="C72" s="44" t="str">
        <f ca="1">IF(INDIRECT("'Risk Input'!"&amp; Database!$O$8 &amp; ROW() - 5)="","",INDIRECT("'Risk Input'!"&amp; Database!$O$8 &amp; ROW() - 5))</f>
        <v/>
      </c>
      <c r="D72" s="172" t="str">
        <f ca="1">IF(INDIRECT("'Risk Input'!"&amp; Database!$O$2 &amp; ROW() - 5)="","",INDIRECT("'Risk Input'!"&amp; Database!$O$2 &amp; ROW() - 5))</f>
        <v/>
      </c>
      <c r="E72" s="44" t="str">
        <f ca="1">IF(INDIRECT("'Risk Input'!"&amp; Database!$O$25 &amp; ROW() - 5)="","",INDIRECT("'Risk Input'!"&amp; Database!$O$25 &amp; ROW() - 5))</f>
        <v/>
      </c>
      <c r="F72" s="44">
        <f ca="1">IF(INDIRECT("'Risk Input'!"&amp; Database!$O$20 &amp; ROW() - 5)="","",INDIRECT("'Risk Input'!"&amp; Database!$O$20 &amp; ROW() - 5))</f>
        <v>0</v>
      </c>
      <c r="G72" s="44"/>
      <c r="H72" s="44"/>
      <c r="I72" s="226" t="s">
        <v>127</v>
      </c>
      <c r="J72" s="226" t="s">
        <v>127</v>
      </c>
      <c r="K72" s="226" t="s">
        <v>127</v>
      </c>
      <c r="L72" s="226" t="s">
        <v>127</v>
      </c>
      <c r="M72" s="226" t="s">
        <v>127</v>
      </c>
      <c r="N72" s="226" t="s">
        <v>127</v>
      </c>
      <c r="O72" s="226" t="s">
        <v>127</v>
      </c>
      <c r="P72" s="226" t="s">
        <v>127</v>
      </c>
      <c r="Q72" s="226" t="s">
        <v>127</v>
      </c>
      <c r="R72" s="226" t="s">
        <v>127</v>
      </c>
      <c r="S72" s="226" t="s">
        <v>127</v>
      </c>
      <c r="T72" s="226" t="s">
        <v>127</v>
      </c>
      <c r="U72" s="226" t="s">
        <v>127</v>
      </c>
      <c r="V72" s="226" t="s">
        <v>127</v>
      </c>
      <c r="W72" s="226" t="s">
        <v>127</v>
      </c>
      <c r="X72" s="226" t="s">
        <v>127</v>
      </c>
      <c r="Y72" s="226" t="s">
        <v>127</v>
      </c>
      <c r="Z72" s="226" t="s">
        <v>127</v>
      </c>
      <c r="AA72" s="226" t="s">
        <v>127</v>
      </c>
      <c r="AB72" s="226" t="s">
        <v>127</v>
      </c>
      <c r="AC72" s="226" t="s">
        <v>127</v>
      </c>
      <c r="AD72" s="226" t="s">
        <v>127</v>
      </c>
      <c r="AE72" s="226" t="s">
        <v>127</v>
      </c>
      <c r="AF72" s="226" t="s">
        <v>127</v>
      </c>
      <c r="AG72" s="226" t="s">
        <v>127</v>
      </c>
      <c r="AH72" s="226" t="s">
        <v>127</v>
      </c>
      <c r="AI72" s="226" t="s">
        <v>127</v>
      </c>
      <c r="AJ72" s="226" t="s">
        <v>127</v>
      </c>
      <c r="AK72" s="226" t="s">
        <v>127</v>
      </c>
      <c r="AL72" s="226" t="s">
        <v>127</v>
      </c>
      <c r="AM72" s="226" t="s">
        <v>127</v>
      </c>
      <c r="AN72" s="226" t="s">
        <v>127</v>
      </c>
      <c r="AO72" s="226" t="s">
        <v>127</v>
      </c>
      <c r="AP72" s="226" t="s">
        <v>127</v>
      </c>
      <c r="AQ72" s="226" t="s">
        <v>127</v>
      </c>
      <c r="AR72" s="226" t="s">
        <v>127</v>
      </c>
      <c r="AS72" s="226" t="s">
        <v>127</v>
      </c>
      <c r="AT72" s="226" t="s">
        <v>127</v>
      </c>
      <c r="AU72" s="226" t="s">
        <v>127</v>
      </c>
      <c r="AV72" s="226" t="s">
        <v>127</v>
      </c>
      <c r="AW72" s="226" t="s">
        <v>127</v>
      </c>
      <c r="AX72" s="226" t="s">
        <v>127</v>
      </c>
      <c r="AY72" s="226" t="s">
        <v>127</v>
      </c>
      <c r="AZ72" s="226" t="s">
        <v>127</v>
      </c>
      <c r="BA72" s="226" t="s">
        <v>127</v>
      </c>
      <c r="BB72" s="226" t="s">
        <v>127</v>
      </c>
      <c r="BC72" s="226" t="s">
        <v>127</v>
      </c>
      <c r="BD72" s="226" t="s">
        <v>127</v>
      </c>
    </row>
    <row r="73" spans="2:56" s="213" customFormat="1" ht="15" thickBot="1">
      <c r="B73" s="81">
        <f t="shared" si="2"/>
        <v>62</v>
      </c>
      <c r="C73" s="44" t="str">
        <f ca="1">IF(INDIRECT("'Risk Input'!"&amp; Database!$O$8 &amp; ROW() - 5)="","",INDIRECT("'Risk Input'!"&amp; Database!$O$8 &amp; ROW() - 5))</f>
        <v/>
      </c>
      <c r="D73" s="172" t="str">
        <f ca="1">IF(INDIRECT("'Risk Input'!"&amp; Database!$O$2 &amp; ROW() - 5)="","",INDIRECT("'Risk Input'!"&amp; Database!$O$2 &amp; ROW() - 5))</f>
        <v/>
      </c>
      <c r="E73" s="39" t="str">
        <f ca="1">IF(INDIRECT("'Risk Input'!"&amp; Database!$O$25 &amp; ROW() - 5)="","",INDIRECT("'Risk Input'!"&amp; Database!$O$25 &amp; ROW() - 5))</f>
        <v/>
      </c>
      <c r="F73" s="39">
        <f ca="1">IF(INDIRECT("'Risk Input'!"&amp; Database!$O$20 &amp; ROW() - 5)="","",INDIRECT("'Risk Input'!"&amp; Database!$O$20 &amp; ROW() - 5))</f>
        <v>0</v>
      </c>
      <c r="G73" s="39"/>
      <c r="H73" s="39"/>
      <c r="I73" s="226" t="s">
        <v>127</v>
      </c>
      <c r="J73" s="226" t="s">
        <v>127</v>
      </c>
      <c r="K73" s="226" t="s">
        <v>127</v>
      </c>
      <c r="L73" s="226" t="s">
        <v>127</v>
      </c>
      <c r="M73" s="226" t="s">
        <v>127</v>
      </c>
      <c r="N73" s="226" t="s">
        <v>127</v>
      </c>
      <c r="O73" s="226" t="s">
        <v>127</v>
      </c>
      <c r="P73" s="226" t="s">
        <v>127</v>
      </c>
      <c r="Q73" s="226" t="s">
        <v>127</v>
      </c>
      <c r="R73" s="226" t="s">
        <v>127</v>
      </c>
      <c r="S73" s="226" t="s">
        <v>127</v>
      </c>
      <c r="T73" s="226" t="s">
        <v>127</v>
      </c>
      <c r="U73" s="226" t="s">
        <v>127</v>
      </c>
      <c r="V73" s="226" t="s">
        <v>127</v>
      </c>
      <c r="W73" s="226" t="s">
        <v>127</v>
      </c>
      <c r="X73" s="226" t="s">
        <v>127</v>
      </c>
      <c r="Y73" s="226" t="s">
        <v>127</v>
      </c>
      <c r="Z73" s="226" t="s">
        <v>127</v>
      </c>
      <c r="AA73" s="226" t="s">
        <v>127</v>
      </c>
      <c r="AB73" s="226" t="s">
        <v>127</v>
      </c>
      <c r="AC73" s="226" t="s">
        <v>127</v>
      </c>
      <c r="AD73" s="226" t="s">
        <v>127</v>
      </c>
      <c r="AE73" s="226" t="s">
        <v>127</v>
      </c>
      <c r="AF73" s="226" t="s">
        <v>127</v>
      </c>
      <c r="AG73" s="226" t="s">
        <v>127</v>
      </c>
      <c r="AH73" s="226" t="s">
        <v>127</v>
      </c>
      <c r="AI73" s="226" t="s">
        <v>127</v>
      </c>
      <c r="AJ73" s="226" t="s">
        <v>127</v>
      </c>
      <c r="AK73" s="226" t="s">
        <v>127</v>
      </c>
      <c r="AL73" s="226" t="s">
        <v>127</v>
      </c>
      <c r="AM73" s="226" t="s">
        <v>127</v>
      </c>
      <c r="AN73" s="226" t="s">
        <v>127</v>
      </c>
      <c r="AO73" s="226" t="s">
        <v>127</v>
      </c>
      <c r="AP73" s="226" t="s">
        <v>127</v>
      </c>
      <c r="AQ73" s="226" t="s">
        <v>127</v>
      </c>
      <c r="AR73" s="226" t="s">
        <v>127</v>
      </c>
      <c r="AS73" s="226" t="s">
        <v>127</v>
      </c>
      <c r="AT73" s="226" t="s">
        <v>127</v>
      </c>
      <c r="AU73" s="226" t="s">
        <v>127</v>
      </c>
      <c r="AV73" s="226" t="s">
        <v>127</v>
      </c>
      <c r="AW73" s="226" t="s">
        <v>127</v>
      </c>
      <c r="AX73" s="226" t="s">
        <v>127</v>
      </c>
      <c r="AY73" s="226" t="s">
        <v>127</v>
      </c>
      <c r="AZ73" s="226" t="s">
        <v>127</v>
      </c>
      <c r="BA73" s="226" t="s">
        <v>127</v>
      </c>
      <c r="BB73" s="226" t="s">
        <v>127</v>
      </c>
      <c r="BC73" s="226" t="s">
        <v>127</v>
      </c>
      <c r="BD73" s="226" t="s">
        <v>127</v>
      </c>
    </row>
    <row r="74" spans="2:56" s="213" customFormat="1" ht="15" thickBot="1">
      <c r="B74" s="81">
        <f t="shared" si="2"/>
        <v>63</v>
      </c>
      <c r="C74" s="44" t="str">
        <f ca="1">IF(INDIRECT("'Risk Input'!"&amp; Database!$O$8 &amp; ROW() - 5)="","",INDIRECT("'Risk Input'!"&amp; Database!$O$8 &amp; ROW() - 5))</f>
        <v/>
      </c>
      <c r="D74" s="172" t="str">
        <f ca="1">IF(INDIRECT("'Risk Input'!"&amp; Database!$O$2 &amp; ROW() - 5)="","",INDIRECT("'Risk Input'!"&amp; Database!$O$2 &amp; ROW() - 5))</f>
        <v/>
      </c>
      <c r="E74" s="44" t="str">
        <f ca="1">IF(INDIRECT("'Risk Input'!"&amp; Database!$O$25 &amp; ROW() - 5)="","",INDIRECT("'Risk Input'!"&amp; Database!$O$25 &amp; ROW() - 5))</f>
        <v/>
      </c>
      <c r="F74" s="44">
        <f ca="1">IF(INDIRECT("'Risk Input'!"&amp; Database!$O$20 &amp; ROW() - 5)="","",INDIRECT("'Risk Input'!"&amp; Database!$O$20 &amp; ROW() - 5))</f>
        <v>0</v>
      </c>
      <c r="G74" s="44"/>
      <c r="H74" s="44"/>
      <c r="I74" s="226" t="s">
        <v>127</v>
      </c>
      <c r="J74" s="226" t="s">
        <v>127</v>
      </c>
      <c r="K74" s="226" t="s">
        <v>127</v>
      </c>
      <c r="L74" s="226" t="s">
        <v>127</v>
      </c>
      <c r="M74" s="226" t="s">
        <v>127</v>
      </c>
      <c r="N74" s="226" t="s">
        <v>127</v>
      </c>
      <c r="O74" s="226" t="s">
        <v>127</v>
      </c>
      <c r="P74" s="226" t="s">
        <v>127</v>
      </c>
      <c r="Q74" s="226" t="s">
        <v>127</v>
      </c>
      <c r="R74" s="226" t="s">
        <v>127</v>
      </c>
      <c r="S74" s="226" t="s">
        <v>127</v>
      </c>
      <c r="T74" s="226" t="s">
        <v>127</v>
      </c>
      <c r="U74" s="226" t="s">
        <v>127</v>
      </c>
      <c r="V74" s="226" t="s">
        <v>127</v>
      </c>
      <c r="W74" s="226" t="s">
        <v>127</v>
      </c>
      <c r="X74" s="226" t="s">
        <v>127</v>
      </c>
      <c r="Y74" s="226" t="s">
        <v>127</v>
      </c>
      <c r="Z74" s="226" t="s">
        <v>127</v>
      </c>
      <c r="AA74" s="226" t="s">
        <v>127</v>
      </c>
      <c r="AB74" s="226" t="s">
        <v>127</v>
      </c>
      <c r="AC74" s="226" t="s">
        <v>127</v>
      </c>
      <c r="AD74" s="226" t="s">
        <v>127</v>
      </c>
      <c r="AE74" s="226" t="s">
        <v>127</v>
      </c>
      <c r="AF74" s="226" t="s">
        <v>127</v>
      </c>
      <c r="AG74" s="226" t="s">
        <v>127</v>
      </c>
      <c r="AH74" s="226" t="s">
        <v>127</v>
      </c>
      <c r="AI74" s="226" t="s">
        <v>127</v>
      </c>
      <c r="AJ74" s="226" t="s">
        <v>127</v>
      </c>
      <c r="AK74" s="226" t="s">
        <v>127</v>
      </c>
      <c r="AL74" s="226" t="s">
        <v>127</v>
      </c>
      <c r="AM74" s="226" t="s">
        <v>127</v>
      </c>
      <c r="AN74" s="226" t="s">
        <v>127</v>
      </c>
      <c r="AO74" s="226" t="s">
        <v>127</v>
      </c>
      <c r="AP74" s="226" t="s">
        <v>127</v>
      </c>
      <c r="AQ74" s="226" t="s">
        <v>127</v>
      </c>
      <c r="AR74" s="226" t="s">
        <v>127</v>
      </c>
      <c r="AS74" s="226" t="s">
        <v>127</v>
      </c>
      <c r="AT74" s="226" t="s">
        <v>127</v>
      </c>
      <c r="AU74" s="226" t="s">
        <v>127</v>
      </c>
      <c r="AV74" s="226" t="s">
        <v>127</v>
      </c>
      <c r="AW74" s="226" t="s">
        <v>127</v>
      </c>
      <c r="AX74" s="226" t="s">
        <v>127</v>
      </c>
      <c r="AY74" s="226" t="s">
        <v>127</v>
      </c>
      <c r="AZ74" s="226" t="s">
        <v>127</v>
      </c>
      <c r="BA74" s="226" t="s">
        <v>127</v>
      </c>
      <c r="BB74" s="226" t="s">
        <v>127</v>
      </c>
      <c r="BC74" s="226" t="s">
        <v>127</v>
      </c>
      <c r="BD74" s="226" t="s">
        <v>127</v>
      </c>
    </row>
    <row r="75" spans="2:56" s="213" customFormat="1" ht="15" thickBot="1">
      <c r="B75" s="81">
        <f t="shared" si="2"/>
        <v>64</v>
      </c>
      <c r="C75" s="44" t="str">
        <f ca="1">IF(INDIRECT("'Risk Input'!"&amp; Database!$O$8 &amp; ROW() - 5)="","",INDIRECT("'Risk Input'!"&amp; Database!$O$8 &amp; ROW() - 5))</f>
        <v/>
      </c>
      <c r="D75" s="172" t="str">
        <f ca="1">IF(INDIRECT("'Risk Input'!"&amp; Database!$O$2 &amp; ROW() - 5)="","",INDIRECT("'Risk Input'!"&amp; Database!$O$2 &amp; ROW() - 5))</f>
        <v/>
      </c>
      <c r="E75" s="39" t="str">
        <f ca="1">IF(INDIRECT("'Risk Input'!"&amp; Database!$O$25 &amp; ROW() - 5)="","",INDIRECT("'Risk Input'!"&amp; Database!$O$25 &amp; ROW() - 5))</f>
        <v/>
      </c>
      <c r="F75" s="39">
        <f ca="1">IF(INDIRECT("'Risk Input'!"&amp; Database!$O$20 &amp; ROW() - 5)="","",INDIRECT("'Risk Input'!"&amp; Database!$O$20 &amp; ROW() - 5))</f>
        <v>0</v>
      </c>
      <c r="G75" s="39"/>
      <c r="H75" s="39"/>
      <c r="I75" s="226" t="s">
        <v>127</v>
      </c>
      <c r="J75" s="226" t="s">
        <v>127</v>
      </c>
      <c r="K75" s="226" t="s">
        <v>127</v>
      </c>
      <c r="L75" s="226" t="s">
        <v>127</v>
      </c>
      <c r="M75" s="226" t="s">
        <v>127</v>
      </c>
      <c r="N75" s="226" t="s">
        <v>127</v>
      </c>
      <c r="O75" s="226" t="s">
        <v>127</v>
      </c>
      <c r="P75" s="226" t="s">
        <v>127</v>
      </c>
      <c r="Q75" s="226" t="s">
        <v>127</v>
      </c>
      <c r="R75" s="226" t="s">
        <v>127</v>
      </c>
      <c r="S75" s="226" t="s">
        <v>127</v>
      </c>
      <c r="T75" s="226" t="s">
        <v>127</v>
      </c>
      <c r="U75" s="226" t="s">
        <v>127</v>
      </c>
      <c r="V75" s="226" t="s">
        <v>127</v>
      </c>
      <c r="W75" s="226" t="s">
        <v>127</v>
      </c>
      <c r="X75" s="226" t="s">
        <v>127</v>
      </c>
      <c r="Y75" s="226" t="s">
        <v>127</v>
      </c>
      <c r="Z75" s="226" t="s">
        <v>127</v>
      </c>
      <c r="AA75" s="226" t="s">
        <v>127</v>
      </c>
      <c r="AB75" s="226" t="s">
        <v>127</v>
      </c>
      <c r="AC75" s="226" t="s">
        <v>127</v>
      </c>
      <c r="AD75" s="226" t="s">
        <v>127</v>
      </c>
      <c r="AE75" s="226" t="s">
        <v>127</v>
      </c>
      <c r="AF75" s="226" t="s">
        <v>127</v>
      </c>
      <c r="AG75" s="226" t="s">
        <v>127</v>
      </c>
      <c r="AH75" s="226" t="s">
        <v>127</v>
      </c>
      <c r="AI75" s="226" t="s">
        <v>127</v>
      </c>
      <c r="AJ75" s="226" t="s">
        <v>127</v>
      </c>
      <c r="AK75" s="226" t="s">
        <v>127</v>
      </c>
      <c r="AL75" s="226" t="s">
        <v>127</v>
      </c>
      <c r="AM75" s="226" t="s">
        <v>127</v>
      </c>
      <c r="AN75" s="226" t="s">
        <v>127</v>
      </c>
      <c r="AO75" s="226" t="s">
        <v>127</v>
      </c>
      <c r="AP75" s="226" t="s">
        <v>127</v>
      </c>
      <c r="AQ75" s="226" t="s">
        <v>127</v>
      </c>
      <c r="AR75" s="226" t="s">
        <v>127</v>
      </c>
      <c r="AS75" s="226" t="s">
        <v>127</v>
      </c>
      <c r="AT75" s="226" t="s">
        <v>127</v>
      </c>
      <c r="AU75" s="226" t="s">
        <v>127</v>
      </c>
      <c r="AV75" s="226" t="s">
        <v>127</v>
      </c>
      <c r="AW75" s="226" t="s">
        <v>127</v>
      </c>
      <c r="AX75" s="226" t="s">
        <v>127</v>
      </c>
      <c r="AY75" s="226" t="s">
        <v>127</v>
      </c>
      <c r="AZ75" s="226" t="s">
        <v>127</v>
      </c>
      <c r="BA75" s="226" t="s">
        <v>127</v>
      </c>
      <c r="BB75" s="226" t="s">
        <v>127</v>
      </c>
      <c r="BC75" s="226" t="s">
        <v>127</v>
      </c>
      <c r="BD75" s="226" t="s">
        <v>127</v>
      </c>
    </row>
    <row r="76" spans="2:56" s="213" customFormat="1" ht="15" thickBot="1">
      <c r="B76" s="81">
        <f t="shared" si="2"/>
        <v>65</v>
      </c>
      <c r="C76" s="44" t="str">
        <f ca="1">IF(INDIRECT("'Risk Input'!"&amp; Database!$O$8 &amp; ROW() - 5)="","",INDIRECT("'Risk Input'!"&amp; Database!$O$8 &amp; ROW() - 5))</f>
        <v/>
      </c>
      <c r="D76" s="172" t="str">
        <f ca="1">IF(INDIRECT("'Risk Input'!"&amp; Database!$O$2 &amp; ROW() - 5)="","",INDIRECT("'Risk Input'!"&amp; Database!$O$2 &amp; ROW() - 5))</f>
        <v/>
      </c>
      <c r="E76" s="44" t="str">
        <f ca="1">IF(INDIRECT("'Risk Input'!"&amp; Database!$O$25 &amp; ROW() - 5)="","",INDIRECT("'Risk Input'!"&amp; Database!$O$25 &amp; ROW() - 5))</f>
        <v/>
      </c>
      <c r="F76" s="44">
        <f ca="1">IF(INDIRECT("'Risk Input'!"&amp; Database!$O$20 &amp; ROW() - 5)="","",INDIRECT("'Risk Input'!"&amp; Database!$O$20 &amp; ROW() - 5))</f>
        <v>0</v>
      </c>
      <c r="G76" s="44"/>
      <c r="H76" s="44"/>
      <c r="I76" s="226" t="s">
        <v>127</v>
      </c>
      <c r="J76" s="226" t="s">
        <v>127</v>
      </c>
      <c r="K76" s="226" t="s">
        <v>127</v>
      </c>
      <c r="L76" s="226" t="s">
        <v>127</v>
      </c>
      <c r="M76" s="226" t="s">
        <v>127</v>
      </c>
      <c r="N76" s="226" t="s">
        <v>127</v>
      </c>
      <c r="O76" s="226" t="s">
        <v>127</v>
      </c>
      <c r="P76" s="226" t="s">
        <v>127</v>
      </c>
      <c r="Q76" s="226" t="s">
        <v>127</v>
      </c>
      <c r="R76" s="226" t="s">
        <v>127</v>
      </c>
      <c r="S76" s="226" t="s">
        <v>127</v>
      </c>
      <c r="T76" s="226" t="s">
        <v>127</v>
      </c>
      <c r="U76" s="226" t="s">
        <v>127</v>
      </c>
      <c r="V76" s="226" t="s">
        <v>127</v>
      </c>
      <c r="W76" s="226" t="s">
        <v>127</v>
      </c>
      <c r="X76" s="226" t="s">
        <v>127</v>
      </c>
      <c r="Y76" s="226" t="s">
        <v>127</v>
      </c>
      <c r="Z76" s="226" t="s">
        <v>127</v>
      </c>
      <c r="AA76" s="226" t="s">
        <v>127</v>
      </c>
      <c r="AB76" s="226" t="s">
        <v>127</v>
      </c>
      <c r="AC76" s="226" t="s">
        <v>127</v>
      </c>
      <c r="AD76" s="226" t="s">
        <v>127</v>
      </c>
      <c r="AE76" s="226" t="s">
        <v>127</v>
      </c>
      <c r="AF76" s="226" t="s">
        <v>127</v>
      </c>
      <c r="AG76" s="226" t="s">
        <v>127</v>
      </c>
      <c r="AH76" s="226" t="s">
        <v>127</v>
      </c>
      <c r="AI76" s="226" t="s">
        <v>127</v>
      </c>
      <c r="AJ76" s="226" t="s">
        <v>127</v>
      </c>
      <c r="AK76" s="226" t="s">
        <v>127</v>
      </c>
      <c r="AL76" s="226" t="s">
        <v>127</v>
      </c>
      <c r="AM76" s="226" t="s">
        <v>127</v>
      </c>
      <c r="AN76" s="226" t="s">
        <v>127</v>
      </c>
      <c r="AO76" s="226" t="s">
        <v>127</v>
      </c>
      <c r="AP76" s="226" t="s">
        <v>127</v>
      </c>
      <c r="AQ76" s="226" t="s">
        <v>127</v>
      </c>
      <c r="AR76" s="226" t="s">
        <v>127</v>
      </c>
      <c r="AS76" s="226" t="s">
        <v>127</v>
      </c>
      <c r="AT76" s="226" t="s">
        <v>127</v>
      </c>
      <c r="AU76" s="226" t="s">
        <v>127</v>
      </c>
      <c r="AV76" s="226" t="s">
        <v>127</v>
      </c>
      <c r="AW76" s="226" t="s">
        <v>127</v>
      </c>
      <c r="AX76" s="226" t="s">
        <v>127</v>
      </c>
      <c r="AY76" s="226" t="s">
        <v>127</v>
      </c>
      <c r="AZ76" s="226" t="s">
        <v>127</v>
      </c>
      <c r="BA76" s="226" t="s">
        <v>127</v>
      </c>
      <c r="BB76" s="226" t="s">
        <v>127</v>
      </c>
      <c r="BC76" s="226" t="s">
        <v>127</v>
      </c>
      <c r="BD76" s="226" t="s">
        <v>127</v>
      </c>
    </row>
    <row r="77" spans="2:56" s="213" customFormat="1" ht="15" thickBot="1">
      <c r="B77" s="81">
        <f t="shared" si="2"/>
        <v>66</v>
      </c>
      <c r="C77" s="44" t="str">
        <f ca="1">IF(INDIRECT("'Risk Input'!"&amp; Database!$O$8 &amp; ROW() - 5)="","",INDIRECT("'Risk Input'!"&amp; Database!$O$8 &amp; ROW() - 5))</f>
        <v/>
      </c>
      <c r="D77" s="172" t="str">
        <f ca="1">IF(INDIRECT("'Risk Input'!"&amp; Database!$O$2 &amp; ROW() - 5)="","",INDIRECT("'Risk Input'!"&amp; Database!$O$2 &amp; ROW() - 5))</f>
        <v/>
      </c>
      <c r="E77" s="39" t="str">
        <f ca="1">IF(INDIRECT("'Risk Input'!"&amp; Database!$O$25 &amp; ROW() - 5)="","",INDIRECT("'Risk Input'!"&amp; Database!$O$25 &amp; ROW() - 5))</f>
        <v/>
      </c>
      <c r="F77" s="39">
        <f ca="1">IF(INDIRECT("'Risk Input'!"&amp; Database!$O$20 &amp; ROW() - 5)="","",INDIRECT("'Risk Input'!"&amp; Database!$O$20 &amp; ROW() - 5))</f>
        <v>0</v>
      </c>
      <c r="G77" s="39"/>
      <c r="H77" s="39"/>
      <c r="I77" s="226" t="s">
        <v>127</v>
      </c>
      <c r="J77" s="226" t="s">
        <v>127</v>
      </c>
      <c r="K77" s="226" t="s">
        <v>127</v>
      </c>
      <c r="L77" s="226" t="s">
        <v>127</v>
      </c>
      <c r="M77" s="226" t="s">
        <v>127</v>
      </c>
      <c r="N77" s="226" t="s">
        <v>127</v>
      </c>
      <c r="O77" s="226" t="s">
        <v>127</v>
      </c>
      <c r="P77" s="226" t="s">
        <v>127</v>
      </c>
      <c r="Q77" s="226" t="s">
        <v>127</v>
      </c>
      <c r="R77" s="226" t="s">
        <v>127</v>
      </c>
      <c r="S77" s="226" t="s">
        <v>127</v>
      </c>
      <c r="T77" s="226" t="s">
        <v>127</v>
      </c>
      <c r="U77" s="226" t="s">
        <v>127</v>
      </c>
      <c r="V77" s="226" t="s">
        <v>127</v>
      </c>
      <c r="W77" s="226" t="s">
        <v>127</v>
      </c>
      <c r="X77" s="226" t="s">
        <v>127</v>
      </c>
      <c r="Y77" s="226" t="s">
        <v>127</v>
      </c>
      <c r="Z77" s="226" t="s">
        <v>127</v>
      </c>
      <c r="AA77" s="226" t="s">
        <v>127</v>
      </c>
      <c r="AB77" s="226" t="s">
        <v>127</v>
      </c>
      <c r="AC77" s="226" t="s">
        <v>127</v>
      </c>
      <c r="AD77" s="226" t="s">
        <v>127</v>
      </c>
      <c r="AE77" s="226" t="s">
        <v>127</v>
      </c>
      <c r="AF77" s="226" t="s">
        <v>127</v>
      </c>
      <c r="AG77" s="226" t="s">
        <v>127</v>
      </c>
      <c r="AH77" s="226" t="s">
        <v>127</v>
      </c>
      <c r="AI77" s="226" t="s">
        <v>127</v>
      </c>
      <c r="AJ77" s="226" t="s">
        <v>127</v>
      </c>
      <c r="AK77" s="226" t="s">
        <v>127</v>
      </c>
      <c r="AL77" s="226" t="s">
        <v>127</v>
      </c>
      <c r="AM77" s="226" t="s">
        <v>127</v>
      </c>
      <c r="AN77" s="226" t="s">
        <v>127</v>
      </c>
      <c r="AO77" s="226" t="s">
        <v>127</v>
      </c>
      <c r="AP77" s="226" t="s">
        <v>127</v>
      </c>
      <c r="AQ77" s="226" t="s">
        <v>127</v>
      </c>
      <c r="AR77" s="226" t="s">
        <v>127</v>
      </c>
      <c r="AS77" s="226" t="s">
        <v>127</v>
      </c>
      <c r="AT77" s="226" t="s">
        <v>127</v>
      </c>
      <c r="AU77" s="226" t="s">
        <v>127</v>
      </c>
      <c r="AV77" s="226" t="s">
        <v>127</v>
      </c>
      <c r="AW77" s="226" t="s">
        <v>127</v>
      </c>
      <c r="AX77" s="226" t="s">
        <v>127</v>
      </c>
      <c r="AY77" s="226" t="s">
        <v>127</v>
      </c>
      <c r="AZ77" s="226" t="s">
        <v>127</v>
      </c>
      <c r="BA77" s="226" t="s">
        <v>127</v>
      </c>
      <c r="BB77" s="226" t="s">
        <v>127</v>
      </c>
      <c r="BC77" s="226" t="s">
        <v>127</v>
      </c>
      <c r="BD77" s="226" t="s">
        <v>127</v>
      </c>
    </row>
    <row r="78" spans="2:56" s="213" customFormat="1" ht="15" thickBot="1">
      <c r="B78" s="81">
        <f t="shared" si="2"/>
        <v>67</v>
      </c>
      <c r="C78" s="44" t="str">
        <f ca="1">IF(INDIRECT("'Risk Input'!"&amp; Database!$O$8 &amp; ROW() - 5)="","",INDIRECT("'Risk Input'!"&amp; Database!$O$8 &amp; ROW() - 5))</f>
        <v/>
      </c>
      <c r="D78" s="172" t="str">
        <f ca="1">IF(INDIRECT("'Risk Input'!"&amp; Database!$O$2 &amp; ROW() - 5)="","",INDIRECT("'Risk Input'!"&amp; Database!$O$2 &amp; ROW() - 5))</f>
        <v/>
      </c>
      <c r="E78" s="44" t="str">
        <f ca="1">IF(INDIRECT("'Risk Input'!"&amp; Database!$O$25 &amp; ROW() - 5)="","",INDIRECT("'Risk Input'!"&amp; Database!$O$25 &amp; ROW() - 5))</f>
        <v/>
      </c>
      <c r="F78" s="44">
        <f ca="1">IF(INDIRECT("'Risk Input'!"&amp; Database!$O$20 &amp; ROW() - 5)="","",INDIRECT("'Risk Input'!"&amp; Database!$O$20 &amp; ROW() - 5))</f>
        <v>0</v>
      </c>
      <c r="G78" s="44"/>
      <c r="H78" s="44"/>
      <c r="I78" s="226" t="s">
        <v>127</v>
      </c>
      <c r="J78" s="226" t="s">
        <v>127</v>
      </c>
      <c r="K78" s="226" t="s">
        <v>127</v>
      </c>
      <c r="L78" s="226" t="s">
        <v>127</v>
      </c>
      <c r="M78" s="226" t="s">
        <v>127</v>
      </c>
      <c r="N78" s="226" t="s">
        <v>127</v>
      </c>
      <c r="O78" s="226" t="s">
        <v>127</v>
      </c>
      <c r="P78" s="226" t="s">
        <v>127</v>
      </c>
      <c r="Q78" s="226" t="s">
        <v>127</v>
      </c>
      <c r="R78" s="226" t="s">
        <v>127</v>
      </c>
      <c r="S78" s="226" t="s">
        <v>127</v>
      </c>
      <c r="T78" s="226" t="s">
        <v>127</v>
      </c>
      <c r="U78" s="226" t="s">
        <v>127</v>
      </c>
      <c r="V78" s="226" t="s">
        <v>127</v>
      </c>
      <c r="W78" s="226" t="s">
        <v>127</v>
      </c>
      <c r="X78" s="226" t="s">
        <v>127</v>
      </c>
      <c r="Y78" s="226" t="s">
        <v>127</v>
      </c>
      <c r="Z78" s="226" t="s">
        <v>127</v>
      </c>
      <c r="AA78" s="226" t="s">
        <v>127</v>
      </c>
      <c r="AB78" s="226" t="s">
        <v>127</v>
      </c>
      <c r="AC78" s="226" t="s">
        <v>127</v>
      </c>
      <c r="AD78" s="226" t="s">
        <v>127</v>
      </c>
      <c r="AE78" s="226" t="s">
        <v>127</v>
      </c>
      <c r="AF78" s="226" t="s">
        <v>127</v>
      </c>
      <c r="AG78" s="226" t="s">
        <v>127</v>
      </c>
      <c r="AH78" s="226" t="s">
        <v>127</v>
      </c>
      <c r="AI78" s="226" t="s">
        <v>127</v>
      </c>
      <c r="AJ78" s="226" t="s">
        <v>127</v>
      </c>
      <c r="AK78" s="226" t="s">
        <v>127</v>
      </c>
      <c r="AL78" s="226" t="s">
        <v>127</v>
      </c>
      <c r="AM78" s="226" t="s">
        <v>127</v>
      </c>
      <c r="AN78" s="226" t="s">
        <v>127</v>
      </c>
      <c r="AO78" s="226" t="s">
        <v>127</v>
      </c>
      <c r="AP78" s="226" t="s">
        <v>127</v>
      </c>
      <c r="AQ78" s="226" t="s">
        <v>127</v>
      </c>
      <c r="AR78" s="226" t="s">
        <v>127</v>
      </c>
      <c r="AS78" s="226" t="s">
        <v>127</v>
      </c>
      <c r="AT78" s="226" t="s">
        <v>127</v>
      </c>
      <c r="AU78" s="226" t="s">
        <v>127</v>
      </c>
      <c r="AV78" s="226" t="s">
        <v>127</v>
      </c>
      <c r="AW78" s="226" t="s">
        <v>127</v>
      </c>
      <c r="AX78" s="226" t="s">
        <v>127</v>
      </c>
      <c r="AY78" s="226" t="s">
        <v>127</v>
      </c>
      <c r="AZ78" s="226" t="s">
        <v>127</v>
      </c>
      <c r="BA78" s="226" t="s">
        <v>127</v>
      </c>
      <c r="BB78" s="226" t="s">
        <v>127</v>
      </c>
      <c r="BC78" s="226" t="s">
        <v>127</v>
      </c>
      <c r="BD78" s="226" t="s">
        <v>127</v>
      </c>
    </row>
    <row r="79" spans="2:56" s="213" customFormat="1" ht="15" thickBot="1">
      <c r="B79" s="81">
        <f t="shared" si="2"/>
        <v>68</v>
      </c>
      <c r="C79" s="44" t="str">
        <f ca="1">IF(INDIRECT("'Risk Input'!"&amp; Database!$O$8 &amp; ROW() - 5)="","",INDIRECT("'Risk Input'!"&amp; Database!$O$8 &amp; ROW() - 5))</f>
        <v/>
      </c>
      <c r="D79" s="172" t="str">
        <f ca="1">IF(INDIRECT("'Risk Input'!"&amp; Database!$O$2 &amp; ROW() - 5)="","",INDIRECT("'Risk Input'!"&amp; Database!$O$2 &amp; ROW() - 5))</f>
        <v/>
      </c>
      <c r="E79" s="39" t="str">
        <f ca="1">IF(INDIRECT("'Risk Input'!"&amp; Database!$O$25 &amp; ROW() - 5)="","",INDIRECT("'Risk Input'!"&amp; Database!$O$25 &amp; ROW() - 5))</f>
        <v/>
      </c>
      <c r="F79" s="39">
        <f ca="1">IF(INDIRECT("'Risk Input'!"&amp; Database!$O$20 &amp; ROW() - 5)="","",INDIRECT("'Risk Input'!"&amp; Database!$O$20 &amp; ROW() - 5))</f>
        <v>0</v>
      </c>
      <c r="G79" s="39"/>
      <c r="H79" s="39"/>
      <c r="I79" s="226" t="s">
        <v>127</v>
      </c>
      <c r="J79" s="226" t="s">
        <v>127</v>
      </c>
      <c r="K79" s="226" t="s">
        <v>127</v>
      </c>
      <c r="L79" s="226" t="s">
        <v>127</v>
      </c>
      <c r="M79" s="226" t="s">
        <v>127</v>
      </c>
      <c r="N79" s="226" t="s">
        <v>127</v>
      </c>
      <c r="O79" s="226" t="s">
        <v>127</v>
      </c>
      <c r="P79" s="226" t="s">
        <v>127</v>
      </c>
      <c r="Q79" s="226" t="s">
        <v>127</v>
      </c>
      <c r="R79" s="226" t="s">
        <v>127</v>
      </c>
      <c r="S79" s="226" t="s">
        <v>127</v>
      </c>
      <c r="T79" s="226" t="s">
        <v>127</v>
      </c>
      <c r="U79" s="226" t="s">
        <v>127</v>
      </c>
      <c r="V79" s="226" t="s">
        <v>127</v>
      </c>
      <c r="W79" s="226" t="s">
        <v>127</v>
      </c>
      <c r="X79" s="226" t="s">
        <v>127</v>
      </c>
      <c r="Y79" s="226" t="s">
        <v>127</v>
      </c>
      <c r="Z79" s="226" t="s">
        <v>127</v>
      </c>
      <c r="AA79" s="226" t="s">
        <v>127</v>
      </c>
      <c r="AB79" s="226" t="s">
        <v>127</v>
      </c>
      <c r="AC79" s="226" t="s">
        <v>127</v>
      </c>
      <c r="AD79" s="226" t="s">
        <v>127</v>
      </c>
      <c r="AE79" s="226" t="s">
        <v>127</v>
      </c>
      <c r="AF79" s="226" t="s">
        <v>127</v>
      </c>
      <c r="AG79" s="226" t="s">
        <v>127</v>
      </c>
      <c r="AH79" s="226" t="s">
        <v>127</v>
      </c>
      <c r="AI79" s="226" t="s">
        <v>127</v>
      </c>
      <c r="AJ79" s="226" t="s">
        <v>127</v>
      </c>
      <c r="AK79" s="226" t="s">
        <v>127</v>
      </c>
      <c r="AL79" s="226" t="s">
        <v>127</v>
      </c>
      <c r="AM79" s="226" t="s">
        <v>127</v>
      </c>
      <c r="AN79" s="226" t="s">
        <v>127</v>
      </c>
      <c r="AO79" s="226" t="s">
        <v>127</v>
      </c>
      <c r="AP79" s="226" t="s">
        <v>127</v>
      </c>
      <c r="AQ79" s="226" t="s">
        <v>127</v>
      </c>
      <c r="AR79" s="226" t="s">
        <v>127</v>
      </c>
      <c r="AS79" s="226" t="s">
        <v>127</v>
      </c>
      <c r="AT79" s="226" t="s">
        <v>127</v>
      </c>
      <c r="AU79" s="226" t="s">
        <v>127</v>
      </c>
      <c r="AV79" s="226" t="s">
        <v>127</v>
      </c>
      <c r="AW79" s="226" t="s">
        <v>127</v>
      </c>
      <c r="AX79" s="226" t="s">
        <v>127</v>
      </c>
      <c r="AY79" s="226" t="s">
        <v>127</v>
      </c>
      <c r="AZ79" s="226" t="s">
        <v>127</v>
      </c>
      <c r="BA79" s="226" t="s">
        <v>127</v>
      </c>
      <c r="BB79" s="226" t="s">
        <v>127</v>
      </c>
      <c r="BC79" s="226" t="s">
        <v>127</v>
      </c>
      <c r="BD79" s="226" t="s">
        <v>127</v>
      </c>
    </row>
    <row r="80" spans="2:56" s="213" customFormat="1" ht="15" thickBot="1">
      <c r="B80" s="82">
        <f t="shared" si="2"/>
        <v>69</v>
      </c>
      <c r="C80" s="44" t="str">
        <f ca="1">IF(INDIRECT("'Risk Input'!"&amp; Database!$O$8 &amp; ROW() - 5)="","",INDIRECT("'Risk Input'!"&amp; Database!$O$8 &amp; ROW() - 5))</f>
        <v/>
      </c>
      <c r="D80" s="172" t="str">
        <f ca="1">IF(INDIRECT("'Risk Input'!"&amp; Database!$O$2 &amp; ROW() - 5)="","",INDIRECT("'Risk Input'!"&amp; Database!$O$2 &amp; ROW() - 5))</f>
        <v/>
      </c>
      <c r="E80" s="44" t="str">
        <f ca="1">IF(INDIRECT("'Risk Input'!"&amp; Database!$O$25 &amp; ROW() - 5)="","",INDIRECT("'Risk Input'!"&amp; Database!$O$25 &amp; ROW() - 5))</f>
        <v/>
      </c>
      <c r="F80" s="44">
        <f ca="1">IF(INDIRECT("'Risk Input'!"&amp; Database!$O$20 &amp; ROW() - 5)="","",INDIRECT("'Risk Input'!"&amp; Database!$O$20 &amp; ROW() - 5))</f>
        <v>0</v>
      </c>
      <c r="G80" s="44"/>
      <c r="H80" s="44"/>
      <c r="I80" s="226" t="s">
        <v>127</v>
      </c>
      <c r="J80" s="226" t="s">
        <v>127</v>
      </c>
      <c r="K80" s="226" t="s">
        <v>127</v>
      </c>
      <c r="L80" s="226" t="s">
        <v>127</v>
      </c>
      <c r="M80" s="226" t="s">
        <v>127</v>
      </c>
      <c r="N80" s="226" t="s">
        <v>127</v>
      </c>
      <c r="O80" s="226" t="s">
        <v>127</v>
      </c>
      <c r="P80" s="226" t="s">
        <v>127</v>
      </c>
      <c r="Q80" s="226" t="s">
        <v>127</v>
      </c>
      <c r="R80" s="226" t="s">
        <v>127</v>
      </c>
      <c r="S80" s="226" t="s">
        <v>127</v>
      </c>
      <c r="T80" s="226" t="s">
        <v>127</v>
      </c>
      <c r="U80" s="226" t="s">
        <v>127</v>
      </c>
      <c r="V80" s="226" t="s">
        <v>127</v>
      </c>
      <c r="W80" s="226" t="s">
        <v>127</v>
      </c>
      <c r="X80" s="226" t="s">
        <v>127</v>
      </c>
      <c r="Y80" s="226" t="s">
        <v>127</v>
      </c>
      <c r="Z80" s="226" t="s">
        <v>127</v>
      </c>
      <c r="AA80" s="226" t="s">
        <v>127</v>
      </c>
      <c r="AB80" s="226" t="s">
        <v>127</v>
      </c>
      <c r="AC80" s="226" t="s">
        <v>127</v>
      </c>
      <c r="AD80" s="226" t="s">
        <v>127</v>
      </c>
      <c r="AE80" s="226" t="s">
        <v>127</v>
      </c>
      <c r="AF80" s="226" t="s">
        <v>127</v>
      </c>
      <c r="AG80" s="226" t="s">
        <v>127</v>
      </c>
      <c r="AH80" s="226" t="s">
        <v>127</v>
      </c>
      <c r="AI80" s="226" t="s">
        <v>127</v>
      </c>
      <c r="AJ80" s="226" t="s">
        <v>127</v>
      </c>
      <c r="AK80" s="226" t="s">
        <v>127</v>
      </c>
      <c r="AL80" s="226" t="s">
        <v>127</v>
      </c>
      <c r="AM80" s="226" t="s">
        <v>127</v>
      </c>
      <c r="AN80" s="226" t="s">
        <v>127</v>
      </c>
      <c r="AO80" s="226" t="s">
        <v>127</v>
      </c>
      <c r="AP80" s="226" t="s">
        <v>127</v>
      </c>
      <c r="AQ80" s="226" t="s">
        <v>127</v>
      </c>
      <c r="AR80" s="226" t="s">
        <v>127</v>
      </c>
      <c r="AS80" s="226" t="s">
        <v>127</v>
      </c>
      <c r="AT80" s="226" t="s">
        <v>127</v>
      </c>
      <c r="AU80" s="226" t="s">
        <v>127</v>
      </c>
      <c r="AV80" s="226" t="s">
        <v>127</v>
      </c>
      <c r="AW80" s="226" t="s">
        <v>127</v>
      </c>
      <c r="AX80" s="226" t="s">
        <v>127</v>
      </c>
      <c r="AY80" s="226" t="s">
        <v>127</v>
      </c>
      <c r="AZ80" s="226" t="s">
        <v>127</v>
      </c>
      <c r="BA80" s="226" t="s">
        <v>127</v>
      </c>
      <c r="BB80" s="226" t="s">
        <v>127</v>
      </c>
      <c r="BC80" s="226" t="s">
        <v>127</v>
      </c>
      <c r="BD80" s="226" t="s">
        <v>127</v>
      </c>
    </row>
    <row r="81" spans="2:56" s="213" customFormat="1" ht="15" thickBot="1">
      <c r="B81" s="82">
        <f t="shared" si="2"/>
        <v>70</v>
      </c>
      <c r="C81" s="44" t="str">
        <f ca="1">IF(INDIRECT("'Risk Input'!"&amp; Database!$O$8 &amp; ROW() - 5)="","",INDIRECT("'Risk Input'!"&amp; Database!$O$8 &amp; ROW() - 5))</f>
        <v/>
      </c>
      <c r="D81" s="172" t="str">
        <f ca="1">IF(INDIRECT("'Risk Input'!"&amp; Database!$O$2 &amp; ROW() - 5)="","",INDIRECT("'Risk Input'!"&amp; Database!$O$2 &amp; ROW() - 5))</f>
        <v/>
      </c>
      <c r="E81" s="39" t="str">
        <f ca="1">IF(INDIRECT("'Risk Input'!"&amp; Database!$O$25 &amp; ROW() - 5)="","",INDIRECT("'Risk Input'!"&amp; Database!$O$25 &amp; ROW() - 5))</f>
        <v/>
      </c>
      <c r="F81" s="39">
        <f ca="1">IF(INDIRECT("'Risk Input'!"&amp; Database!$O$20 &amp; ROW() - 5)="","",INDIRECT("'Risk Input'!"&amp; Database!$O$20 &amp; ROW() - 5))</f>
        <v>0</v>
      </c>
      <c r="G81" s="39"/>
      <c r="H81" s="39"/>
      <c r="I81" s="226" t="s">
        <v>127</v>
      </c>
      <c r="J81" s="226" t="s">
        <v>127</v>
      </c>
      <c r="K81" s="226" t="s">
        <v>127</v>
      </c>
      <c r="L81" s="226" t="s">
        <v>127</v>
      </c>
      <c r="M81" s="226" t="s">
        <v>127</v>
      </c>
      <c r="N81" s="226" t="s">
        <v>127</v>
      </c>
      <c r="O81" s="226" t="s">
        <v>127</v>
      </c>
      <c r="P81" s="226" t="s">
        <v>127</v>
      </c>
      <c r="Q81" s="226" t="s">
        <v>127</v>
      </c>
      <c r="R81" s="226" t="s">
        <v>127</v>
      </c>
      <c r="S81" s="226" t="s">
        <v>127</v>
      </c>
      <c r="T81" s="226" t="s">
        <v>127</v>
      </c>
      <c r="U81" s="226" t="s">
        <v>127</v>
      </c>
      <c r="V81" s="226" t="s">
        <v>127</v>
      </c>
      <c r="W81" s="226" t="s">
        <v>127</v>
      </c>
      <c r="X81" s="226" t="s">
        <v>127</v>
      </c>
      <c r="Y81" s="226" t="s">
        <v>127</v>
      </c>
      <c r="Z81" s="226" t="s">
        <v>127</v>
      </c>
      <c r="AA81" s="226" t="s">
        <v>127</v>
      </c>
      <c r="AB81" s="226" t="s">
        <v>127</v>
      </c>
      <c r="AC81" s="226" t="s">
        <v>127</v>
      </c>
      <c r="AD81" s="226" t="s">
        <v>127</v>
      </c>
      <c r="AE81" s="226" t="s">
        <v>127</v>
      </c>
      <c r="AF81" s="226" t="s">
        <v>127</v>
      </c>
      <c r="AG81" s="226" t="s">
        <v>127</v>
      </c>
      <c r="AH81" s="226" t="s">
        <v>127</v>
      </c>
      <c r="AI81" s="226" t="s">
        <v>127</v>
      </c>
      <c r="AJ81" s="226" t="s">
        <v>127</v>
      </c>
      <c r="AK81" s="226" t="s">
        <v>127</v>
      </c>
      <c r="AL81" s="226" t="s">
        <v>127</v>
      </c>
      <c r="AM81" s="226" t="s">
        <v>127</v>
      </c>
      <c r="AN81" s="226" t="s">
        <v>127</v>
      </c>
      <c r="AO81" s="226" t="s">
        <v>127</v>
      </c>
      <c r="AP81" s="226" t="s">
        <v>127</v>
      </c>
      <c r="AQ81" s="226" t="s">
        <v>127</v>
      </c>
      <c r="AR81" s="226" t="s">
        <v>127</v>
      </c>
      <c r="AS81" s="226" t="s">
        <v>127</v>
      </c>
      <c r="AT81" s="226" t="s">
        <v>127</v>
      </c>
      <c r="AU81" s="226" t="s">
        <v>127</v>
      </c>
      <c r="AV81" s="226" t="s">
        <v>127</v>
      </c>
      <c r="AW81" s="226" t="s">
        <v>127</v>
      </c>
      <c r="AX81" s="226" t="s">
        <v>127</v>
      </c>
      <c r="AY81" s="226" t="s">
        <v>127</v>
      </c>
      <c r="AZ81" s="226" t="s">
        <v>127</v>
      </c>
      <c r="BA81" s="226" t="s">
        <v>127</v>
      </c>
      <c r="BB81" s="226" t="s">
        <v>127</v>
      </c>
      <c r="BC81" s="226" t="s">
        <v>127</v>
      </c>
      <c r="BD81" s="226" t="s">
        <v>127</v>
      </c>
    </row>
    <row r="82" spans="2:56" s="213" customFormat="1" ht="15" thickBot="1">
      <c r="B82" s="82">
        <f t="shared" si="2"/>
        <v>71</v>
      </c>
      <c r="C82" s="44" t="str">
        <f ca="1">IF(INDIRECT("'Risk Input'!"&amp; Database!$O$8 &amp; ROW() - 5)="","",INDIRECT("'Risk Input'!"&amp; Database!$O$8 &amp; ROW() - 5))</f>
        <v/>
      </c>
      <c r="D82" s="172" t="str">
        <f ca="1">IF(INDIRECT("'Risk Input'!"&amp; Database!$O$2 &amp; ROW() - 5)="","",INDIRECT("'Risk Input'!"&amp; Database!$O$2 &amp; ROW() - 5))</f>
        <v/>
      </c>
      <c r="E82" s="44" t="str">
        <f ca="1">IF(INDIRECT("'Risk Input'!"&amp; Database!$O$25 &amp; ROW() - 5)="","",INDIRECT("'Risk Input'!"&amp; Database!$O$25 &amp; ROW() - 5))</f>
        <v/>
      </c>
      <c r="F82" s="44">
        <f ca="1">IF(INDIRECT("'Risk Input'!"&amp; Database!$O$20 &amp; ROW() - 5)="","",INDIRECT("'Risk Input'!"&amp; Database!$O$20 &amp; ROW() - 5))</f>
        <v>0</v>
      </c>
      <c r="G82" s="44"/>
      <c r="H82" s="44"/>
      <c r="I82" s="226" t="s">
        <v>127</v>
      </c>
      <c r="J82" s="226" t="s">
        <v>127</v>
      </c>
      <c r="K82" s="226" t="s">
        <v>127</v>
      </c>
      <c r="L82" s="226" t="s">
        <v>127</v>
      </c>
      <c r="M82" s="226" t="s">
        <v>127</v>
      </c>
      <c r="N82" s="226" t="s">
        <v>127</v>
      </c>
      <c r="O82" s="226" t="s">
        <v>127</v>
      </c>
      <c r="P82" s="226" t="s">
        <v>127</v>
      </c>
      <c r="Q82" s="226" t="s">
        <v>127</v>
      </c>
      <c r="R82" s="226" t="s">
        <v>127</v>
      </c>
      <c r="S82" s="226" t="s">
        <v>127</v>
      </c>
      <c r="T82" s="226" t="s">
        <v>127</v>
      </c>
      <c r="U82" s="226" t="s">
        <v>127</v>
      </c>
      <c r="V82" s="226" t="s">
        <v>127</v>
      </c>
      <c r="W82" s="226" t="s">
        <v>127</v>
      </c>
      <c r="X82" s="226" t="s">
        <v>127</v>
      </c>
      <c r="Y82" s="226" t="s">
        <v>127</v>
      </c>
      <c r="Z82" s="226" t="s">
        <v>127</v>
      </c>
      <c r="AA82" s="226" t="s">
        <v>127</v>
      </c>
      <c r="AB82" s="226" t="s">
        <v>127</v>
      </c>
      <c r="AC82" s="226" t="s">
        <v>127</v>
      </c>
      <c r="AD82" s="226" t="s">
        <v>127</v>
      </c>
      <c r="AE82" s="226" t="s">
        <v>127</v>
      </c>
      <c r="AF82" s="226" t="s">
        <v>127</v>
      </c>
      <c r="AG82" s="226" t="s">
        <v>127</v>
      </c>
      <c r="AH82" s="226" t="s">
        <v>127</v>
      </c>
      <c r="AI82" s="226" t="s">
        <v>127</v>
      </c>
      <c r="AJ82" s="226" t="s">
        <v>127</v>
      </c>
      <c r="AK82" s="226" t="s">
        <v>127</v>
      </c>
      <c r="AL82" s="226" t="s">
        <v>127</v>
      </c>
      <c r="AM82" s="226" t="s">
        <v>127</v>
      </c>
      <c r="AN82" s="226" t="s">
        <v>127</v>
      </c>
      <c r="AO82" s="226" t="s">
        <v>127</v>
      </c>
      <c r="AP82" s="226" t="s">
        <v>127</v>
      </c>
      <c r="AQ82" s="226" t="s">
        <v>127</v>
      </c>
      <c r="AR82" s="226" t="s">
        <v>127</v>
      </c>
      <c r="AS82" s="226" t="s">
        <v>127</v>
      </c>
      <c r="AT82" s="226" t="s">
        <v>127</v>
      </c>
      <c r="AU82" s="226" t="s">
        <v>127</v>
      </c>
      <c r="AV82" s="226" t="s">
        <v>127</v>
      </c>
      <c r="AW82" s="226" t="s">
        <v>127</v>
      </c>
      <c r="AX82" s="226" t="s">
        <v>127</v>
      </c>
      <c r="AY82" s="226" t="s">
        <v>127</v>
      </c>
      <c r="AZ82" s="226" t="s">
        <v>127</v>
      </c>
      <c r="BA82" s="226" t="s">
        <v>127</v>
      </c>
      <c r="BB82" s="226" t="s">
        <v>127</v>
      </c>
      <c r="BC82" s="226" t="s">
        <v>127</v>
      </c>
      <c r="BD82" s="226" t="s">
        <v>127</v>
      </c>
    </row>
    <row r="83" spans="2:56" s="213" customFormat="1" ht="15" thickBot="1">
      <c r="B83" s="82">
        <f t="shared" si="2"/>
        <v>72</v>
      </c>
      <c r="C83" s="44" t="str">
        <f ca="1">IF(INDIRECT("'Risk Input'!"&amp; Database!$O$8 &amp; ROW() - 5)="","",INDIRECT("'Risk Input'!"&amp; Database!$O$8 &amp; ROW() - 5))</f>
        <v/>
      </c>
      <c r="D83" s="172" t="str">
        <f ca="1">IF(INDIRECT("'Risk Input'!"&amp; Database!$O$2 &amp; ROW() - 5)="","",INDIRECT("'Risk Input'!"&amp; Database!$O$2 &amp; ROW() - 5))</f>
        <v/>
      </c>
      <c r="E83" s="39" t="str">
        <f ca="1">IF(INDIRECT("'Risk Input'!"&amp; Database!$O$25 &amp; ROW() - 5)="","",INDIRECT("'Risk Input'!"&amp; Database!$O$25 &amp; ROW() - 5))</f>
        <v/>
      </c>
      <c r="F83" s="39">
        <f ca="1">IF(INDIRECT("'Risk Input'!"&amp; Database!$O$20 &amp; ROW() - 5)="","",INDIRECT("'Risk Input'!"&amp; Database!$O$20 &amp; ROW() - 5))</f>
        <v>0</v>
      </c>
      <c r="G83" s="39"/>
      <c r="H83" s="39"/>
      <c r="I83" s="226" t="s">
        <v>127</v>
      </c>
      <c r="J83" s="226" t="s">
        <v>127</v>
      </c>
      <c r="K83" s="226" t="s">
        <v>127</v>
      </c>
      <c r="L83" s="226" t="s">
        <v>127</v>
      </c>
      <c r="M83" s="226" t="s">
        <v>127</v>
      </c>
      <c r="N83" s="226" t="s">
        <v>127</v>
      </c>
      <c r="O83" s="226" t="s">
        <v>127</v>
      </c>
      <c r="P83" s="226" t="s">
        <v>127</v>
      </c>
      <c r="Q83" s="226" t="s">
        <v>127</v>
      </c>
      <c r="R83" s="226" t="s">
        <v>127</v>
      </c>
      <c r="S83" s="226" t="s">
        <v>127</v>
      </c>
      <c r="T83" s="226" t="s">
        <v>127</v>
      </c>
      <c r="U83" s="226" t="s">
        <v>127</v>
      </c>
      <c r="V83" s="226" t="s">
        <v>127</v>
      </c>
      <c r="W83" s="226" t="s">
        <v>127</v>
      </c>
      <c r="X83" s="226" t="s">
        <v>127</v>
      </c>
      <c r="Y83" s="226" t="s">
        <v>127</v>
      </c>
      <c r="Z83" s="226" t="s">
        <v>127</v>
      </c>
      <c r="AA83" s="226" t="s">
        <v>127</v>
      </c>
      <c r="AB83" s="226" t="s">
        <v>127</v>
      </c>
      <c r="AC83" s="226" t="s">
        <v>127</v>
      </c>
      <c r="AD83" s="226" t="s">
        <v>127</v>
      </c>
      <c r="AE83" s="226" t="s">
        <v>127</v>
      </c>
      <c r="AF83" s="226" t="s">
        <v>127</v>
      </c>
      <c r="AG83" s="226" t="s">
        <v>127</v>
      </c>
      <c r="AH83" s="226" t="s">
        <v>127</v>
      </c>
      <c r="AI83" s="226" t="s">
        <v>127</v>
      </c>
      <c r="AJ83" s="226" t="s">
        <v>127</v>
      </c>
      <c r="AK83" s="226" t="s">
        <v>127</v>
      </c>
      <c r="AL83" s="226" t="s">
        <v>127</v>
      </c>
      <c r="AM83" s="226" t="s">
        <v>127</v>
      </c>
      <c r="AN83" s="226" t="s">
        <v>127</v>
      </c>
      <c r="AO83" s="226" t="s">
        <v>127</v>
      </c>
      <c r="AP83" s="226" t="s">
        <v>127</v>
      </c>
      <c r="AQ83" s="226" t="s">
        <v>127</v>
      </c>
      <c r="AR83" s="226" t="s">
        <v>127</v>
      </c>
      <c r="AS83" s="226" t="s">
        <v>127</v>
      </c>
      <c r="AT83" s="226" t="s">
        <v>127</v>
      </c>
      <c r="AU83" s="226" t="s">
        <v>127</v>
      </c>
      <c r="AV83" s="226" t="s">
        <v>127</v>
      </c>
      <c r="AW83" s="226" t="s">
        <v>127</v>
      </c>
      <c r="AX83" s="226" t="s">
        <v>127</v>
      </c>
      <c r="AY83" s="226" t="s">
        <v>127</v>
      </c>
      <c r="AZ83" s="226" t="s">
        <v>127</v>
      </c>
      <c r="BA83" s="226" t="s">
        <v>127</v>
      </c>
      <c r="BB83" s="226" t="s">
        <v>127</v>
      </c>
      <c r="BC83" s="226" t="s">
        <v>127</v>
      </c>
      <c r="BD83" s="226" t="s">
        <v>127</v>
      </c>
    </row>
    <row r="84" spans="2:56" s="213" customFormat="1" ht="15" thickBot="1">
      <c r="B84" s="82">
        <f t="shared" si="2"/>
        <v>73</v>
      </c>
      <c r="C84" s="44" t="str">
        <f ca="1">IF(INDIRECT("'Risk Input'!"&amp; Database!$O$8 &amp; ROW() - 5)="","",INDIRECT("'Risk Input'!"&amp; Database!$O$8 &amp; ROW() - 5))</f>
        <v/>
      </c>
      <c r="D84" s="172" t="str">
        <f ca="1">IF(INDIRECT("'Risk Input'!"&amp; Database!$O$2 &amp; ROW() - 5)="","",INDIRECT("'Risk Input'!"&amp; Database!$O$2 &amp; ROW() - 5))</f>
        <v/>
      </c>
      <c r="E84" s="44" t="str">
        <f ca="1">IF(INDIRECT("'Risk Input'!"&amp; Database!$O$25 &amp; ROW() - 5)="","",INDIRECT("'Risk Input'!"&amp; Database!$O$25 &amp; ROW() - 5))</f>
        <v/>
      </c>
      <c r="F84" s="44">
        <f ca="1">IF(INDIRECT("'Risk Input'!"&amp; Database!$O$20 &amp; ROW() - 5)="","",INDIRECT("'Risk Input'!"&amp; Database!$O$20 &amp; ROW() - 5))</f>
        <v>0</v>
      </c>
      <c r="G84" s="44"/>
      <c r="H84" s="44"/>
      <c r="I84" s="226" t="s">
        <v>127</v>
      </c>
      <c r="J84" s="226" t="s">
        <v>127</v>
      </c>
      <c r="K84" s="226" t="s">
        <v>127</v>
      </c>
      <c r="L84" s="226" t="s">
        <v>127</v>
      </c>
      <c r="M84" s="226" t="s">
        <v>127</v>
      </c>
      <c r="N84" s="226" t="s">
        <v>127</v>
      </c>
      <c r="O84" s="226" t="s">
        <v>127</v>
      </c>
      <c r="P84" s="226" t="s">
        <v>127</v>
      </c>
      <c r="Q84" s="226" t="s">
        <v>127</v>
      </c>
      <c r="R84" s="226" t="s">
        <v>127</v>
      </c>
      <c r="S84" s="226" t="s">
        <v>127</v>
      </c>
      <c r="T84" s="226" t="s">
        <v>127</v>
      </c>
      <c r="U84" s="226" t="s">
        <v>127</v>
      </c>
      <c r="V84" s="226" t="s">
        <v>127</v>
      </c>
      <c r="W84" s="226" t="s">
        <v>127</v>
      </c>
      <c r="X84" s="226" t="s">
        <v>127</v>
      </c>
      <c r="Y84" s="226" t="s">
        <v>127</v>
      </c>
      <c r="Z84" s="226" t="s">
        <v>127</v>
      </c>
      <c r="AA84" s="226" t="s">
        <v>127</v>
      </c>
      <c r="AB84" s="226" t="s">
        <v>127</v>
      </c>
      <c r="AC84" s="226" t="s">
        <v>127</v>
      </c>
      <c r="AD84" s="226" t="s">
        <v>127</v>
      </c>
      <c r="AE84" s="226" t="s">
        <v>127</v>
      </c>
      <c r="AF84" s="226" t="s">
        <v>127</v>
      </c>
      <c r="AG84" s="226" t="s">
        <v>127</v>
      </c>
      <c r="AH84" s="226" t="s">
        <v>127</v>
      </c>
      <c r="AI84" s="226" t="s">
        <v>127</v>
      </c>
      <c r="AJ84" s="226" t="s">
        <v>127</v>
      </c>
      <c r="AK84" s="226" t="s">
        <v>127</v>
      </c>
      <c r="AL84" s="226" t="s">
        <v>127</v>
      </c>
      <c r="AM84" s="226" t="s">
        <v>127</v>
      </c>
      <c r="AN84" s="226" t="s">
        <v>127</v>
      </c>
      <c r="AO84" s="226" t="s">
        <v>127</v>
      </c>
      <c r="AP84" s="226" t="s">
        <v>127</v>
      </c>
      <c r="AQ84" s="226" t="s">
        <v>127</v>
      </c>
      <c r="AR84" s="226" t="s">
        <v>127</v>
      </c>
      <c r="AS84" s="226" t="s">
        <v>127</v>
      </c>
      <c r="AT84" s="226" t="s">
        <v>127</v>
      </c>
      <c r="AU84" s="226" t="s">
        <v>127</v>
      </c>
      <c r="AV84" s="226" t="s">
        <v>127</v>
      </c>
      <c r="AW84" s="226" t="s">
        <v>127</v>
      </c>
      <c r="AX84" s="226" t="s">
        <v>127</v>
      </c>
      <c r="AY84" s="226" t="s">
        <v>127</v>
      </c>
      <c r="AZ84" s="226" t="s">
        <v>127</v>
      </c>
      <c r="BA84" s="226" t="s">
        <v>127</v>
      </c>
      <c r="BB84" s="226" t="s">
        <v>127</v>
      </c>
      <c r="BC84" s="226" t="s">
        <v>127</v>
      </c>
      <c r="BD84" s="226" t="s">
        <v>127</v>
      </c>
    </row>
    <row r="85" spans="2:56" s="213" customFormat="1" ht="15" thickBot="1">
      <c r="B85" s="82">
        <f t="shared" si="2"/>
        <v>74</v>
      </c>
      <c r="C85" s="44" t="str">
        <f ca="1">IF(INDIRECT("'Risk Input'!"&amp; Database!$O$8 &amp; ROW() - 5)="","",INDIRECT("'Risk Input'!"&amp; Database!$O$8 &amp; ROW() - 5))</f>
        <v/>
      </c>
      <c r="D85" s="172" t="str">
        <f ca="1">IF(INDIRECT("'Risk Input'!"&amp; Database!$O$2 &amp; ROW() - 5)="","",INDIRECT("'Risk Input'!"&amp; Database!$O$2 &amp; ROW() - 5))</f>
        <v/>
      </c>
      <c r="E85" s="39" t="str">
        <f ca="1">IF(INDIRECT("'Risk Input'!"&amp; Database!$O$25 &amp; ROW() - 5)="","",INDIRECT("'Risk Input'!"&amp; Database!$O$25 &amp; ROW() - 5))</f>
        <v/>
      </c>
      <c r="F85" s="39">
        <f ca="1">IF(INDIRECT("'Risk Input'!"&amp; Database!$O$20 &amp; ROW() - 5)="","",INDIRECT("'Risk Input'!"&amp; Database!$O$20 &amp; ROW() - 5))</f>
        <v>0</v>
      </c>
      <c r="G85" s="39"/>
      <c r="H85" s="39"/>
      <c r="I85" s="226" t="s">
        <v>127</v>
      </c>
      <c r="J85" s="226" t="s">
        <v>127</v>
      </c>
      <c r="K85" s="226" t="s">
        <v>127</v>
      </c>
      <c r="L85" s="226" t="s">
        <v>127</v>
      </c>
      <c r="M85" s="226" t="s">
        <v>127</v>
      </c>
      <c r="N85" s="226" t="s">
        <v>127</v>
      </c>
      <c r="O85" s="226" t="s">
        <v>127</v>
      </c>
      <c r="P85" s="226" t="s">
        <v>127</v>
      </c>
      <c r="Q85" s="226" t="s">
        <v>127</v>
      </c>
      <c r="R85" s="226" t="s">
        <v>127</v>
      </c>
      <c r="S85" s="226" t="s">
        <v>127</v>
      </c>
      <c r="T85" s="226" t="s">
        <v>127</v>
      </c>
      <c r="U85" s="226" t="s">
        <v>127</v>
      </c>
      <c r="V85" s="226" t="s">
        <v>127</v>
      </c>
      <c r="W85" s="226" t="s">
        <v>127</v>
      </c>
      <c r="X85" s="226" t="s">
        <v>127</v>
      </c>
      <c r="Y85" s="226" t="s">
        <v>127</v>
      </c>
      <c r="Z85" s="226" t="s">
        <v>127</v>
      </c>
      <c r="AA85" s="226" t="s">
        <v>127</v>
      </c>
      <c r="AB85" s="226" t="s">
        <v>127</v>
      </c>
      <c r="AC85" s="226" t="s">
        <v>127</v>
      </c>
      <c r="AD85" s="226" t="s">
        <v>127</v>
      </c>
      <c r="AE85" s="226" t="s">
        <v>127</v>
      </c>
      <c r="AF85" s="226" t="s">
        <v>127</v>
      </c>
      <c r="AG85" s="226" t="s">
        <v>127</v>
      </c>
      <c r="AH85" s="226" t="s">
        <v>127</v>
      </c>
      <c r="AI85" s="226" t="s">
        <v>127</v>
      </c>
      <c r="AJ85" s="226" t="s">
        <v>127</v>
      </c>
      <c r="AK85" s="226" t="s">
        <v>127</v>
      </c>
      <c r="AL85" s="226" t="s">
        <v>127</v>
      </c>
      <c r="AM85" s="226" t="s">
        <v>127</v>
      </c>
      <c r="AN85" s="226" t="s">
        <v>127</v>
      </c>
      <c r="AO85" s="226" t="s">
        <v>127</v>
      </c>
      <c r="AP85" s="226" t="s">
        <v>127</v>
      </c>
      <c r="AQ85" s="226" t="s">
        <v>127</v>
      </c>
      <c r="AR85" s="226" t="s">
        <v>127</v>
      </c>
      <c r="AS85" s="226" t="s">
        <v>127</v>
      </c>
      <c r="AT85" s="226" t="s">
        <v>127</v>
      </c>
      <c r="AU85" s="226" t="s">
        <v>127</v>
      </c>
      <c r="AV85" s="226" t="s">
        <v>127</v>
      </c>
      <c r="AW85" s="226" t="s">
        <v>127</v>
      </c>
      <c r="AX85" s="226" t="s">
        <v>127</v>
      </c>
      <c r="AY85" s="226" t="s">
        <v>127</v>
      </c>
      <c r="AZ85" s="226" t="s">
        <v>127</v>
      </c>
      <c r="BA85" s="226" t="s">
        <v>127</v>
      </c>
      <c r="BB85" s="226" t="s">
        <v>127</v>
      </c>
      <c r="BC85" s="226" t="s">
        <v>127</v>
      </c>
      <c r="BD85" s="226" t="s">
        <v>127</v>
      </c>
    </row>
    <row r="86" spans="2:56" s="213" customFormat="1" ht="15" thickBot="1">
      <c r="B86" s="82">
        <f t="shared" si="2"/>
        <v>75</v>
      </c>
      <c r="C86" s="44" t="str">
        <f ca="1">IF(INDIRECT("'Risk Input'!"&amp; Database!$O$8 &amp; ROW() - 5)="","",INDIRECT("'Risk Input'!"&amp; Database!$O$8 &amp; ROW() - 5))</f>
        <v/>
      </c>
      <c r="D86" s="172" t="str">
        <f ca="1">IF(INDIRECT("'Risk Input'!"&amp; Database!$O$2 &amp; ROW() - 5)="","",INDIRECT("'Risk Input'!"&amp; Database!$O$2 &amp; ROW() - 5))</f>
        <v/>
      </c>
      <c r="E86" s="44" t="str">
        <f ca="1">IF(INDIRECT("'Risk Input'!"&amp; Database!$O$25 &amp; ROW() - 5)="","",INDIRECT("'Risk Input'!"&amp; Database!$O$25 &amp; ROW() - 5))</f>
        <v/>
      </c>
      <c r="F86" s="44">
        <f ca="1">IF(INDIRECT("'Risk Input'!"&amp; Database!$O$20 &amp; ROW() - 5)="","",INDIRECT("'Risk Input'!"&amp; Database!$O$20 &amp; ROW() - 5))</f>
        <v>0</v>
      </c>
      <c r="G86" s="44"/>
      <c r="H86" s="44"/>
      <c r="I86" s="226" t="s">
        <v>127</v>
      </c>
      <c r="J86" s="226" t="s">
        <v>127</v>
      </c>
      <c r="K86" s="226" t="s">
        <v>127</v>
      </c>
      <c r="L86" s="226" t="s">
        <v>127</v>
      </c>
      <c r="M86" s="226" t="s">
        <v>127</v>
      </c>
      <c r="N86" s="226" t="s">
        <v>127</v>
      </c>
      <c r="O86" s="226" t="s">
        <v>127</v>
      </c>
      <c r="P86" s="226" t="s">
        <v>127</v>
      </c>
      <c r="Q86" s="226" t="s">
        <v>127</v>
      </c>
      <c r="R86" s="226" t="s">
        <v>127</v>
      </c>
      <c r="S86" s="226" t="s">
        <v>127</v>
      </c>
      <c r="T86" s="226" t="s">
        <v>127</v>
      </c>
      <c r="U86" s="226" t="s">
        <v>127</v>
      </c>
      <c r="V86" s="226" t="s">
        <v>127</v>
      </c>
      <c r="W86" s="226" t="s">
        <v>127</v>
      </c>
      <c r="X86" s="226" t="s">
        <v>127</v>
      </c>
      <c r="Y86" s="226" t="s">
        <v>127</v>
      </c>
      <c r="Z86" s="226" t="s">
        <v>127</v>
      </c>
      <c r="AA86" s="226" t="s">
        <v>127</v>
      </c>
      <c r="AB86" s="226" t="s">
        <v>127</v>
      </c>
      <c r="AC86" s="226" t="s">
        <v>127</v>
      </c>
      <c r="AD86" s="226" t="s">
        <v>127</v>
      </c>
      <c r="AE86" s="226" t="s">
        <v>127</v>
      </c>
      <c r="AF86" s="226" t="s">
        <v>127</v>
      </c>
      <c r="AG86" s="226" t="s">
        <v>127</v>
      </c>
      <c r="AH86" s="226" t="s">
        <v>127</v>
      </c>
      <c r="AI86" s="226" t="s">
        <v>127</v>
      </c>
      <c r="AJ86" s="226" t="s">
        <v>127</v>
      </c>
      <c r="AK86" s="226" t="s">
        <v>127</v>
      </c>
      <c r="AL86" s="226" t="s">
        <v>127</v>
      </c>
      <c r="AM86" s="226" t="s">
        <v>127</v>
      </c>
      <c r="AN86" s="226" t="s">
        <v>127</v>
      </c>
      <c r="AO86" s="226" t="s">
        <v>127</v>
      </c>
      <c r="AP86" s="226" t="s">
        <v>127</v>
      </c>
      <c r="AQ86" s="226" t="s">
        <v>127</v>
      </c>
      <c r="AR86" s="226" t="s">
        <v>127</v>
      </c>
      <c r="AS86" s="226" t="s">
        <v>127</v>
      </c>
      <c r="AT86" s="226" t="s">
        <v>127</v>
      </c>
      <c r="AU86" s="226" t="s">
        <v>127</v>
      </c>
      <c r="AV86" s="226" t="s">
        <v>127</v>
      </c>
      <c r="AW86" s="226" t="s">
        <v>127</v>
      </c>
      <c r="AX86" s="226" t="s">
        <v>127</v>
      </c>
      <c r="AY86" s="226" t="s">
        <v>127</v>
      </c>
      <c r="AZ86" s="226" t="s">
        <v>127</v>
      </c>
      <c r="BA86" s="226" t="s">
        <v>127</v>
      </c>
      <c r="BB86" s="226" t="s">
        <v>127</v>
      </c>
      <c r="BC86" s="226" t="s">
        <v>127</v>
      </c>
      <c r="BD86" s="226" t="s">
        <v>127</v>
      </c>
    </row>
    <row r="87" spans="2:56" s="213" customFormat="1" ht="15" thickBot="1">
      <c r="B87" s="82">
        <f t="shared" si="2"/>
        <v>76</v>
      </c>
      <c r="C87" s="44" t="str">
        <f ca="1">IF(INDIRECT("'Risk Input'!"&amp; Database!$O$8 &amp; ROW() - 5)="","",INDIRECT("'Risk Input'!"&amp; Database!$O$8 &amp; ROW() - 5))</f>
        <v/>
      </c>
      <c r="D87" s="172" t="str">
        <f ca="1">IF(INDIRECT("'Risk Input'!"&amp; Database!$O$2 &amp; ROW() - 5)="","",INDIRECT("'Risk Input'!"&amp; Database!$O$2 &amp; ROW() - 5))</f>
        <v/>
      </c>
      <c r="E87" s="39" t="str">
        <f ca="1">IF(INDIRECT("'Risk Input'!"&amp; Database!$O$25 &amp; ROW() - 5)="","",INDIRECT("'Risk Input'!"&amp; Database!$O$25 &amp; ROW() - 5))</f>
        <v/>
      </c>
      <c r="F87" s="39">
        <f ca="1">IF(INDIRECT("'Risk Input'!"&amp; Database!$O$20 &amp; ROW() - 5)="","",INDIRECT("'Risk Input'!"&amp; Database!$O$20 &amp; ROW() - 5))</f>
        <v>0</v>
      </c>
      <c r="G87" s="39"/>
      <c r="H87" s="39"/>
      <c r="I87" s="226" t="s">
        <v>127</v>
      </c>
      <c r="J87" s="226" t="s">
        <v>127</v>
      </c>
      <c r="K87" s="226" t="s">
        <v>127</v>
      </c>
      <c r="L87" s="226" t="s">
        <v>127</v>
      </c>
      <c r="M87" s="226" t="s">
        <v>127</v>
      </c>
      <c r="N87" s="226" t="s">
        <v>127</v>
      </c>
      <c r="O87" s="226" t="s">
        <v>127</v>
      </c>
      <c r="P87" s="226" t="s">
        <v>127</v>
      </c>
      <c r="Q87" s="226" t="s">
        <v>127</v>
      </c>
      <c r="R87" s="226" t="s">
        <v>127</v>
      </c>
      <c r="S87" s="226" t="s">
        <v>127</v>
      </c>
      <c r="T87" s="226" t="s">
        <v>127</v>
      </c>
      <c r="U87" s="226" t="s">
        <v>127</v>
      </c>
      <c r="V87" s="226" t="s">
        <v>127</v>
      </c>
      <c r="W87" s="226" t="s">
        <v>127</v>
      </c>
      <c r="X87" s="226" t="s">
        <v>127</v>
      </c>
      <c r="Y87" s="226" t="s">
        <v>127</v>
      </c>
      <c r="Z87" s="226" t="s">
        <v>127</v>
      </c>
      <c r="AA87" s="226" t="s">
        <v>127</v>
      </c>
      <c r="AB87" s="226" t="s">
        <v>127</v>
      </c>
      <c r="AC87" s="226" t="s">
        <v>127</v>
      </c>
      <c r="AD87" s="226" t="s">
        <v>127</v>
      </c>
      <c r="AE87" s="226" t="s">
        <v>127</v>
      </c>
      <c r="AF87" s="226" t="s">
        <v>127</v>
      </c>
      <c r="AG87" s="226" t="s">
        <v>127</v>
      </c>
      <c r="AH87" s="226" t="s">
        <v>127</v>
      </c>
      <c r="AI87" s="226" t="s">
        <v>127</v>
      </c>
      <c r="AJ87" s="226" t="s">
        <v>127</v>
      </c>
      <c r="AK87" s="226" t="s">
        <v>127</v>
      </c>
      <c r="AL87" s="226" t="s">
        <v>127</v>
      </c>
      <c r="AM87" s="226" t="s">
        <v>127</v>
      </c>
      <c r="AN87" s="226" t="s">
        <v>127</v>
      </c>
      <c r="AO87" s="226" t="s">
        <v>127</v>
      </c>
      <c r="AP87" s="226" t="s">
        <v>127</v>
      </c>
      <c r="AQ87" s="226" t="s">
        <v>127</v>
      </c>
      <c r="AR87" s="226" t="s">
        <v>127</v>
      </c>
      <c r="AS87" s="226" t="s">
        <v>127</v>
      </c>
      <c r="AT87" s="226" t="s">
        <v>127</v>
      </c>
      <c r="AU87" s="226" t="s">
        <v>127</v>
      </c>
      <c r="AV87" s="226" t="s">
        <v>127</v>
      </c>
      <c r="AW87" s="226" t="s">
        <v>127</v>
      </c>
      <c r="AX87" s="226" t="s">
        <v>127</v>
      </c>
      <c r="AY87" s="226" t="s">
        <v>127</v>
      </c>
      <c r="AZ87" s="226" t="s">
        <v>127</v>
      </c>
      <c r="BA87" s="226" t="s">
        <v>127</v>
      </c>
      <c r="BB87" s="226" t="s">
        <v>127</v>
      </c>
      <c r="BC87" s="226" t="s">
        <v>127</v>
      </c>
      <c r="BD87" s="226" t="s">
        <v>127</v>
      </c>
    </row>
    <row r="88" spans="2:56" s="213" customFormat="1" ht="15" thickBot="1">
      <c r="B88" s="82">
        <f t="shared" si="2"/>
        <v>77</v>
      </c>
      <c r="C88" s="44" t="str">
        <f ca="1">IF(INDIRECT("'Risk Input'!"&amp; Database!$O$8 &amp; ROW() - 5)="","",INDIRECT("'Risk Input'!"&amp; Database!$O$8 &amp; ROW() - 5))</f>
        <v/>
      </c>
      <c r="D88" s="172" t="str">
        <f ca="1">IF(INDIRECT("'Risk Input'!"&amp; Database!$O$2 &amp; ROW() - 5)="","",INDIRECT("'Risk Input'!"&amp; Database!$O$2 &amp; ROW() - 5))</f>
        <v/>
      </c>
      <c r="E88" s="44" t="str">
        <f ca="1">IF(INDIRECT("'Risk Input'!"&amp; Database!$O$25 &amp; ROW() - 5)="","",INDIRECT("'Risk Input'!"&amp; Database!$O$25 &amp; ROW() - 5))</f>
        <v/>
      </c>
      <c r="F88" s="44">
        <f ca="1">IF(INDIRECT("'Risk Input'!"&amp; Database!$O$20 &amp; ROW() - 5)="","",INDIRECT("'Risk Input'!"&amp; Database!$O$20 &amp; ROW() - 5))</f>
        <v>0</v>
      </c>
      <c r="G88" s="44"/>
      <c r="H88" s="44"/>
      <c r="I88" s="226" t="s">
        <v>127</v>
      </c>
      <c r="J88" s="226" t="s">
        <v>127</v>
      </c>
      <c r="K88" s="226" t="s">
        <v>127</v>
      </c>
      <c r="L88" s="226" t="s">
        <v>127</v>
      </c>
      <c r="M88" s="226" t="s">
        <v>127</v>
      </c>
      <c r="N88" s="226" t="s">
        <v>127</v>
      </c>
      <c r="O88" s="226" t="s">
        <v>127</v>
      </c>
      <c r="P88" s="226" t="s">
        <v>127</v>
      </c>
      <c r="Q88" s="226" t="s">
        <v>127</v>
      </c>
      <c r="R88" s="226" t="s">
        <v>127</v>
      </c>
      <c r="S88" s="226" t="s">
        <v>127</v>
      </c>
      <c r="T88" s="226" t="s">
        <v>127</v>
      </c>
      <c r="U88" s="226" t="s">
        <v>127</v>
      </c>
      <c r="V88" s="226" t="s">
        <v>127</v>
      </c>
      <c r="W88" s="226" t="s">
        <v>127</v>
      </c>
      <c r="X88" s="226" t="s">
        <v>127</v>
      </c>
      <c r="Y88" s="226" t="s">
        <v>127</v>
      </c>
      <c r="Z88" s="226" t="s">
        <v>127</v>
      </c>
      <c r="AA88" s="226" t="s">
        <v>127</v>
      </c>
      <c r="AB88" s="226" t="s">
        <v>127</v>
      </c>
      <c r="AC88" s="226" t="s">
        <v>127</v>
      </c>
      <c r="AD88" s="226" t="s">
        <v>127</v>
      </c>
      <c r="AE88" s="226" t="s">
        <v>127</v>
      </c>
      <c r="AF88" s="226" t="s">
        <v>127</v>
      </c>
      <c r="AG88" s="226" t="s">
        <v>127</v>
      </c>
      <c r="AH88" s="226" t="s">
        <v>127</v>
      </c>
      <c r="AI88" s="226" t="s">
        <v>127</v>
      </c>
      <c r="AJ88" s="226" t="s">
        <v>127</v>
      </c>
      <c r="AK88" s="226" t="s">
        <v>127</v>
      </c>
      <c r="AL88" s="226" t="s">
        <v>127</v>
      </c>
      <c r="AM88" s="226" t="s">
        <v>127</v>
      </c>
      <c r="AN88" s="226" t="s">
        <v>127</v>
      </c>
      <c r="AO88" s="226" t="s">
        <v>127</v>
      </c>
      <c r="AP88" s="226" t="s">
        <v>127</v>
      </c>
      <c r="AQ88" s="226" t="s">
        <v>127</v>
      </c>
      <c r="AR88" s="226" t="s">
        <v>127</v>
      </c>
      <c r="AS88" s="226" t="s">
        <v>127</v>
      </c>
      <c r="AT88" s="226" t="s">
        <v>127</v>
      </c>
      <c r="AU88" s="226" t="s">
        <v>127</v>
      </c>
      <c r="AV88" s="226" t="s">
        <v>127</v>
      </c>
      <c r="AW88" s="226" t="s">
        <v>127</v>
      </c>
      <c r="AX88" s="226" t="s">
        <v>127</v>
      </c>
      <c r="AY88" s="226" t="s">
        <v>127</v>
      </c>
      <c r="AZ88" s="226" t="s">
        <v>127</v>
      </c>
      <c r="BA88" s="226" t="s">
        <v>127</v>
      </c>
      <c r="BB88" s="226" t="s">
        <v>127</v>
      </c>
      <c r="BC88" s="226" t="s">
        <v>127</v>
      </c>
      <c r="BD88" s="226" t="s">
        <v>127</v>
      </c>
    </row>
    <row r="89" spans="2:56" s="213" customFormat="1" ht="15" thickBot="1">
      <c r="B89" s="82">
        <f t="shared" si="2"/>
        <v>78</v>
      </c>
      <c r="C89" s="44" t="str">
        <f ca="1">IF(INDIRECT("'Risk Input'!"&amp; Database!$O$8 &amp; ROW() - 5)="","",INDIRECT("'Risk Input'!"&amp; Database!$O$8 &amp; ROW() - 5))</f>
        <v/>
      </c>
      <c r="D89" s="172" t="str">
        <f ca="1">IF(INDIRECT("'Risk Input'!"&amp; Database!$O$2 &amp; ROW() - 5)="","",INDIRECT("'Risk Input'!"&amp; Database!$O$2 &amp; ROW() - 5))</f>
        <v/>
      </c>
      <c r="E89" s="39" t="str">
        <f ca="1">IF(INDIRECT("'Risk Input'!"&amp; Database!$O$25 &amp; ROW() - 5)="","",INDIRECT("'Risk Input'!"&amp; Database!$O$25 &amp; ROW() - 5))</f>
        <v/>
      </c>
      <c r="F89" s="39">
        <f ca="1">IF(INDIRECT("'Risk Input'!"&amp; Database!$O$20 &amp; ROW() - 5)="","",INDIRECT("'Risk Input'!"&amp; Database!$O$20 &amp; ROW() - 5))</f>
        <v>0</v>
      </c>
      <c r="G89" s="39"/>
      <c r="H89" s="39"/>
      <c r="I89" s="226" t="s">
        <v>127</v>
      </c>
      <c r="J89" s="226" t="s">
        <v>127</v>
      </c>
      <c r="K89" s="226" t="s">
        <v>127</v>
      </c>
      <c r="L89" s="226" t="s">
        <v>127</v>
      </c>
      <c r="M89" s="226" t="s">
        <v>127</v>
      </c>
      <c r="N89" s="226" t="s">
        <v>127</v>
      </c>
      <c r="O89" s="226" t="s">
        <v>127</v>
      </c>
      <c r="P89" s="226" t="s">
        <v>127</v>
      </c>
      <c r="Q89" s="226" t="s">
        <v>127</v>
      </c>
      <c r="R89" s="226" t="s">
        <v>127</v>
      </c>
      <c r="S89" s="226" t="s">
        <v>127</v>
      </c>
      <c r="T89" s="226" t="s">
        <v>127</v>
      </c>
      <c r="U89" s="226" t="s">
        <v>127</v>
      </c>
      <c r="V89" s="226" t="s">
        <v>127</v>
      </c>
      <c r="W89" s="226" t="s">
        <v>127</v>
      </c>
      <c r="X89" s="226" t="s">
        <v>127</v>
      </c>
      <c r="Y89" s="226" t="s">
        <v>127</v>
      </c>
      <c r="Z89" s="226" t="s">
        <v>127</v>
      </c>
      <c r="AA89" s="226" t="s">
        <v>127</v>
      </c>
      <c r="AB89" s="226" t="s">
        <v>127</v>
      </c>
      <c r="AC89" s="226" t="s">
        <v>127</v>
      </c>
      <c r="AD89" s="226" t="s">
        <v>127</v>
      </c>
      <c r="AE89" s="226" t="s">
        <v>127</v>
      </c>
      <c r="AF89" s="226" t="s">
        <v>127</v>
      </c>
      <c r="AG89" s="226" t="s">
        <v>127</v>
      </c>
      <c r="AH89" s="226" t="s">
        <v>127</v>
      </c>
      <c r="AI89" s="226" t="s">
        <v>127</v>
      </c>
      <c r="AJ89" s="226" t="s">
        <v>127</v>
      </c>
      <c r="AK89" s="226" t="s">
        <v>127</v>
      </c>
      <c r="AL89" s="226" t="s">
        <v>127</v>
      </c>
      <c r="AM89" s="226" t="s">
        <v>127</v>
      </c>
      <c r="AN89" s="226" t="s">
        <v>127</v>
      </c>
      <c r="AO89" s="226" t="s">
        <v>127</v>
      </c>
      <c r="AP89" s="226" t="s">
        <v>127</v>
      </c>
      <c r="AQ89" s="226" t="s">
        <v>127</v>
      </c>
      <c r="AR89" s="226" t="s">
        <v>127</v>
      </c>
      <c r="AS89" s="226" t="s">
        <v>127</v>
      </c>
      <c r="AT89" s="226" t="s">
        <v>127</v>
      </c>
      <c r="AU89" s="226" t="s">
        <v>127</v>
      </c>
      <c r="AV89" s="226" t="s">
        <v>127</v>
      </c>
      <c r="AW89" s="226" t="s">
        <v>127</v>
      </c>
      <c r="AX89" s="226" t="s">
        <v>127</v>
      </c>
      <c r="AY89" s="226" t="s">
        <v>127</v>
      </c>
      <c r="AZ89" s="226" t="s">
        <v>127</v>
      </c>
      <c r="BA89" s="226" t="s">
        <v>127</v>
      </c>
      <c r="BB89" s="226" t="s">
        <v>127</v>
      </c>
      <c r="BC89" s="226" t="s">
        <v>127</v>
      </c>
      <c r="BD89" s="226" t="s">
        <v>127</v>
      </c>
    </row>
    <row r="90" spans="2:56" s="213" customFormat="1" ht="15" thickBot="1">
      <c r="B90" s="82">
        <f t="shared" si="2"/>
        <v>79</v>
      </c>
      <c r="C90" s="44" t="str">
        <f ca="1">IF(INDIRECT("'Risk Input'!"&amp; Database!$O$8 &amp; ROW() - 5)="","",INDIRECT("'Risk Input'!"&amp; Database!$O$8 &amp; ROW() - 5))</f>
        <v/>
      </c>
      <c r="D90" s="172" t="str">
        <f ca="1">IF(INDIRECT("'Risk Input'!"&amp; Database!$O$2 &amp; ROW() - 5)="","",INDIRECT("'Risk Input'!"&amp; Database!$O$2 &amp; ROW() - 5))</f>
        <v/>
      </c>
      <c r="E90" s="44" t="str">
        <f ca="1">IF(INDIRECT("'Risk Input'!"&amp; Database!$O$25 &amp; ROW() - 5)="","",INDIRECT("'Risk Input'!"&amp; Database!$O$25 &amp; ROW() - 5))</f>
        <v/>
      </c>
      <c r="F90" s="44">
        <f ca="1">IF(INDIRECT("'Risk Input'!"&amp; Database!$O$20 &amp; ROW() - 5)="","",INDIRECT("'Risk Input'!"&amp; Database!$O$20 &amp; ROW() - 5))</f>
        <v>0</v>
      </c>
      <c r="G90" s="44"/>
      <c r="H90" s="44"/>
      <c r="I90" s="226" t="s">
        <v>127</v>
      </c>
      <c r="J90" s="226" t="s">
        <v>127</v>
      </c>
      <c r="K90" s="226" t="s">
        <v>127</v>
      </c>
      <c r="L90" s="226" t="s">
        <v>127</v>
      </c>
      <c r="M90" s="226" t="s">
        <v>127</v>
      </c>
      <c r="N90" s="226" t="s">
        <v>127</v>
      </c>
      <c r="O90" s="226" t="s">
        <v>127</v>
      </c>
      <c r="P90" s="226" t="s">
        <v>127</v>
      </c>
      <c r="Q90" s="226" t="s">
        <v>127</v>
      </c>
      <c r="R90" s="226" t="s">
        <v>127</v>
      </c>
      <c r="S90" s="226" t="s">
        <v>127</v>
      </c>
      <c r="T90" s="226" t="s">
        <v>127</v>
      </c>
      <c r="U90" s="226" t="s">
        <v>127</v>
      </c>
      <c r="V90" s="226" t="s">
        <v>127</v>
      </c>
      <c r="W90" s="226" t="s">
        <v>127</v>
      </c>
      <c r="X90" s="226" t="s">
        <v>127</v>
      </c>
      <c r="Y90" s="226" t="s">
        <v>127</v>
      </c>
      <c r="Z90" s="226" t="s">
        <v>127</v>
      </c>
      <c r="AA90" s="226" t="s">
        <v>127</v>
      </c>
      <c r="AB90" s="226" t="s">
        <v>127</v>
      </c>
      <c r="AC90" s="226" t="s">
        <v>127</v>
      </c>
      <c r="AD90" s="226" t="s">
        <v>127</v>
      </c>
      <c r="AE90" s="226" t="s">
        <v>127</v>
      </c>
      <c r="AF90" s="226" t="s">
        <v>127</v>
      </c>
      <c r="AG90" s="226" t="s">
        <v>127</v>
      </c>
      <c r="AH90" s="226" t="s">
        <v>127</v>
      </c>
      <c r="AI90" s="226" t="s">
        <v>127</v>
      </c>
      <c r="AJ90" s="226" t="s">
        <v>127</v>
      </c>
      <c r="AK90" s="226" t="s">
        <v>127</v>
      </c>
      <c r="AL90" s="226" t="s">
        <v>127</v>
      </c>
      <c r="AM90" s="226" t="s">
        <v>127</v>
      </c>
      <c r="AN90" s="226" t="s">
        <v>127</v>
      </c>
      <c r="AO90" s="226" t="s">
        <v>127</v>
      </c>
      <c r="AP90" s="226" t="s">
        <v>127</v>
      </c>
      <c r="AQ90" s="226" t="s">
        <v>127</v>
      </c>
      <c r="AR90" s="226" t="s">
        <v>127</v>
      </c>
      <c r="AS90" s="226" t="s">
        <v>127</v>
      </c>
      <c r="AT90" s="226" t="s">
        <v>127</v>
      </c>
      <c r="AU90" s="226" t="s">
        <v>127</v>
      </c>
      <c r="AV90" s="226" t="s">
        <v>127</v>
      </c>
      <c r="AW90" s="226" t="s">
        <v>127</v>
      </c>
      <c r="AX90" s="226" t="s">
        <v>127</v>
      </c>
      <c r="AY90" s="226" t="s">
        <v>127</v>
      </c>
      <c r="AZ90" s="226" t="s">
        <v>127</v>
      </c>
      <c r="BA90" s="226" t="s">
        <v>127</v>
      </c>
      <c r="BB90" s="226" t="s">
        <v>127</v>
      </c>
      <c r="BC90" s="226" t="s">
        <v>127</v>
      </c>
      <c r="BD90" s="226" t="s">
        <v>127</v>
      </c>
    </row>
    <row r="91" spans="2:56" s="213" customFormat="1" ht="15" thickBot="1">
      <c r="B91" s="82">
        <f t="shared" si="2"/>
        <v>80</v>
      </c>
      <c r="C91" s="44" t="str">
        <f ca="1">IF(INDIRECT("'Risk Input'!"&amp; Database!$O$8 &amp; ROW() - 5)="","",INDIRECT("'Risk Input'!"&amp; Database!$O$8 &amp; ROW() - 5))</f>
        <v/>
      </c>
      <c r="D91" s="172" t="str">
        <f ca="1">IF(INDIRECT("'Risk Input'!"&amp; Database!$O$2 &amp; ROW() - 5)="","",INDIRECT("'Risk Input'!"&amp; Database!$O$2 &amp; ROW() - 5))</f>
        <v/>
      </c>
      <c r="E91" s="39" t="str">
        <f ca="1">IF(INDIRECT("'Risk Input'!"&amp; Database!$O$25 &amp; ROW() - 5)="","",INDIRECT("'Risk Input'!"&amp; Database!$O$25 &amp; ROW() - 5))</f>
        <v/>
      </c>
      <c r="F91" s="39">
        <f ca="1">IF(INDIRECT("'Risk Input'!"&amp; Database!$O$20 &amp; ROW() - 5)="","",INDIRECT("'Risk Input'!"&amp; Database!$O$20 &amp; ROW() - 5))</f>
        <v>0</v>
      </c>
      <c r="G91" s="39"/>
      <c r="H91" s="39"/>
      <c r="I91" s="226" t="s">
        <v>127</v>
      </c>
      <c r="J91" s="226" t="s">
        <v>127</v>
      </c>
      <c r="K91" s="226" t="s">
        <v>127</v>
      </c>
      <c r="L91" s="226" t="s">
        <v>127</v>
      </c>
      <c r="M91" s="226" t="s">
        <v>127</v>
      </c>
      <c r="N91" s="226" t="s">
        <v>127</v>
      </c>
      <c r="O91" s="226" t="s">
        <v>127</v>
      </c>
      <c r="P91" s="226" t="s">
        <v>127</v>
      </c>
      <c r="Q91" s="226" t="s">
        <v>127</v>
      </c>
      <c r="R91" s="226" t="s">
        <v>127</v>
      </c>
      <c r="S91" s="226" t="s">
        <v>127</v>
      </c>
      <c r="T91" s="226" t="s">
        <v>127</v>
      </c>
      <c r="U91" s="226" t="s">
        <v>127</v>
      </c>
      <c r="V91" s="226" t="s">
        <v>127</v>
      </c>
      <c r="W91" s="226" t="s">
        <v>127</v>
      </c>
      <c r="X91" s="226" t="s">
        <v>127</v>
      </c>
      <c r="Y91" s="226" t="s">
        <v>127</v>
      </c>
      <c r="Z91" s="226" t="s">
        <v>127</v>
      </c>
      <c r="AA91" s="226" t="s">
        <v>127</v>
      </c>
      <c r="AB91" s="226" t="s">
        <v>127</v>
      </c>
      <c r="AC91" s="226" t="s">
        <v>127</v>
      </c>
      <c r="AD91" s="226" t="s">
        <v>127</v>
      </c>
      <c r="AE91" s="226" t="s">
        <v>127</v>
      </c>
      <c r="AF91" s="226" t="s">
        <v>127</v>
      </c>
      <c r="AG91" s="226" t="s">
        <v>127</v>
      </c>
      <c r="AH91" s="226" t="s">
        <v>127</v>
      </c>
      <c r="AI91" s="226" t="s">
        <v>127</v>
      </c>
      <c r="AJ91" s="226" t="s">
        <v>127</v>
      </c>
      <c r="AK91" s="226" t="s">
        <v>127</v>
      </c>
      <c r="AL91" s="226" t="s">
        <v>127</v>
      </c>
      <c r="AM91" s="226" t="s">
        <v>127</v>
      </c>
      <c r="AN91" s="226" t="s">
        <v>127</v>
      </c>
      <c r="AO91" s="226" t="s">
        <v>127</v>
      </c>
      <c r="AP91" s="226" t="s">
        <v>127</v>
      </c>
      <c r="AQ91" s="226" t="s">
        <v>127</v>
      </c>
      <c r="AR91" s="226" t="s">
        <v>127</v>
      </c>
      <c r="AS91" s="226" t="s">
        <v>127</v>
      </c>
      <c r="AT91" s="226" t="s">
        <v>127</v>
      </c>
      <c r="AU91" s="226" t="s">
        <v>127</v>
      </c>
      <c r="AV91" s="226" t="s">
        <v>127</v>
      </c>
      <c r="AW91" s="226" t="s">
        <v>127</v>
      </c>
      <c r="AX91" s="226" t="s">
        <v>127</v>
      </c>
      <c r="AY91" s="226" t="s">
        <v>127</v>
      </c>
      <c r="AZ91" s="226" t="s">
        <v>127</v>
      </c>
      <c r="BA91" s="226" t="s">
        <v>127</v>
      </c>
      <c r="BB91" s="226" t="s">
        <v>127</v>
      </c>
      <c r="BC91" s="226" t="s">
        <v>127</v>
      </c>
      <c r="BD91" s="226" t="s">
        <v>127</v>
      </c>
    </row>
    <row r="92" spans="2:56" s="213" customFormat="1" ht="15" thickBot="1">
      <c r="B92" s="82">
        <f t="shared" si="2"/>
        <v>81</v>
      </c>
      <c r="C92" s="44" t="str">
        <f ca="1">IF(INDIRECT("'Risk Input'!"&amp; Database!$O$8 &amp; ROW() - 5)="","",INDIRECT("'Risk Input'!"&amp; Database!$O$8 &amp; ROW() - 5))</f>
        <v/>
      </c>
      <c r="D92" s="172" t="str">
        <f ca="1">IF(INDIRECT("'Risk Input'!"&amp; Database!$O$2 &amp; ROW() - 5)="","",INDIRECT("'Risk Input'!"&amp; Database!$O$2 &amp; ROW() - 5))</f>
        <v/>
      </c>
      <c r="E92" s="44" t="str">
        <f ca="1">IF(INDIRECT("'Risk Input'!"&amp; Database!$O$25 &amp; ROW() - 5)="","",INDIRECT("'Risk Input'!"&amp; Database!$O$25 &amp; ROW() - 5))</f>
        <v/>
      </c>
      <c r="F92" s="44">
        <f ca="1">IF(INDIRECT("'Risk Input'!"&amp; Database!$O$20 &amp; ROW() - 5)="","",INDIRECT("'Risk Input'!"&amp; Database!$O$20 &amp; ROW() - 5))</f>
        <v>0</v>
      </c>
      <c r="G92" s="44"/>
      <c r="H92" s="44"/>
      <c r="I92" s="226" t="s">
        <v>127</v>
      </c>
      <c r="J92" s="226" t="s">
        <v>127</v>
      </c>
      <c r="K92" s="226" t="s">
        <v>127</v>
      </c>
      <c r="L92" s="226" t="s">
        <v>127</v>
      </c>
      <c r="M92" s="226" t="s">
        <v>127</v>
      </c>
      <c r="N92" s="226" t="s">
        <v>127</v>
      </c>
      <c r="O92" s="226" t="s">
        <v>127</v>
      </c>
      <c r="P92" s="226" t="s">
        <v>127</v>
      </c>
      <c r="Q92" s="226" t="s">
        <v>127</v>
      </c>
      <c r="R92" s="226" t="s">
        <v>127</v>
      </c>
      <c r="S92" s="226" t="s">
        <v>127</v>
      </c>
      <c r="T92" s="226" t="s">
        <v>127</v>
      </c>
      <c r="U92" s="226" t="s">
        <v>127</v>
      </c>
      <c r="V92" s="226" t="s">
        <v>127</v>
      </c>
      <c r="W92" s="226" t="s">
        <v>127</v>
      </c>
      <c r="X92" s="226" t="s">
        <v>127</v>
      </c>
      <c r="Y92" s="226" t="s">
        <v>127</v>
      </c>
      <c r="Z92" s="226" t="s">
        <v>127</v>
      </c>
      <c r="AA92" s="226" t="s">
        <v>127</v>
      </c>
      <c r="AB92" s="226" t="s">
        <v>127</v>
      </c>
      <c r="AC92" s="226" t="s">
        <v>127</v>
      </c>
      <c r="AD92" s="226" t="s">
        <v>127</v>
      </c>
      <c r="AE92" s="226" t="s">
        <v>127</v>
      </c>
      <c r="AF92" s="226" t="s">
        <v>127</v>
      </c>
      <c r="AG92" s="226" t="s">
        <v>127</v>
      </c>
      <c r="AH92" s="226" t="s">
        <v>127</v>
      </c>
      <c r="AI92" s="226" t="s">
        <v>127</v>
      </c>
      <c r="AJ92" s="226" t="s">
        <v>127</v>
      </c>
      <c r="AK92" s="226" t="s">
        <v>127</v>
      </c>
      <c r="AL92" s="226" t="s">
        <v>127</v>
      </c>
      <c r="AM92" s="226" t="s">
        <v>127</v>
      </c>
      <c r="AN92" s="226" t="s">
        <v>127</v>
      </c>
      <c r="AO92" s="226" t="s">
        <v>127</v>
      </c>
      <c r="AP92" s="226" t="s">
        <v>127</v>
      </c>
      <c r="AQ92" s="226" t="s">
        <v>127</v>
      </c>
      <c r="AR92" s="226" t="s">
        <v>127</v>
      </c>
      <c r="AS92" s="226" t="s">
        <v>127</v>
      </c>
      <c r="AT92" s="226" t="s">
        <v>127</v>
      </c>
      <c r="AU92" s="226" t="s">
        <v>127</v>
      </c>
      <c r="AV92" s="226" t="s">
        <v>127</v>
      </c>
      <c r="AW92" s="226" t="s">
        <v>127</v>
      </c>
      <c r="AX92" s="226" t="s">
        <v>127</v>
      </c>
      <c r="AY92" s="226" t="s">
        <v>127</v>
      </c>
      <c r="AZ92" s="226" t="s">
        <v>127</v>
      </c>
      <c r="BA92" s="226" t="s">
        <v>127</v>
      </c>
      <c r="BB92" s="226" t="s">
        <v>127</v>
      </c>
      <c r="BC92" s="226" t="s">
        <v>127</v>
      </c>
      <c r="BD92" s="226" t="s">
        <v>127</v>
      </c>
    </row>
    <row r="93" spans="2:56" s="213" customFormat="1" ht="15" thickBot="1">
      <c r="B93" s="82">
        <f t="shared" si="2"/>
        <v>82</v>
      </c>
      <c r="C93" s="44" t="str">
        <f ca="1">IF(INDIRECT("'Risk Input'!"&amp; Database!$O$8 &amp; ROW() - 5)="","",INDIRECT("'Risk Input'!"&amp; Database!$O$8 &amp; ROW() - 5))</f>
        <v/>
      </c>
      <c r="D93" s="172" t="str">
        <f ca="1">IF(INDIRECT("'Risk Input'!"&amp; Database!$O$2 &amp; ROW() - 5)="","",INDIRECT("'Risk Input'!"&amp; Database!$O$2 &amp; ROW() - 5))</f>
        <v/>
      </c>
      <c r="E93" s="39" t="str">
        <f ca="1">IF(INDIRECT("'Risk Input'!"&amp; Database!$O$25 &amp; ROW() - 5)="","",INDIRECT("'Risk Input'!"&amp; Database!$O$25 &amp; ROW() - 5))</f>
        <v/>
      </c>
      <c r="F93" s="39">
        <f ca="1">IF(INDIRECT("'Risk Input'!"&amp; Database!$O$20 &amp; ROW() - 5)="","",INDIRECT("'Risk Input'!"&amp; Database!$O$20 &amp; ROW() - 5))</f>
        <v>0</v>
      </c>
      <c r="G93" s="39"/>
      <c r="H93" s="39"/>
      <c r="I93" s="226" t="s">
        <v>127</v>
      </c>
      <c r="J93" s="226" t="s">
        <v>127</v>
      </c>
      <c r="K93" s="226" t="s">
        <v>127</v>
      </c>
      <c r="L93" s="226" t="s">
        <v>127</v>
      </c>
      <c r="M93" s="226" t="s">
        <v>127</v>
      </c>
      <c r="N93" s="226" t="s">
        <v>127</v>
      </c>
      <c r="O93" s="226" t="s">
        <v>127</v>
      </c>
      <c r="P93" s="226" t="s">
        <v>127</v>
      </c>
      <c r="Q93" s="226" t="s">
        <v>127</v>
      </c>
      <c r="R93" s="226" t="s">
        <v>127</v>
      </c>
      <c r="S93" s="226" t="s">
        <v>127</v>
      </c>
      <c r="T93" s="226" t="s">
        <v>127</v>
      </c>
      <c r="U93" s="226" t="s">
        <v>127</v>
      </c>
      <c r="V93" s="226" t="s">
        <v>127</v>
      </c>
      <c r="W93" s="226" t="s">
        <v>127</v>
      </c>
      <c r="X93" s="226" t="s">
        <v>127</v>
      </c>
      <c r="Y93" s="226" t="s">
        <v>127</v>
      </c>
      <c r="Z93" s="226" t="s">
        <v>127</v>
      </c>
      <c r="AA93" s="226" t="s">
        <v>127</v>
      </c>
      <c r="AB93" s="226" t="s">
        <v>127</v>
      </c>
      <c r="AC93" s="226" t="s">
        <v>127</v>
      </c>
      <c r="AD93" s="226" t="s">
        <v>127</v>
      </c>
      <c r="AE93" s="226" t="s">
        <v>127</v>
      </c>
      <c r="AF93" s="226" t="s">
        <v>127</v>
      </c>
      <c r="AG93" s="226" t="s">
        <v>127</v>
      </c>
      <c r="AH93" s="226" t="s">
        <v>127</v>
      </c>
      <c r="AI93" s="226" t="s">
        <v>127</v>
      </c>
      <c r="AJ93" s="226" t="s">
        <v>127</v>
      </c>
      <c r="AK93" s="226" t="s">
        <v>127</v>
      </c>
      <c r="AL93" s="226" t="s">
        <v>127</v>
      </c>
      <c r="AM93" s="226" t="s">
        <v>127</v>
      </c>
      <c r="AN93" s="226" t="s">
        <v>127</v>
      </c>
      <c r="AO93" s="226" t="s">
        <v>127</v>
      </c>
      <c r="AP93" s="226" t="s">
        <v>127</v>
      </c>
      <c r="AQ93" s="226" t="s">
        <v>127</v>
      </c>
      <c r="AR93" s="226" t="s">
        <v>127</v>
      </c>
      <c r="AS93" s="226" t="s">
        <v>127</v>
      </c>
      <c r="AT93" s="226" t="s">
        <v>127</v>
      </c>
      <c r="AU93" s="226" t="s">
        <v>127</v>
      </c>
      <c r="AV93" s="226" t="s">
        <v>127</v>
      </c>
      <c r="AW93" s="226" t="s">
        <v>127</v>
      </c>
      <c r="AX93" s="226" t="s">
        <v>127</v>
      </c>
      <c r="AY93" s="226" t="s">
        <v>127</v>
      </c>
      <c r="AZ93" s="226" t="s">
        <v>127</v>
      </c>
      <c r="BA93" s="226" t="s">
        <v>127</v>
      </c>
      <c r="BB93" s="226" t="s">
        <v>127</v>
      </c>
      <c r="BC93" s="226" t="s">
        <v>127</v>
      </c>
      <c r="BD93" s="226" t="s">
        <v>127</v>
      </c>
    </row>
    <row r="94" spans="2:56" s="213" customFormat="1" ht="15" thickBot="1">
      <c r="B94" s="82">
        <f t="shared" si="2"/>
        <v>83</v>
      </c>
      <c r="C94" s="44" t="str">
        <f ca="1">IF(INDIRECT("'Risk Input'!"&amp; Database!$O$8 &amp; ROW() - 5)="","",INDIRECT("'Risk Input'!"&amp; Database!$O$8 &amp; ROW() - 5))</f>
        <v/>
      </c>
      <c r="D94" s="172" t="str">
        <f ca="1">IF(INDIRECT("'Risk Input'!"&amp; Database!$O$2 &amp; ROW() - 5)="","",INDIRECT("'Risk Input'!"&amp; Database!$O$2 &amp; ROW() - 5))</f>
        <v/>
      </c>
      <c r="E94" s="44" t="str">
        <f ca="1">IF(INDIRECT("'Risk Input'!"&amp; Database!$O$25 &amp; ROW() - 5)="","",INDIRECT("'Risk Input'!"&amp; Database!$O$25 &amp; ROW() - 5))</f>
        <v/>
      </c>
      <c r="F94" s="44">
        <f ca="1">IF(INDIRECT("'Risk Input'!"&amp; Database!$O$20 &amp; ROW() - 5)="","",INDIRECT("'Risk Input'!"&amp; Database!$O$20 &amp; ROW() - 5))</f>
        <v>0</v>
      </c>
      <c r="G94" s="44"/>
      <c r="H94" s="44"/>
      <c r="I94" s="226" t="s">
        <v>127</v>
      </c>
      <c r="J94" s="226" t="s">
        <v>127</v>
      </c>
      <c r="K94" s="226" t="s">
        <v>127</v>
      </c>
      <c r="L94" s="226" t="s">
        <v>127</v>
      </c>
      <c r="M94" s="226" t="s">
        <v>127</v>
      </c>
      <c r="N94" s="226" t="s">
        <v>127</v>
      </c>
      <c r="O94" s="226" t="s">
        <v>127</v>
      </c>
      <c r="P94" s="226" t="s">
        <v>127</v>
      </c>
      <c r="Q94" s="226" t="s">
        <v>127</v>
      </c>
      <c r="R94" s="226" t="s">
        <v>127</v>
      </c>
      <c r="S94" s="226" t="s">
        <v>127</v>
      </c>
      <c r="T94" s="226" t="s">
        <v>127</v>
      </c>
      <c r="U94" s="226" t="s">
        <v>127</v>
      </c>
      <c r="V94" s="226" t="s">
        <v>127</v>
      </c>
      <c r="W94" s="226" t="s">
        <v>127</v>
      </c>
      <c r="X94" s="226" t="s">
        <v>127</v>
      </c>
      <c r="Y94" s="226" t="s">
        <v>127</v>
      </c>
      <c r="Z94" s="226" t="s">
        <v>127</v>
      </c>
      <c r="AA94" s="226" t="s">
        <v>127</v>
      </c>
      <c r="AB94" s="226" t="s">
        <v>127</v>
      </c>
      <c r="AC94" s="226" t="s">
        <v>127</v>
      </c>
      <c r="AD94" s="226" t="s">
        <v>127</v>
      </c>
      <c r="AE94" s="226" t="s">
        <v>127</v>
      </c>
      <c r="AF94" s="226" t="s">
        <v>127</v>
      </c>
      <c r="AG94" s="226" t="s">
        <v>127</v>
      </c>
      <c r="AH94" s="226" t="s">
        <v>127</v>
      </c>
      <c r="AI94" s="226" t="s">
        <v>127</v>
      </c>
      <c r="AJ94" s="226" t="s">
        <v>127</v>
      </c>
      <c r="AK94" s="226" t="s">
        <v>127</v>
      </c>
      <c r="AL94" s="226" t="s">
        <v>127</v>
      </c>
      <c r="AM94" s="226" t="s">
        <v>127</v>
      </c>
      <c r="AN94" s="226" t="s">
        <v>127</v>
      </c>
      <c r="AO94" s="226" t="s">
        <v>127</v>
      </c>
      <c r="AP94" s="226" t="s">
        <v>127</v>
      </c>
      <c r="AQ94" s="226" t="s">
        <v>127</v>
      </c>
      <c r="AR94" s="226" t="s">
        <v>127</v>
      </c>
      <c r="AS94" s="226" t="s">
        <v>127</v>
      </c>
      <c r="AT94" s="226" t="s">
        <v>127</v>
      </c>
      <c r="AU94" s="226" t="s">
        <v>127</v>
      </c>
      <c r="AV94" s="226" t="s">
        <v>127</v>
      </c>
      <c r="AW94" s="226" t="s">
        <v>127</v>
      </c>
      <c r="AX94" s="226" t="s">
        <v>127</v>
      </c>
      <c r="AY94" s="226" t="s">
        <v>127</v>
      </c>
      <c r="AZ94" s="226" t="s">
        <v>127</v>
      </c>
      <c r="BA94" s="226" t="s">
        <v>127</v>
      </c>
      <c r="BB94" s="226" t="s">
        <v>127</v>
      </c>
      <c r="BC94" s="226" t="s">
        <v>127</v>
      </c>
      <c r="BD94" s="226" t="s">
        <v>127</v>
      </c>
    </row>
    <row r="95" spans="2:56" s="213" customFormat="1" ht="15" thickBot="1">
      <c r="B95" s="82">
        <f t="shared" si="2"/>
        <v>84</v>
      </c>
      <c r="C95" s="44" t="str">
        <f ca="1">IF(INDIRECT("'Risk Input'!"&amp; Database!$O$8 &amp; ROW() - 5)="","",INDIRECT("'Risk Input'!"&amp; Database!$O$8 &amp; ROW() - 5))</f>
        <v/>
      </c>
      <c r="D95" s="172" t="str">
        <f ca="1">IF(INDIRECT("'Risk Input'!"&amp; Database!$O$2 &amp; ROW() - 5)="","",INDIRECT("'Risk Input'!"&amp; Database!$O$2 &amp; ROW() - 5))</f>
        <v/>
      </c>
      <c r="E95" s="39" t="str">
        <f ca="1">IF(INDIRECT("'Risk Input'!"&amp; Database!$O$25 &amp; ROW() - 5)="","",INDIRECT("'Risk Input'!"&amp; Database!$O$25 &amp; ROW() - 5))</f>
        <v/>
      </c>
      <c r="F95" s="39">
        <f ca="1">IF(INDIRECT("'Risk Input'!"&amp; Database!$O$20 &amp; ROW() - 5)="","",INDIRECT("'Risk Input'!"&amp; Database!$O$20 &amp; ROW() - 5))</f>
        <v>0</v>
      </c>
      <c r="G95" s="39"/>
      <c r="H95" s="39"/>
      <c r="I95" s="226" t="s">
        <v>127</v>
      </c>
      <c r="J95" s="226" t="s">
        <v>127</v>
      </c>
      <c r="K95" s="226" t="s">
        <v>127</v>
      </c>
      <c r="L95" s="226" t="s">
        <v>127</v>
      </c>
      <c r="M95" s="226" t="s">
        <v>127</v>
      </c>
      <c r="N95" s="226" t="s">
        <v>127</v>
      </c>
      <c r="O95" s="226" t="s">
        <v>127</v>
      </c>
      <c r="P95" s="226" t="s">
        <v>127</v>
      </c>
      <c r="Q95" s="226" t="s">
        <v>127</v>
      </c>
      <c r="R95" s="226" t="s">
        <v>127</v>
      </c>
      <c r="S95" s="226" t="s">
        <v>127</v>
      </c>
      <c r="T95" s="226" t="s">
        <v>127</v>
      </c>
      <c r="U95" s="226" t="s">
        <v>127</v>
      </c>
      <c r="V95" s="226" t="s">
        <v>127</v>
      </c>
      <c r="W95" s="226" t="s">
        <v>127</v>
      </c>
      <c r="X95" s="226" t="s">
        <v>127</v>
      </c>
      <c r="Y95" s="226" t="s">
        <v>127</v>
      </c>
      <c r="Z95" s="226" t="s">
        <v>127</v>
      </c>
      <c r="AA95" s="226" t="s">
        <v>127</v>
      </c>
      <c r="AB95" s="226" t="s">
        <v>127</v>
      </c>
      <c r="AC95" s="226" t="s">
        <v>127</v>
      </c>
      <c r="AD95" s="226" t="s">
        <v>127</v>
      </c>
      <c r="AE95" s="226" t="s">
        <v>127</v>
      </c>
      <c r="AF95" s="226" t="s">
        <v>127</v>
      </c>
      <c r="AG95" s="226" t="s">
        <v>127</v>
      </c>
      <c r="AH95" s="226" t="s">
        <v>127</v>
      </c>
      <c r="AI95" s="226" t="s">
        <v>127</v>
      </c>
      <c r="AJ95" s="226" t="s">
        <v>127</v>
      </c>
      <c r="AK95" s="226" t="s">
        <v>127</v>
      </c>
      <c r="AL95" s="226" t="s">
        <v>127</v>
      </c>
      <c r="AM95" s="226" t="s">
        <v>127</v>
      </c>
      <c r="AN95" s="226" t="s">
        <v>127</v>
      </c>
      <c r="AO95" s="226" t="s">
        <v>127</v>
      </c>
      <c r="AP95" s="226" t="s">
        <v>127</v>
      </c>
      <c r="AQ95" s="226" t="s">
        <v>127</v>
      </c>
      <c r="AR95" s="226" t="s">
        <v>127</v>
      </c>
      <c r="AS95" s="226" t="s">
        <v>127</v>
      </c>
      <c r="AT95" s="226" t="s">
        <v>127</v>
      </c>
      <c r="AU95" s="226" t="s">
        <v>127</v>
      </c>
      <c r="AV95" s="226" t="s">
        <v>127</v>
      </c>
      <c r="AW95" s="226" t="s">
        <v>127</v>
      </c>
      <c r="AX95" s="226" t="s">
        <v>127</v>
      </c>
      <c r="AY95" s="226" t="s">
        <v>127</v>
      </c>
      <c r="AZ95" s="226" t="s">
        <v>127</v>
      </c>
      <c r="BA95" s="226" t="s">
        <v>127</v>
      </c>
      <c r="BB95" s="226" t="s">
        <v>127</v>
      </c>
      <c r="BC95" s="226" t="s">
        <v>127</v>
      </c>
      <c r="BD95" s="226" t="s">
        <v>127</v>
      </c>
    </row>
    <row r="96" spans="2:56" s="213" customFormat="1" ht="15" thickBot="1">
      <c r="B96" s="82">
        <f t="shared" si="2"/>
        <v>85</v>
      </c>
      <c r="C96" s="44" t="str">
        <f ca="1">IF(INDIRECT("'Risk Input'!"&amp; Database!$O$8 &amp; ROW() - 5)="","",INDIRECT("'Risk Input'!"&amp; Database!$O$8 &amp; ROW() - 5))</f>
        <v/>
      </c>
      <c r="D96" s="172" t="str">
        <f ca="1">IF(INDIRECT("'Risk Input'!"&amp; Database!$O$2 &amp; ROW() - 5)="","",INDIRECT("'Risk Input'!"&amp; Database!$O$2 &amp; ROW() - 5))</f>
        <v/>
      </c>
      <c r="E96" s="44" t="str">
        <f ca="1">IF(INDIRECT("'Risk Input'!"&amp; Database!$O$25 &amp; ROW() - 5)="","",INDIRECT("'Risk Input'!"&amp; Database!$O$25 &amp; ROW() - 5))</f>
        <v/>
      </c>
      <c r="F96" s="44">
        <f ca="1">IF(INDIRECT("'Risk Input'!"&amp; Database!$O$20 &amp; ROW() - 5)="","",INDIRECT("'Risk Input'!"&amp; Database!$O$20 &amp; ROW() - 5))</f>
        <v>0</v>
      </c>
      <c r="G96" s="44"/>
      <c r="H96" s="44"/>
      <c r="I96" s="226" t="s">
        <v>127</v>
      </c>
      <c r="J96" s="226" t="s">
        <v>127</v>
      </c>
      <c r="K96" s="226" t="s">
        <v>127</v>
      </c>
      <c r="L96" s="226" t="s">
        <v>127</v>
      </c>
      <c r="M96" s="226" t="s">
        <v>127</v>
      </c>
      <c r="N96" s="226" t="s">
        <v>127</v>
      </c>
      <c r="O96" s="226" t="s">
        <v>127</v>
      </c>
      <c r="P96" s="226" t="s">
        <v>127</v>
      </c>
      <c r="Q96" s="226" t="s">
        <v>127</v>
      </c>
      <c r="R96" s="226" t="s">
        <v>127</v>
      </c>
      <c r="S96" s="226" t="s">
        <v>127</v>
      </c>
      <c r="T96" s="226" t="s">
        <v>127</v>
      </c>
      <c r="U96" s="226" t="s">
        <v>127</v>
      </c>
      <c r="V96" s="226" t="s">
        <v>127</v>
      </c>
      <c r="W96" s="226" t="s">
        <v>127</v>
      </c>
      <c r="X96" s="226" t="s">
        <v>127</v>
      </c>
      <c r="Y96" s="226" t="s">
        <v>127</v>
      </c>
      <c r="Z96" s="226" t="s">
        <v>127</v>
      </c>
      <c r="AA96" s="226" t="s">
        <v>127</v>
      </c>
      <c r="AB96" s="226" t="s">
        <v>127</v>
      </c>
      <c r="AC96" s="226" t="s">
        <v>127</v>
      </c>
      <c r="AD96" s="226" t="s">
        <v>127</v>
      </c>
      <c r="AE96" s="226" t="s">
        <v>127</v>
      </c>
      <c r="AF96" s="226" t="s">
        <v>127</v>
      </c>
      <c r="AG96" s="226" t="s">
        <v>127</v>
      </c>
      <c r="AH96" s="226" t="s">
        <v>127</v>
      </c>
      <c r="AI96" s="226" t="s">
        <v>127</v>
      </c>
      <c r="AJ96" s="226" t="s">
        <v>127</v>
      </c>
      <c r="AK96" s="226" t="s">
        <v>127</v>
      </c>
      <c r="AL96" s="226" t="s">
        <v>127</v>
      </c>
      <c r="AM96" s="226" t="s">
        <v>127</v>
      </c>
      <c r="AN96" s="226" t="s">
        <v>127</v>
      </c>
      <c r="AO96" s="226" t="s">
        <v>127</v>
      </c>
      <c r="AP96" s="226" t="s">
        <v>127</v>
      </c>
      <c r="AQ96" s="226" t="s">
        <v>127</v>
      </c>
      <c r="AR96" s="226" t="s">
        <v>127</v>
      </c>
      <c r="AS96" s="226" t="s">
        <v>127</v>
      </c>
      <c r="AT96" s="226" t="s">
        <v>127</v>
      </c>
      <c r="AU96" s="226" t="s">
        <v>127</v>
      </c>
      <c r="AV96" s="226" t="s">
        <v>127</v>
      </c>
      <c r="AW96" s="226" t="s">
        <v>127</v>
      </c>
      <c r="AX96" s="226" t="s">
        <v>127</v>
      </c>
      <c r="AY96" s="226" t="s">
        <v>127</v>
      </c>
      <c r="AZ96" s="226" t="s">
        <v>127</v>
      </c>
      <c r="BA96" s="226" t="s">
        <v>127</v>
      </c>
      <c r="BB96" s="226" t="s">
        <v>127</v>
      </c>
      <c r="BC96" s="226" t="s">
        <v>127</v>
      </c>
      <c r="BD96" s="226" t="s">
        <v>127</v>
      </c>
    </row>
    <row r="97" spans="2:56" s="213" customFormat="1" ht="15" thickBot="1">
      <c r="B97" s="81">
        <f>B96+1</f>
        <v>86</v>
      </c>
      <c r="C97" s="44" t="str">
        <f ca="1">IF(INDIRECT("'Risk Input'!"&amp; Database!$O$8 &amp; ROW() - 5)="","",INDIRECT("'Risk Input'!"&amp; Database!$O$8 &amp; ROW() - 5))</f>
        <v/>
      </c>
      <c r="D97" s="172" t="str">
        <f ca="1">IF(INDIRECT("'Risk Input'!"&amp; Database!$O$2 &amp; ROW() - 5)="","",INDIRECT("'Risk Input'!"&amp; Database!$O$2 &amp; ROW() - 5))</f>
        <v/>
      </c>
      <c r="E97" s="39" t="str">
        <f ca="1">IF(INDIRECT("'Risk Input'!"&amp; Database!$O$25 &amp; ROW() - 5)="","",INDIRECT("'Risk Input'!"&amp; Database!$O$25 &amp; ROW() - 5))</f>
        <v/>
      </c>
      <c r="F97" s="39">
        <f ca="1">IF(INDIRECT("'Risk Input'!"&amp; Database!$O$20 &amp; ROW() - 5)="","",INDIRECT("'Risk Input'!"&amp; Database!$O$20 &amp; ROW() - 5))</f>
        <v>0</v>
      </c>
      <c r="G97" s="39"/>
      <c r="H97" s="39"/>
      <c r="I97" s="226" t="s">
        <v>127</v>
      </c>
      <c r="J97" s="226" t="s">
        <v>127</v>
      </c>
      <c r="K97" s="226" t="s">
        <v>127</v>
      </c>
      <c r="L97" s="226" t="s">
        <v>127</v>
      </c>
      <c r="M97" s="226" t="s">
        <v>127</v>
      </c>
      <c r="N97" s="226" t="s">
        <v>127</v>
      </c>
      <c r="O97" s="226" t="s">
        <v>127</v>
      </c>
      <c r="P97" s="226" t="s">
        <v>127</v>
      </c>
      <c r="Q97" s="226" t="s">
        <v>127</v>
      </c>
      <c r="R97" s="226" t="s">
        <v>127</v>
      </c>
      <c r="S97" s="226" t="s">
        <v>127</v>
      </c>
      <c r="T97" s="226" t="s">
        <v>127</v>
      </c>
      <c r="U97" s="226" t="s">
        <v>127</v>
      </c>
      <c r="V97" s="226" t="s">
        <v>127</v>
      </c>
      <c r="W97" s="226" t="s">
        <v>127</v>
      </c>
      <c r="X97" s="226" t="s">
        <v>127</v>
      </c>
      <c r="Y97" s="226" t="s">
        <v>127</v>
      </c>
      <c r="Z97" s="226" t="s">
        <v>127</v>
      </c>
      <c r="AA97" s="226" t="s">
        <v>127</v>
      </c>
      <c r="AB97" s="226" t="s">
        <v>127</v>
      </c>
      <c r="AC97" s="226" t="s">
        <v>127</v>
      </c>
      <c r="AD97" s="226" t="s">
        <v>127</v>
      </c>
      <c r="AE97" s="226" t="s">
        <v>127</v>
      </c>
      <c r="AF97" s="226" t="s">
        <v>127</v>
      </c>
      <c r="AG97" s="226" t="s">
        <v>127</v>
      </c>
      <c r="AH97" s="226" t="s">
        <v>127</v>
      </c>
      <c r="AI97" s="226" t="s">
        <v>127</v>
      </c>
      <c r="AJ97" s="226" t="s">
        <v>127</v>
      </c>
      <c r="AK97" s="226" t="s">
        <v>127</v>
      </c>
      <c r="AL97" s="226" t="s">
        <v>127</v>
      </c>
      <c r="AM97" s="226" t="s">
        <v>127</v>
      </c>
      <c r="AN97" s="226" t="s">
        <v>127</v>
      </c>
      <c r="AO97" s="226" t="s">
        <v>127</v>
      </c>
      <c r="AP97" s="226" t="s">
        <v>127</v>
      </c>
      <c r="AQ97" s="226" t="s">
        <v>127</v>
      </c>
      <c r="AR97" s="226" t="s">
        <v>127</v>
      </c>
      <c r="AS97" s="226" t="s">
        <v>127</v>
      </c>
      <c r="AT97" s="226" t="s">
        <v>127</v>
      </c>
      <c r="AU97" s="226" t="s">
        <v>127</v>
      </c>
      <c r="AV97" s="226" t="s">
        <v>127</v>
      </c>
      <c r="AW97" s="226" t="s">
        <v>127</v>
      </c>
      <c r="AX97" s="226" t="s">
        <v>127</v>
      </c>
      <c r="AY97" s="226" t="s">
        <v>127</v>
      </c>
      <c r="AZ97" s="226" t="s">
        <v>127</v>
      </c>
      <c r="BA97" s="226" t="s">
        <v>127</v>
      </c>
      <c r="BB97" s="226" t="s">
        <v>127</v>
      </c>
      <c r="BC97" s="226" t="s">
        <v>127</v>
      </c>
      <c r="BD97" s="226" t="s">
        <v>127</v>
      </c>
    </row>
    <row r="98" spans="2:56" s="213" customFormat="1" ht="15" thickBot="1">
      <c r="B98" s="81">
        <f t="shared" ref="B98:B111" si="3">B97+1</f>
        <v>87</v>
      </c>
      <c r="C98" s="44" t="str">
        <f ca="1">IF(INDIRECT("'Risk Input'!"&amp; Database!$O$8 &amp; ROW() - 5)="","",INDIRECT("'Risk Input'!"&amp; Database!$O$8 &amp; ROW() - 5))</f>
        <v/>
      </c>
      <c r="D98" s="172" t="str">
        <f ca="1">IF(INDIRECT("'Risk Input'!"&amp; Database!$O$2 &amp; ROW() - 5)="","",INDIRECT("'Risk Input'!"&amp; Database!$O$2 &amp; ROW() - 5))</f>
        <v/>
      </c>
      <c r="E98" s="44" t="str">
        <f ca="1">IF(INDIRECT("'Risk Input'!"&amp; Database!$O$25 &amp; ROW() - 5)="","",INDIRECT("'Risk Input'!"&amp; Database!$O$25 &amp; ROW() - 5))</f>
        <v/>
      </c>
      <c r="F98" s="44">
        <f ca="1">IF(INDIRECT("'Risk Input'!"&amp; Database!$O$20 &amp; ROW() - 5)="","",INDIRECT("'Risk Input'!"&amp; Database!$O$20 &amp; ROW() - 5))</f>
        <v>0</v>
      </c>
      <c r="G98" s="44"/>
      <c r="H98" s="44"/>
      <c r="I98" s="226" t="s">
        <v>127</v>
      </c>
      <c r="J98" s="226" t="s">
        <v>127</v>
      </c>
      <c r="K98" s="226" t="s">
        <v>127</v>
      </c>
      <c r="L98" s="226" t="s">
        <v>127</v>
      </c>
      <c r="M98" s="226" t="s">
        <v>127</v>
      </c>
      <c r="N98" s="226" t="s">
        <v>127</v>
      </c>
      <c r="O98" s="226" t="s">
        <v>127</v>
      </c>
      <c r="P98" s="226" t="s">
        <v>127</v>
      </c>
      <c r="Q98" s="226" t="s">
        <v>127</v>
      </c>
      <c r="R98" s="226" t="s">
        <v>127</v>
      </c>
      <c r="S98" s="226" t="s">
        <v>127</v>
      </c>
      <c r="T98" s="226" t="s">
        <v>127</v>
      </c>
      <c r="U98" s="226" t="s">
        <v>127</v>
      </c>
      <c r="V98" s="226" t="s">
        <v>127</v>
      </c>
      <c r="W98" s="226" t="s">
        <v>127</v>
      </c>
      <c r="X98" s="226" t="s">
        <v>127</v>
      </c>
      <c r="Y98" s="226" t="s">
        <v>127</v>
      </c>
      <c r="Z98" s="226" t="s">
        <v>127</v>
      </c>
      <c r="AA98" s="226" t="s">
        <v>127</v>
      </c>
      <c r="AB98" s="226" t="s">
        <v>127</v>
      </c>
      <c r="AC98" s="226" t="s">
        <v>127</v>
      </c>
      <c r="AD98" s="226" t="s">
        <v>127</v>
      </c>
      <c r="AE98" s="226" t="s">
        <v>127</v>
      </c>
      <c r="AF98" s="226" t="s">
        <v>127</v>
      </c>
      <c r="AG98" s="226" t="s">
        <v>127</v>
      </c>
      <c r="AH98" s="226" t="s">
        <v>127</v>
      </c>
      <c r="AI98" s="226" t="s">
        <v>127</v>
      </c>
      <c r="AJ98" s="226" t="s">
        <v>127</v>
      </c>
      <c r="AK98" s="226" t="s">
        <v>127</v>
      </c>
      <c r="AL98" s="226" t="s">
        <v>127</v>
      </c>
      <c r="AM98" s="226" t="s">
        <v>127</v>
      </c>
      <c r="AN98" s="226" t="s">
        <v>127</v>
      </c>
      <c r="AO98" s="226" t="s">
        <v>127</v>
      </c>
      <c r="AP98" s="226" t="s">
        <v>127</v>
      </c>
      <c r="AQ98" s="226" t="s">
        <v>127</v>
      </c>
      <c r="AR98" s="226" t="s">
        <v>127</v>
      </c>
      <c r="AS98" s="226" t="s">
        <v>127</v>
      </c>
      <c r="AT98" s="226" t="s">
        <v>127</v>
      </c>
      <c r="AU98" s="226" t="s">
        <v>127</v>
      </c>
      <c r="AV98" s="226" t="s">
        <v>127</v>
      </c>
      <c r="AW98" s="226" t="s">
        <v>127</v>
      </c>
      <c r="AX98" s="226" t="s">
        <v>127</v>
      </c>
      <c r="AY98" s="226" t="s">
        <v>127</v>
      </c>
      <c r="AZ98" s="226" t="s">
        <v>127</v>
      </c>
      <c r="BA98" s="226" t="s">
        <v>127</v>
      </c>
      <c r="BB98" s="226" t="s">
        <v>127</v>
      </c>
      <c r="BC98" s="226" t="s">
        <v>127</v>
      </c>
      <c r="BD98" s="226" t="s">
        <v>127</v>
      </c>
    </row>
    <row r="99" spans="2:56" s="213" customFormat="1" ht="15" thickBot="1">
      <c r="B99" s="81">
        <f t="shared" si="3"/>
        <v>88</v>
      </c>
      <c r="C99" s="44" t="str">
        <f ca="1">IF(INDIRECT("'Risk Input'!"&amp; Database!$O$8 &amp; ROW() - 5)="","",INDIRECT("'Risk Input'!"&amp; Database!$O$8 &amp; ROW() - 5))</f>
        <v/>
      </c>
      <c r="D99" s="172" t="str">
        <f ca="1">IF(INDIRECT("'Risk Input'!"&amp; Database!$O$2 &amp; ROW() - 5)="","",INDIRECT("'Risk Input'!"&amp; Database!$O$2 &amp; ROW() - 5))</f>
        <v/>
      </c>
      <c r="E99" s="39" t="str">
        <f ca="1">IF(INDIRECT("'Risk Input'!"&amp; Database!$O$25 &amp; ROW() - 5)="","",INDIRECT("'Risk Input'!"&amp; Database!$O$25 &amp; ROW() - 5))</f>
        <v/>
      </c>
      <c r="F99" s="39">
        <f ca="1">IF(INDIRECT("'Risk Input'!"&amp; Database!$O$20 &amp; ROW() - 5)="","",INDIRECT("'Risk Input'!"&amp; Database!$O$20 &amp; ROW() - 5))</f>
        <v>0</v>
      </c>
      <c r="G99" s="39"/>
      <c r="H99" s="39"/>
      <c r="I99" s="226" t="s">
        <v>127</v>
      </c>
      <c r="J99" s="226" t="s">
        <v>127</v>
      </c>
      <c r="K99" s="226" t="s">
        <v>127</v>
      </c>
      <c r="L99" s="226" t="s">
        <v>127</v>
      </c>
      <c r="M99" s="226" t="s">
        <v>127</v>
      </c>
      <c r="N99" s="226" t="s">
        <v>127</v>
      </c>
      <c r="O99" s="226" t="s">
        <v>127</v>
      </c>
      <c r="P99" s="226" t="s">
        <v>127</v>
      </c>
      <c r="Q99" s="226" t="s">
        <v>127</v>
      </c>
      <c r="R99" s="226" t="s">
        <v>127</v>
      </c>
      <c r="S99" s="226" t="s">
        <v>127</v>
      </c>
      <c r="T99" s="226" t="s">
        <v>127</v>
      </c>
      <c r="U99" s="226" t="s">
        <v>127</v>
      </c>
      <c r="V99" s="226" t="s">
        <v>127</v>
      </c>
      <c r="W99" s="226" t="s">
        <v>127</v>
      </c>
      <c r="X99" s="226" t="s">
        <v>127</v>
      </c>
      <c r="Y99" s="226" t="s">
        <v>127</v>
      </c>
      <c r="Z99" s="226" t="s">
        <v>127</v>
      </c>
      <c r="AA99" s="226" t="s">
        <v>127</v>
      </c>
      <c r="AB99" s="226" t="s">
        <v>127</v>
      </c>
      <c r="AC99" s="226" t="s">
        <v>127</v>
      </c>
      <c r="AD99" s="226" t="s">
        <v>127</v>
      </c>
      <c r="AE99" s="226" t="s">
        <v>127</v>
      </c>
      <c r="AF99" s="226" t="s">
        <v>127</v>
      </c>
      <c r="AG99" s="226" t="s">
        <v>127</v>
      </c>
      <c r="AH99" s="226" t="s">
        <v>127</v>
      </c>
      <c r="AI99" s="226" t="s">
        <v>127</v>
      </c>
      <c r="AJ99" s="226" t="s">
        <v>127</v>
      </c>
      <c r="AK99" s="226" t="s">
        <v>127</v>
      </c>
      <c r="AL99" s="226" t="s">
        <v>127</v>
      </c>
      <c r="AM99" s="226" t="s">
        <v>127</v>
      </c>
      <c r="AN99" s="226" t="s">
        <v>127</v>
      </c>
      <c r="AO99" s="226" t="s">
        <v>127</v>
      </c>
      <c r="AP99" s="226" t="s">
        <v>127</v>
      </c>
      <c r="AQ99" s="226" t="s">
        <v>127</v>
      </c>
      <c r="AR99" s="226" t="s">
        <v>127</v>
      </c>
      <c r="AS99" s="226" t="s">
        <v>127</v>
      </c>
      <c r="AT99" s="226" t="s">
        <v>127</v>
      </c>
      <c r="AU99" s="226" t="s">
        <v>127</v>
      </c>
      <c r="AV99" s="226" t="s">
        <v>127</v>
      </c>
      <c r="AW99" s="226" t="s">
        <v>127</v>
      </c>
      <c r="AX99" s="226" t="s">
        <v>127</v>
      </c>
      <c r="AY99" s="226" t="s">
        <v>127</v>
      </c>
      <c r="AZ99" s="226" t="s">
        <v>127</v>
      </c>
      <c r="BA99" s="226" t="s">
        <v>127</v>
      </c>
      <c r="BB99" s="226" t="s">
        <v>127</v>
      </c>
      <c r="BC99" s="226" t="s">
        <v>127</v>
      </c>
      <c r="BD99" s="226" t="s">
        <v>127</v>
      </c>
    </row>
    <row r="100" spans="2:56" s="213" customFormat="1" ht="15" thickBot="1">
      <c r="B100" s="81">
        <f t="shared" si="3"/>
        <v>89</v>
      </c>
      <c r="C100" s="44" t="str">
        <f ca="1">IF(INDIRECT("'Risk Input'!"&amp; Database!$O$8 &amp; ROW() - 5)="","",INDIRECT("'Risk Input'!"&amp; Database!$O$8 &amp; ROW() - 5))</f>
        <v/>
      </c>
      <c r="D100" s="172" t="str">
        <f ca="1">IF(INDIRECT("'Risk Input'!"&amp; Database!$O$2 &amp; ROW() - 5)="","",INDIRECT("'Risk Input'!"&amp; Database!$O$2 &amp; ROW() - 5))</f>
        <v/>
      </c>
      <c r="E100" s="44" t="str">
        <f ca="1">IF(INDIRECT("'Risk Input'!"&amp; Database!$O$25 &amp; ROW() - 5)="","",INDIRECT("'Risk Input'!"&amp; Database!$O$25 &amp; ROW() - 5))</f>
        <v/>
      </c>
      <c r="F100" s="44">
        <f ca="1">IF(INDIRECT("'Risk Input'!"&amp; Database!$O$20 &amp; ROW() - 5)="","",INDIRECT("'Risk Input'!"&amp; Database!$O$20 &amp; ROW() - 5))</f>
        <v>0</v>
      </c>
      <c r="G100" s="44"/>
      <c r="H100" s="44"/>
      <c r="I100" s="226" t="s">
        <v>127</v>
      </c>
      <c r="J100" s="226" t="s">
        <v>127</v>
      </c>
      <c r="K100" s="226" t="s">
        <v>127</v>
      </c>
      <c r="L100" s="226" t="s">
        <v>127</v>
      </c>
      <c r="M100" s="226" t="s">
        <v>127</v>
      </c>
      <c r="N100" s="226" t="s">
        <v>127</v>
      </c>
      <c r="O100" s="226" t="s">
        <v>127</v>
      </c>
      <c r="P100" s="226" t="s">
        <v>127</v>
      </c>
      <c r="Q100" s="226" t="s">
        <v>127</v>
      </c>
      <c r="R100" s="226" t="s">
        <v>127</v>
      </c>
      <c r="S100" s="226" t="s">
        <v>127</v>
      </c>
      <c r="T100" s="226" t="s">
        <v>127</v>
      </c>
      <c r="U100" s="226" t="s">
        <v>127</v>
      </c>
      <c r="V100" s="226" t="s">
        <v>127</v>
      </c>
      <c r="W100" s="226" t="s">
        <v>127</v>
      </c>
      <c r="X100" s="226" t="s">
        <v>127</v>
      </c>
      <c r="Y100" s="226" t="s">
        <v>127</v>
      </c>
      <c r="Z100" s="226" t="s">
        <v>127</v>
      </c>
      <c r="AA100" s="226" t="s">
        <v>127</v>
      </c>
      <c r="AB100" s="226" t="s">
        <v>127</v>
      </c>
      <c r="AC100" s="226" t="s">
        <v>127</v>
      </c>
      <c r="AD100" s="226" t="s">
        <v>127</v>
      </c>
      <c r="AE100" s="226" t="s">
        <v>127</v>
      </c>
      <c r="AF100" s="226" t="s">
        <v>127</v>
      </c>
      <c r="AG100" s="226" t="s">
        <v>127</v>
      </c>
      <c r="AH100" s="226" t="s">
        <v>127</v>
      </c>
      <c r="AI100" s="226" t="s">
        <v>127</v>
      </c>
      <c r="AJ100" s="226" t="s">
        <v>127</v>
      </c>
      <c r="AK100" s="226" t="s">
        <v>127</v>
      </c>
      <c r="AL100" s="226" t="s">
        <v>127</v>
      </c>
      <c r="AM100" s="226" t="s">
        <v>127</v>
      </c>
      <c r="AN100" s="226" t="s">
        <v>127</v>
      </c>
      <c r="AO100" s="226" t="s">
        <v>127</v>
      </c>
      <c r="AP100" s="226" t="s">
        <v>127</v>
      </c>
      <c r="AQ100" s="226" t="s">
        <v>127</v>
      </c>
      <c r="AR100" s="226" t="s">
        <v>127</v>
      </c>
      <c r="AS100" s="226" t="s">
        <v>127</v>
      </c>
      <c r="AT100" s="226" t="s">
        <v>127</v>
      </c>
      <c r="AU100" s="226" t="s">
        <v>127</v>
      </c>
      <c r="AV100" s="226" t="s">
        <v>127</v>
      </c>
      <c r="AW100" s="226" t="s">
        <v>127</v>
      </c>
      <c r="AX100" s="226" t="s">
        <v>127</v>
      </c>
      <c r="AY100" s="226" t="s">
        <v>127</v>
      </c>
      <c r="AZ100" s="226" t="s">
        <v>127</v>
      </c>
      <c r="BA100" s="226" t="s">
        <v>127</v>
      </c>
      <c r="BB100" s="226" t="s">
        <v>127</v>
      </c>
      <c r="BC100" s="226" t="s">
        <v>127</v>
      </c>
      <c r="BD100" s="226" t="s">
        <v>127</v>
      </c>
    </row>
    <row r="101" spans="2:56" s="213" customFormat="1" ht="15" thickBot="1">
      <c r="B101" s="81">
        <f t="shared" si="3"/>
        <v>90</v>
      </c>
      <c r="C101" s="44" t="str">
        <f ca="1">IF(INDIRECT("'Risk Input'!"&amp; Database!$O$8 &amp; ROW() - 5)="","",INDIRECT("'Risk Input'!"&amp; Database!$O$8 &amp; ROW() - 5))</f>
        <v/>
      </c>
      <c r="D101" s="172" t="str">
        <f ca="1">IF(INDIRECT("'Risk Input'!"&amp; Database!$O$2 &amp; ROW() - 5)="","",INDIRECT("'Risk Input'!"&amp; Database!$O$2 &amp; ROW() - 5))</f>
        <v/>
      </c>
      <c r="E101" s="39" t="str">
        <f ca="1">IF(INDIRECT("'Risk Input'!"&amp; Database!$O$25 &amp; ROW() - 5)="","",INDIRECT("'Risk Input'!"&amp; Database!$O$25 &amp; ROW() - 5))</f>
        <v/>
      </c>
      <c r="F101" s="39">
        <f ca="1">IF(INDIRECT("'Risk Input'!"&amp; Database!$O$20 &amp; ROW() - 5)="","",INDIRECT("'Risk Input'!"&amp; Database!$O$20 &amp; ROW() - 5))</f>
        <v>0</v>
      </c>
      <c r="G101" s="39"/>
      <c r="H101" s="39"/>
      <c r="I101" s="226" t="s">
        <v>127</v>
      </c>
      <c r="J101" s="226" t="s">
        <v>127</v>
      </c>
      <c r="K101" s="226" t="s">
        <v>127</v>
      </c>
      <c r="L101" s="226" t="s">
        <v>127</v>
      </c>
      <c r="M101" s="226" t="s">
        <v>127</v>
      </c>
      <c r="N101" s="226" t="s">
        <v>127</v>
      </c>
      <c r="O101" s="226" t="s">
        <v>127</v>
      </c>
      <c r="P101" s="226" t="s">
        <v>127</v>
      </c>
      <c r="Q101" s="226" t="s">
        <v>127</v>
      </c>
      <c r="R101" s="226" t="s">
        <v>127</v>
      </c>
      <c r="S101" s="226" t="s">
        <v>127</v>
      </c>
      <c r="T101" s="226" t="s">
        <v>127</v>
      </c>
      <c r="U101" s="226" t="s">
        <v>127</v>
      </c>
      <c r="V101" s="226" t="s">
        <v>127</v>
      </c>
      <c r="W101" s="226" t="s">
        <v>127</v>
      </c>
      <c r="X101" s="226" t="s">
        <v>127</v>
      </c>
      <c r="Y101" s="226" t="s">
        <v>127</v>
      </c>
      <c r="Z101" s="226" t="s">
        <v>127</v>
      </c>
      <c r="AA101" s="226" t="s">
        <v>127</v>
      </c>
      <c r="AB101" s="226" t="s">
        <v>127</v>
      </c>
      <c r="AC101" s="226" t="s">
        <v>127</v>
      </c>
      <c r="AD101" s="226" t="s">
        <v>127</v>
      </c>
      <c r="AE101" s="226" t="s">
        <v>127</v>
      </c>
      <c r="AF101" s="226" t="s">
        <v>127</v>
      </c>
      <c r="AG101" s="226" t="s">
        <v>127</v>
      </c>
      <c r="AH101" s="226" t="s">
        <v>127</v>
      </c>
      <c r="AI101" s="226" t="s">
        <v>127</v>
      </c>
      <c r="AJ101" s="226" t="s">
        <v>127</v>
      </c>
      <c r="AK101" s="226" t="s">
        <v>127</v>
      </c>
      <c r="AL101" s="226" t="s">
        <v>127</v>
      </c>
      <c r="AM101" s="226" t="s">
        <v>127</v>
      </c>
      <c r="AN101" s="226" t="s">
        <v>127</v>
      </c>
      <c r="AO101" s="226" t="s">
        <v>127</v>
      </c>
      <c r="AP101" s="226" t="s">
        <v>127</v>
      </c>
      <c r="AQ101" s="226" t="s">
        <v>127</v>
      </c>
      <c r="AR101" s="226" t="s">
        <v>127</v>
      </c>
      <c r="AS101" s="226" t="s">
        <v>127</v>
      </c>
      <c r="AT101" s="226" t="s">
        <v>127</v>
      </c>
      <c r="AU101" s="226" t="s">
        <v>127</v>
      </c>
      <c r="AV101" s="226" t="s">
        <v>127</v>
      </c>
      <c r="AW101" s="226" t="s">
        <v>127</v>
      </c>
      <c r="AX101" s="226" t="s">
        <v>127</v>
      </c>
      <c r="AY101" s="226" t="s">
        <v>127</v>
      </c>
      <c r="AZ101" s="226" t="s">
        <v>127</v>
      </c>
      <c r="BA101" s="226" t="s">
        <v>127</v>
      </c>
      <c r="BB101" s="226" t="s">
        <v>127</v>
      </c>
      <c r="BC101" s="226" t="s">
        <v>127</v>
      </c>
      <c r="BD101" s="226" t="s">
        <v>127</v>
      </c>
    </row>
    <row r="102" spans="2:56" s="213" customFormat="1" ht="15" thickBot="1">
      <c r="B102" s="81">
        <f t="shared" si="3"/>
        <v>91</v>
      </c>
      <c r="C102" s="44" t="str">
        <f ca="1">IF(INDIRECT("'Risk Input'!"&amp; Database!$O$8 &amp; ROW() - 5)="","",INDIRECT("'Risk Input'!"&amp; Database!$O$8 &amp; ROW() - 5))</f>
        <v/>
      </c>
      <c r="D102" s="172" t="str">
        <f ca="1">IF(INDIRECT("'Risk Input'!"&amp; Database!$O$2 &amp; ROW() - 5)="","",INDIRECT("'Risk Input'!"&amp; Database!$O$2 &amp; ROW() - 5))</f>
        <v/>
      </c>
      <c r="E102" s="44" t="str">
        <f ca="1">IF(INDIRECT("'Risk Input'!"&amp; Database!$O$25 &amp; ROW() - 5)="","",INDIRECT("'Risk Input'!"&amp; Database!$O$25 &amp; ROW() - 5))</f>
        <v/>
      </c>
      <c r="F102" s="44">
        <f ca="1">IF(INDIRECT("'Risk Input'!"&amp; Database!$O$20 &amp; ROW() - 5)="","",INDIRECT("'Risk Input'!"&amp; Database!$O$20 &amp; ROW() - 5))</f>
        <v>0</v>
      </c>
      <c r="G102" s="44"/>
      <c r="H102" s="44"/>
      <c r="I102" s="226" t="s">
        <v>127</v>
      </c>
      <c r="J102" s="226" t="s">
        <v>127</v>
      </c>
      <c r="K102" s="226" t="s">
        <v>127</v>
      </c>
      <c r="L102" s="226" t="s">
        <v>127</v>
      </c>
      <c r="M102" s="226" t="s">
        <v>127</v>
      </c>
      <c r="N102" s="226" t="s">
        <v>127</v>
      </c>
      <c r="O102" s="226" t="s">
        <v>127</v>
      </c>
      <c r="P102" s="226" t="s">
        <v>127</v>
      </c>
      <c r="Q102" s="226" t="s">
        <v>127</v>
      </c>
      <c r="R102" s="226" t="s">
        <v>127</v>
      </c>
      <c r="S102" s="226" t="s">
        <v>127</v>
      </c>
      <c r="T102" s="226" t="s">
        <v>127</v>
      </c>
      <c r="U102" s="226" t="s">
        <v>127</v>
      </c>
      <c r="V102" s="226" t="s">
        <v>127</v>
      </c>
      <c r="W102" s="226" t="s">
        <v>127</v>
      </c>
      <c r="X102" s="226" t="s">
        <v>127</v>
      </c>
      <c r="Y102" s="226" t="s">
        <v>127</v>
      </c>
      <c r="Z102" s="226" t="s">
        <v>127</v>
      </c>
      <c r="AA102" s="226" t="s">
        <v>127</v>
      </c>
      <c r="AB102" s="226" t="s">
        <v>127</v>
      </c>
      <c r="AC102" s="226" t="s">
        <v>127</v>
      </c>
      <c r="AD102" s="226" t="s">
        <v>127</v>
      </c>
      <c r="AE102" s="226" t="s">
        <v>127</v>
      </c>
      <c r="AF102" s="226" t="s">
        <v>127</v>
      </c>
      <c r="AG102" s="226" t="s">
        <v>127</v>
      </c>
      <c r="AH102" s="226" t="s">
        <v>127</v>
      </c>
      <c r="AI102" s="226" t="s">
        <v>127</v>
      </c>
      <c r="AJ102" s="226" t="s">
        <v>127</v>
      </c>
      <c r="AK102" s="226" t="s">
        <v>127</v>
      </c>
      <c r="AL102" s="226" t="s">
        <v>127</v>
      </c>
      <c r="AM102" s="226" t="s">
        <v>127</v>
      </c>
      <c r="AN102" s="226" t="s">
        <v>127</v>
      </c>
      <c r="AO102" s="226" t="s">
        <v>127</v>
      </c>
      <c r="AP102" s="226" t="s">
        <v>127</v>
      </c>
      <c r="AQ102" s="226" t="s">
        <v>127</v>
      </c>
      <c r="AR102" s="226" t="s">
        <v>127</v>
      </c>
      <c r="AS102" s="226" t="s">
        <v>127</v>
      </c>
      <c r="AT102" s="226" t="s">
        <v>127</v>
      </c>
      <c r="AU102" s="226" t="s">
        <v>127</v>
      </c>
      <c r="AV102" s="226" t="s">
        <v>127</v>
      </c>
      <c r="AW102" s="226" t="s">
        <v>127</v>
      </c>
      <c r="AX102" s="226" t="s">
        <v>127</v>
      </c>
      <c r="AY102" s="226" t="s">
        <v>127</v>
      </c>
      <c r="AZ102" s="226" t="s">
        <v>127</v>
      </c>
      <c r="BA102" s="226" t="s">
        <v>127</v>
      </c>
      <c r="BB102" s="226" t="s">
        <v>127</v>
      </c>
      <c r="BC102" s="226" t="s">
        <v>127</v>
      </c>
      <c r="BD102" s="226" t="s">
        <v>127</v>
      </c>
    </row>
    <row r="103" spans="2:56" s="213" customFormat="1" ht="15" thickBot="1">
      <c r="B103" s="81">
        <f t="shared" si="3"/>
        <v>92</v>
      </c>
      <c r="C103" s="44" t="str">
        <f ca="1">IF(INDIRECT("'Risk Input'!"&amp; Database!$O$8 &amp; ROW() - 5)="","",INDIRECT("'Risk Input'!"&amp; Database!$O$8 &amp; ROW() - 5))</f>
        <v/>
      </c>
      <c r="D103" s="172" t="str">
        <f ca="1">IF(INDIRECT("'Risk Input'!"&amp; Database!$O$2 &amp; ROW() - 5)="","",INDIRECT("'Risk Input'!"&amp; Database!$O$2 &amp; ROW() - 5))</f>
        <v/>
      </c>
      <c r="E103" s="39" t="str">
        <f ca="1">IF(INDIRECT("'Risk Input'!"&amp; Database!$O$25 &amp; ROW() - 5)="","",INDIRECT("'Risk Input'!"&amp; Database!$O$25 &amp; ROW() - 5))</f>
        <v/>
      </c>
      <c r="F103" s="39">
        <f ca="1">IF(INDIRECT("'Risk Input'!"&amp; Database!$O$20 &amp; ROW() - 5)="","",INDIRECT("'Risk Input'!"&amp; Database!$O$20 &amp; ROW() - 5))</f>
        <v>0</v>
      </c>
      <c r="G103" s="39"/>
      <c r="H103" s="39"/>
      <c r="I103" s="226" t="s">
        <v>127</v>
      </c>
      <c r="J103" s="226" t="s">
        <v>127</v>
      </c>
      <c r="K103" s="226" t="s">
        <v>127</v>
      </c>
      <c r="L103" s="226" t="s">
        <v>127</v>
      </c>
      <c r="M103" s="226" t="s">
        <v>127</v>
      </c>
      <c r="N103" s="226" t="s">
        <v>127</v>
      </c>
      <c r="O103" s="226" t="s">
        <v>127</v>
      </c>
      <c r="P103" s="226" t="s">
        <v>127</v>
      </c>
      <c r="Q103" s="226" t="s">
        <v>127</v>
      </c>
      <c r="R103" s="226" t="s">
        <v>127</v>
      </c>
      <c r="S103" s="226" t="s">
        <v>127</v>
      </c>
      <c r="T103" s="226" t="s">
        <v>127</v>
      </c>
      <c r="U103" s="226" t="s">
        <v>127</v>
      </c>
      <c r="V103" s="226" t="s">
        <v>127</v>
      </c>
      <c r="W103" s="226" t="s">
        <v>127</v>
      </c>
      <c r="X103" s="226" t="s">
        <v>127</v>
      </c>
      <c r="Y103" s="226" t="s">
        <v>127</v>
      </c>
      <c r="Z103" s="226" t="s">
        <v>127</v>
      </c>
      <c r="AA103" s="226" t="s">
        <v>127</v>
      </c>
      <c r="AB103" s="226" t="s">
        <v>127</v>
      </c>
      <c r="AC103" s="226" t="s">
        <v>127</v>
      </c>
      <c r="AD103" s="226" t="s">
        <v>127</v>
      </c>
      <c r="AE103" s="226" t="s">
        <v>127</v>
      </c>
      <c r="AF103" s="226" t="s">
        <v>127</v>
      </c>
      <c r="AG103" s="226" t="s">
        <v>127</v>
      </c>
      <c r="AH103" s="226" t="s">
        <v>127</v>
      </c>
      <c r="AI103" s="226" t="s">
        <v>127</v>
      </c>
      <c r="AJ103" s="226" t="s">
        <v>127</v>
      </c>
      <c r="AK103" s="226" t="s">
        <v>127</v>
      </c>
      <c r="AL103" s="226" t="s">
        <v>127</v>
      </c>
      <c r="AM103" s="226" t="s">
        <v>127</v>
      </c>
      <c r="AN103" s="226" t="s">
        <v>127</v>
      </c>
      <c r="AO103" s="226" t="s">
        <v>127</v>
      </c>
      <c r="AP103" s="226" t="s">
        <v>127</v>
      </c>
      <c r="AQ103" s="226" t="s">
        <v>127</v>
      </c>
      <c r="AR103" s="226" t="s">
        <v>127</v>
      </c>
      <c r="AS103" s="226" t="s">
        <v>127</v>
      </c>
      <c r="AT103" s="226" t="s">
        <v>127</v>
      </c>
      <c r="AU103" s="226" t="s">
        <v>127</v>
      </c>
      <c r="AV103" s="226" t="s">
        <v>127</v>
      </c>
      <c r="AW103" s="226" t="s">
        <v>127</v>
      </c>
      <c r="AX103" s="226" t="s">
        <v>127</v>
      </c>
      <c r="AY103" s="226" t="s">
        <v>127</v>
      </c>
      <c r="AZ103" s="226" t="s">
        <v>127</v>
      </c>
      <c r="BA103" s="226" t="s">
        <v>127</v>
      </c>
      <c r="BB103" s="226" t="s">
        <v>127</v>
      </c>
      <c r="BC103" s="226" t="s">
        <v>127</v>
      </c>
      <c r="BD103" s="226" t="s">
        <v>127</v>
      </c>
    </row>
    <row r="104" spans="2:56" s="213" customFormat="1" ht="15" thickBot="1">
      <c r="B104" s="81">
        <f t="shared" si="3"/>
        <v>93</v>
      </c>
      <c r="C104" s="44" t="str">
        <f ca="1">IF(INDIRECT("'Risk Input'!"&amp; Database!$O$8 &amp; ROW() - 5)="","",INDIRECT("'Risk Input'!"&amp; Database!$O$8 &amp; ROW() - 5))</f>
        <v/>
      </c>
      <c r="D104" s="172" t="str">
        <f ca="1">IF(INDIRECT("'Risk Input'!"&amp; Database!$O$2 &amp; ROW() - 5)="","",INDIRECT("'Risk Input'!"&amp; Database!$O$2 &amp; ROW() - 5))</f>
        <v/>
      </c>
      <c r="E104" s="44" t="str">
        <f ca="1">IF(INDIRECT("'Risk Input'!"&amp; Database!$O$25 &amp; ROW() - 5)="","",INDIRECT("'Risk Input'!"&amp; Database!$O$25 &amp; ROW() - 5))</f>
        <v/>
      </c>
      <c r="F104" s="44">
        <f ca="1">IF(INDIRECT("'Risk Input'!"&amp; Database!$O$20 &amp; ROW() - 5)="","",INDIRECT("'Risk Input'!"&amp; Database!$O$20 &amp; ROW() - 5))</f>
        <v>0</v>
      </c>
      <c r="G104" s="44"/>
      <c r="H104" s="44"/>
      <c r="I104" s="226" t="s">
        <v>127</v>
      </c>
      <c r="J104" s="226" t="s">
        <v>127</v>
      </c>
      <c r="K104" s="226" t="s">
        <v>127</v>
      </c>
      <c r="L104" s="226" t="s">
        <v>127</v>
      </c>
      <c r="M104" s="226" t="s">
        <v>127</v>
      </c>
      <c r="N104" s="226" t="s">
        <v>127</v>
      </c>
      <c r="O104" s="226" t="s">
        <v>127</v>
      </c>
      <c r="P104" s="226" t="s">
        <v>127</v>
      </c>
      <c r="Q104" s="226" t="s">
        <v>127</v>
      </c>
      <c r="R104" s="226" t="s">
        <v>127</v>
      </c>
      <c r="S104" s="226" t="s">
        <v>127</v>
      </c>
      <c r="T104" s="226" t="s">
        <v>127</v>
      </c>
      <c r="U104" s="226" t="s">
        <v>127</v>
      </c>
      <c r="V104" s="226" t="s">
        <v>127</v>
      </c>
      <c r="W104" s="226" t="s">
        <v>127</v>
      </c>
      <c r="X104" s="226" t="s">
        <v>127</v>
      </c>
      <c r="Y104" s="226" t="s">
        <v>127</v>
      </c>
      <c r="Z104" s="226" t="s">
        <v>127</v>
      </c>
      <c r="AA104" s="226" t="s">
        <v>127</v>
      </c>
      <c r="AB104" s="226" t="s">
        <v>127</v>
      </c>
      <c r="AC104" s="226" t="s">
        <v>127</v>
      </c>
      <c r="AD104" s="226" t="s">
        <v>127</v>
      </c>
      <c r="AE104" s="226" t="s">
        <v>127</v>
      </c>
      <c r="AF104" s="226" t="s">
        <v>127</v>
      </c>
      <c r="AG104" s="226" t="s">
        <v>127</v>
      </c>
      <c r="AH104" s="226" t="s">
        <v>127</v>
      </c>
      <c r="AI104" s="226" t="s">
        <v>127</v>
      </c>
      <c r="AJ104" s="226" t="s">
        <v>127</v>
      </c>
      <c r="AK104" s="226" t="s">
        <v>127</v>
      </c>
      <c r="AL104" s="226" t="s">
        <v>127</v>
      </c>
      <c r="AM104" s="226" t="s">
        <v>127</v>
      </c>
      <c r="AN104" s="226" t="s">
        <v>127</v>
      </c>
      <c r="AO104" s="226" t="s">
        <v>127</v>
      </c>
      <c r="AP104" s="226" t="s">
        <v>127</v>
      </c>
      <c r="AQ104" s="226" t="s">
        <v>127</v>
      </c>
      <c r="AR104" s="226" t="s">
        <v>127</v>
      </c>
      <c r="AS104" s="226" t="s">
        <v>127</v>
      </c>
      <c r="AT104" s="226" t="s">
        <v>127</v>
      </c>
      <c r="AU104" s="226" t="s">
        <v>127</v>
      </c>
      <c r="AV104" s="226" t="s">
        <v>127</v>
      </c>
      <c r="AW104" s="226" t="s">
        <v>127</v>
      </c>
      <c r="AX104" s="226" t="s">
        <v>127</v>
      </c>
      <c r="AY104" s="226" t="s">
        <v>127</v>
      </c>
      <c r="AZ104" s="226" t="s">
        <v>127</v>
      </c>
      <c r="BA104" s="226" t="s">
        <v>127</v>
      </c>
      <c r="BB104" s="226" t="s">
        <v>127</v>
      </c>
      <c r="BC104" s="226" t="s">
        <v>127</v>
      </c>
      <c r="BD104" s="226" t="s">
        <v>127</v>
      </c>
    </row>
    <row r="105" spans="2:56" s="213" customFormat="1" ht="15" thickBot="1">
      <c r="B105" s="81">
        <f t="shared" si="3"/>
        <v>94</v>
      </c>
      <c r="C105" s="44" t="str">
        <f ca="1">IF(INDIRECT("'Risk Input'!"&amp; Database!$O$8 &amp; ROW() - 5)="","",INDIRECT("'Risk Input'!"&amp; Database!$O$8 &amp; ROW() - 5))</f>
        <v/>
      </c>
      <c r="D105" s="172" t="str">
        <f ca="1">IF(INDIRECT("'Risk Input'!"&amp; Database!$O$2 &amp; ROW() - 5)="","",INDIRECT("'Risk Input'!"&amp; Database!$O$2 &amp; ROW() - 5))</f>
        <v/>
      </c>
      <c r="E105" s="39" t="str">
        <f ca="1">IF(INDIRECT("'Risk Input'!"&amp; Database!$O$25 &amp; ROW() - 5)="","",INDIRECT("'Risk Input'!"&amp; Database!$O$25 &amp; ROW() - 5))</f>
        <v/>
      </c>
      <c r="F105" s="39">
        <f ca="1">IF(INDIRECT("'Risk Input'!"&amp; Database!$O$20 &amp; ROW() - 5)="","",INDIRECT("'Risk Input'!"&amp; Database!$O$20 &amp; ROW() - 5))</f>
        <v>0</v>
      </c>
      <c r="G105" s="39"/>
      <c r="H105" s="39"/>
      <c r="I105" s="226" t="s">
        <v>127</v>
      </c>
      <c r="J105" s="226" t="s">
        <v>127</v>
      </c>
      <c r="K105" s="226" t="s">
        <v>127</v>
      </c>
      <c r="L105" s="226" t="s">
        <v>127</v>
      </c>
      <c r="M105" s="226" t="s">
        <v>127</v>
      </c>
      <c r="N105" s="226" t="s">
        <v>127</v>
      </c>
      <c r="O105" s="226" t="s">
        <v>127</v>
      </c>
      <c r="P105" s="226" t="s">
        <v>127</v>
      </c>
      <c r="Q105" s="226" t="s">
        <v>127</v>
      </c>
      <c r="R105" s="226" t="s">
        <v>127</v>
      </c>
      <c r="S105" s="226" t="s">
        <v>127</v>
      </c>
      <c r="T105" s="226" t="s">
        <v>127</v>
      </c>
      <c r="U105" s="226" t="s">
        <v>127</v>
      </c>
      <c r="V105" s="226" t="s">
        <v>127</v>
      </c>
      <c r="W105" s="226" t="s">
        <v>127</v>
      </c>
      <c r="X105" s="226" t="s">
        <v>127</v>
      </c>
      <c r="Y105" s="226" t="s">
        <v>127</v>
      </c>
      <c r="Z105" s="226" t="s">
        <v>127</v>
      </c>
      <c r="AA105" s="226" t="s">
        <v>127</v>
      </c>
      <c r="AB105" s="226" t="s">
        <v>127</v>
      </c>
      <c r="AC105" s="226" t="s">
        <v>127</v>
      </c>
      <c r="AD105" s="226" t="s">
        <v>127</v>
      </c>
      <c r="AE105" s="226" t="s">
        <v>127</v>
      </c>
      <c r="AF105" s="226" t="s">
        <v>127</v>
      </c>
      <c r="AG105" s="226" t="s">
        <v>127</v>
      </c>
      <c r="AH105" s="226" t="s">
        <v>127</v>
      </c>
      <c r="AI105" s="226" t="s">
        <v>127</v>
      </c>
      <c r="AJ105" s="226" t="s">
        <v>127</v>
      </c>
      <c r="AK105" s="226" t="s">
        <v>127</v>
      </c>
      <c r="AL105" s="226" t="s">
        <v>127</v>
      </c>
      <c r="AM105" s="226" t="s">
        <v>127</v>
      </c>
      <c r="AN105" s="226" t="s">
        <v>127</v>
      </c>
      <c r="AO105" s="226" t="s">
        <v>127</v>
      </c>
      <c r="AP105" s="226" t="s">
        <v>127</v>
      </c>
      <c r="AQ105" s="226" t="s">
        <v>127</v>
      </c>
      <c r="AR105" s="226" t="s">
        <v>127</v>
      </c>
      <c r="AS105" s="226" t="s">
        <v>127</v>
      </c>
      <c r="AT105" s="226" t="s">
        <v>127</v>
      </c>
      <c r="AU105" s="226" t="s">
        <v>127</v>
      </c>
      <c r="AV105" s="226" t="s">
        <v>127</v>
      </c>
      <c r="AW105" s="226" t="s">
        <v>127</v>
      </c>
      <c r="AX105" s="226" t="s">
        <v>127</v>
      </c>
      <c r="AY105" s="226" t="s">
        <v>127</v>
      </c>
      <c r="AZ105" s="226" t="s">
        <v>127</v>
      </c>
      <c r="BA105" s="226" t="s">
        <v>127</v>
      </c>
      <c r="BB105" s="226" t="s">
        <v>127</v>
      </c>
      <c r="BC105" s="226" t="s">
        <v>127</v>
      </c>
      <c r="BD105" s="226" t="s">
        <v>127</v>
      </c>
    </row>
    <row r="106" spans="2:56" s="213" customFormat="1" ht="15" thickBot="1">
      <c r="B106" s="81">
        <f t="shared" si="3"/>
        <v>95</v>
      </c>
      <c r="C106" s="44" t="str">
        <f ca="1">IF(INDIRECT("'Risk Input'!"&amp; Database!$O$8 &amp; ROW() - 5)="","",INDIRECT("'Risk Input'!"&amp; Database!$O$8 &amp; ROW() - 5))</f>
        <v/>
      </c>
      <c r="D106" s="172" t="str">
        <f ca="1">IF(INDIRECT("'Risk Input'!"&amp; Database!$O$2 &amp; ROW() - 5)="","",INDIRECT("'Risk Input'!"&amp; Database!$O$2 &amp; ROW() - 5))</f>
        <v/>
      </c>
      <c r="E106" s="44" t="str">
        <f ca="1">IF(INDIRECT("'Risk Input'!"&amp; Database!$O$25 &amp; ROW() - 5)="","",INDIRECT("'Risk Input'!"&amp; Database!$O$25 &amp; ROW() - 5))</f>
        <v/>
      </c>
      <c r="F106" s="44">
        <f ca="1">IF(INDIRECT("'Risk Input'!"&amp; Database!$O$20 &amp; ROW() - 5)="","",INDIRECT("'Risk Input'!"&amp; Database!$O$20 &amp; ROW() - 5))</f>
        <v>0</v>
      </c>
      <c r="G106" s="44"/>
      <c r="H106" s="44"/>
      <c r="I106" s="226" t="s">
        <v>127</v>
      </c>
      <c r="J106" s="226" t="s">
        <v>127</v>
      </c>
      <c r="K106" s="226" t="s">
        <v>127</v>
      </c>
      <c r="L106" s="226" t="s">
        <v>127</v>
      </c>
      <c r="M106" s="226" t="s">
        <v>127</v>
      </c>
      <c r="N106" s="226" t="s">
        <v>127</v>
      </c>
      <c r="O106" s="226" t="s">
        <v>127</v>
      </c>
      <c r="P106" s="226" t="s">
        <v>127</v>
      </c>
      <c r="Q106" s="226" t="s">
        <v>127</v>
      </c>
      <c r="R106" s="226" t="s">
        <v>127</v>
      </c>
      <c r="S106" s="226" t="s">
        <v>127</v>
      </c>
      <c r="T106" s="226" t="s">
        <v>127</v>
      </c>
      <c r="U106" s="226" t="s">
        <v>127</v>
      </c>
      <c r="V106" s="226" t="s">
        <v>127</v>
      </c>
      <c r="W106" s="226" t="s">
        <v>127</v>
      </c>
      <c r="X106" s="226" t="s">
        <v>127</v>
      </c>
      <c r="Y106" s="226" t="s">
        <v>127</v>
      </c>
      <c r="Z106" s="226" t="s">
        <v>127</v>
      </c>
      <c r="AA106" s="226" t="s">
        <v>127</v>
      </c>
      <c r="AB106" s="226" t="s">
        <v>127</v>
      </c>
      <c r="AC106" s="226" t="s">
        <v>127</v>
      </c>
      <c r="AD106" s="226" t="s">
        <v>127</v>
      </c>
      <c r="AE106" s="226" t="s">
        <v>127</v>
      </c>
      <c r="AF106" s="226" t="s">
        <v>127</v>
      </c>
      <c r="AG106" s="226" t="s">
        <v>127</v>
      </c>
      <c r="AH106" s="226" t="s">
        <v>127</v>
      </c>
      <c r="AI106" s="226" t="s">
        <v>127</v>
      </c>
      <c r="AJ106" s="226" t="s">
        <v>127</v>
      </c>
      <c r="AK106" s="226" t="s">
        <v>127</v>
      </c>
      <c r="AL106" s="226" t="s">
        <v>127</v>
      </c>
      <c r="AM106" s="226" t="s">
        <v>127</v>
      </c>
      <c r="AN106" s="226" t="s">
        <v>127</v>
      </c>
      <c r="AO106" s="226" t="s">
        <v>127</v>
      </c>
      <c r="AP106" s="226" t="s">
        <v>127</v>
      </c>
      <c r="AQ106" s="226" t="s">
        <v>127</v>
      </c>
      <c r="AR106" s="226" t="s">
        <v>127</v>
      </c>
      <c r="AS106" s="226" t="s">
        <v>127</v>
      </c>
      <c r="AT106" s="226" t="s">
        <v>127</v>
      </c>
      <c r="AU106" s="226" t="s">
        <v>127</v>
      </c>
      <c r="AV106" s="226" t="s">
        <v>127</v>
      </c>
      <c r="AW106" s="226" t="s">
        <v>127</v>
      </c>
      <c r="AX106" s="226" t="s">
        <v>127</v>
      </c>
      <c r="AY106" s="226" t="s">
        <v>127</v>
      </c>
      <c r="AZ106" s="226" t="s">
        <v>127</v>
      </c>
      <c r="BA106" s="226" t="s">
        <v>127</v>
      </c>
      <c r="BB106" s="226" t="s">
        <v>127</v>
      </c>
      <c r="BC106" s="226" t="s">
        <v>127</v>
      </c>
      <c r="BD106" s="226" t="s">
        <v>127</v>
      </c>
    </row>
    <row r="107" spans="2:56" s="213" customFormat="1" ht="15" thickBot="1">
      <c r="B107" s="81">
        <f t="shared" si="3"/>
        <v>96</v>
      </c>
      <c r="C107" s="44" t="str">
        <f ca="1">IF(INDIRECT("'Risk Input'!"&amp; Database!$O$8 &amp; ROW() - 5)="","",INDIRECT("'Risk Input'!"&amp; Database!$O$8 &amp; ROW() - 5))</f>
        <v/>
      </c>
      <c r="D107" s="172" t="str">
        <f ca="1">IF(INDIRECT("'Risk Input'!"&amp; Database!$O$2 &amp; ROW() - 5)="","",INDIRECT("'Risk Input'!"&amp; Database!$O$2 &amp; ROW() - 5))</f>
        <v/>
      </c>
      <c r="E107" s="39" t="str">
        <f ca="1">IF(INDIRECT("'Risk Input'!"&amp; Database!$O$25 &amp; ROW() - 5)="","",INDIRECT("'Risk Input'!"&amp; Database!$O$25 &amp; ROW() - 5))</f>
        <v/>
      </c>
      <c r="F107" s="39">
        <f ca="1">IF(INDIRECT("'Risk Input'!"&amp; Database!$O$20 &amp; ROW() - 5)="","",INDIRECT("'Risk Input'!"&amp; Database!$O$20 &amp; ROW() - 5))</f>
        <v>0</v>
      </c>
      <c r="G107" s="39"/>
      <c r="H107" s="39"/>
      <c r="I107" s="226" t="s">
        <v>127</v>
      </c>
      <c r="J107" s="226" t="s">
        <v>127</v>
      </c>
      <c r="K107" s="226" t="s">
        <v>127</v>
      </c>
      <c r="L107" s="226" t="s">
        <v>127</v>
      </c>
      <c r="M107" s="226" t="s">
        <v>127</v>
      </c>
      <c r="N107" s="226" t="s">
        <v>127</v>
      </c>
      <c r="O107" s="226" t="s">
        <v>127</v>
      </c>
      <c r="P107" s="226" t="s">
        <v>127</v>
      </c>
      <c r="Q107" s="226" t="s">
        <v>127</v>
      </c>
      <c r="R107" s="226" t="s">
        <v>127</v>
      </c>
      <c r="S107" s="226" t="s">
        <v>127</v>
      </c>
      <c r="T107" s="226" t="s">
        <v>127</v>
      </c>
      <c r="U107" s="226" t="s">
        <v>127</v>
      </c>
      <c r="V107" s="226" t="s">
        <v>127</v>
      </c>
      <c r="W107" s="226" t="s">
        <v>127</v>
      </c>
      <c r="X107" s="226" t="s">
        <v>127</v>
      </c>
      <c r="Y107" s="226" t="s">
        <v>127</v>
      </c>
      <c r="Z107" s="226" t="s">
        <v>127</v>
      </c>
      <c r="AA107" s="226" t="s">
        <v>127</v>
      </c>
      <c r="AB107" s="226" t="s">
        <v>127</v>
      </c>
      <c r="AC107" s="226" t="s">
        <v>127</v>
      </c>
      <c r="AD107" s="226" t="s">
        <v>127</v>
      </c>
      <c r="AE107" s="226" t="s">
        <v>127</v>
      </c>
      <c r="AF107" s="226" t="s">
        <v>127</v>
      </c>
      <c r="AG107" s="226" t="s">
        <v>127</v>
      </c>
      <c r="AH107" s="226" t="s">
        <v>127</v>
      </c>
      <c r="AI107" s="226" t="s">
        <v>127</v>
      </c>
      <c r="AJ107" s="226" t="s">
        <v>127</v>
      </c>
      <c r="AK107" s="226" t="s">
        <v>127</v>
      </c>
      <c r="AL107" s="226" t="s">
        <v>127</v>
      </c>
      <c r="AM107" s="226" t="s">
        <v>127</v>
      </c>
      <c r="AN107" s="226" t="s">
        <v>127</v>
      </c>
      <c r="AO107" s="226" t="s">
        <v>127</v>
      </c>
      <c r="AP107" s="226" t="s">
        <v>127</v>
      </c>
      <c r="AQ107" s="226" t="s">
        <v>127</v>
      </c>
      <c r="AR107" s="226" t="s">
        <v>127</v>
      </c>
      <c r="AS107" s="226" t="s">
        <v>127</v>
      </c>
      <c r="AT107" s="226" t="s">
        <v>127</v>
      </c>
      <c r="AU107" s="226" t="s">
        <v>127</v>
      </c>
      <c r="AV107" s="226" t="s">
        <v>127</v>
      </c>
      <c r="AW107" s="226" t="s">
        <v>127</v>
      </c>
      <c r="AX107" s="226" t="s">
        <v>127</v>
      </c>
      <c r="AY107" s="226" t="s">
        <v>127</v>
      </c>
      <c r="AZ107" s="226" t="s">
        <v>127</v>
      </c>
      <c r="BA107" s="226" t="s">
        <v>127</v>
      </c>
      <c r="BB107" s="226" t="s">
        <v>127</v>
      </c>
      <c r="BC107" s="226" t="s">
        <v>127</v>
      </c>
      <c r="BD107" s="226" t="s">
        <v>127</v>
      </c>
    </row>
    <row r="108" spans="2:56" s="213" customFormat="1" ht="15" thickBot="1">
      <c r="B108" s="82">
        <f t="shared" si="3"/>
        <v>97</v>
      </c>
      <c r="C108" s="44" t="str">
        <f ca="1">IF(INDIRECT("'Risk Input'!"&amp; Database!$O$8 &amp; ROW() - 5)="","",INDIRECT("'Risk Input'!"&amp; Database!$O$8 &amp; ROW() - 5))</f>
        <v/>
      </c>
      <c r="D108" s="172" t="str">
        <f ca="1">IF(INDIRECT("'Risk Input'!"&amp; Database!$O$2 &amp; ROW() - 5)="","",INDIRECT("'Risk Input'!"&amp; Database!$O$2 &amp; ROW() - 5))</f>
        <v/>
      </c>
      <c r="E108" s="44" t="str">
        <f ca="1">IF(INDIRECT("'Risk Input'!"&amp; Database!$O$25 &amp; ROW() - 5)="","",INDIRECT("'Risk Input'!"&amp; Database!$O$25 &amp; ROW() - 5))</f>
        <v/>
      </c>
      <c r="F108" s="44">
        <f ca="1">IF(INDIRECT("'Risk Input'!"&amp; Database!$O$20 &amp; ROW() - 5)="","",INDIRECT("'Risk Input'!"&amp; Database!$O$20 &amp; ROW() - 5))</f>
        <v>0</v>
      </c>
      <c r="G108" s="44"/>
      <c r="H108" s="44"/>
      <c r="I108" s="226" t="s">
        <v>127</v>
      </c>
      <c r="J108" s="226" t="s">
        <v>127</v>
      </c>
      <c r="K108" s="226" t="s">
        <v>127</v>
      </c>
      <c r="L108" s="226" t="s">
        <v>127</v>
      </c>
      <c r="M108" s="226" t="s">
        <v>127</v>
      </c>
      <c r="N108" s="226" t="s">
        <v>127</v>
      </c>
      <c r="O108" s="226" t="s">
        <v>127</v>
      </c>
      <c r="P108" s="226" t="s">
        <v>127</v>
      </c>
      <c r="Q108" s="226" t="s">
        <v>127</v>
      </c>
      <c r="R108" s="226" t="s">
        <v>127</v>
      </c>
      <c r="S108" s="226" t="s">
        <v>127</v>
      </c>
      <c r="T108" s="226" t="s">
        <v>127</v>
      </c>
      <c r="U108" s="226" t="s">
        <v>127</v>
      </c>
      <c r="V108" s="226" t="s">
        <v>127</v>
      </c>
      <c r="W108" s="226" t="s">
        <v>127</v>
      </c>
      <c r="X108" s="226" t="s">
        <v>127</v>
      </c>
      <c r="Y108" s="226" t="s">
        <v>127</v>
      </c>
      <c r="Z108" s="226" t="s">
        <v>127</v>
      </c>
      <c r="AA108" s="226" t="s">
        <v>127</v>
      </c>
      <c r="AB108" s="226" t="s">
        <v>127</v>
      </c>
      <c r="AC108" s="226" t="s">
        <v>127</v>
      </c>
      <c r="AD108" s="226" t="s">
        <v>127</v>
      </c>
      <c r="AE108" s="226" t="s">
        <v>127</v>
      </c>
      <c r="AF108" s="226" t="s">
        <v>127</v>
      </c>
      <c r="AG108" s="226" t="s">
        <v>127</v>
      </c>
      <c r="AH108" s="226" t="s">
        <v>127</v>
      </c>
      <c r="AI108" s="226" t="s">
        <v>127</v>
      </c>
      <c r="AJ108" s="226" t="s">
        <v>127</v>
      </c>
      <c r="AK108" s="226" t="s">
        <v>127</v>
      </c>
      <c r="AL108" s="226" t="s">
        <v>127</v>
      </c>
      <c r="AM108" s="226" t="s">
        <v>127</v>
      </c>
      <c r="AN108" s="226" t="s">
        <v>127</v>
      </c>
      <c r="AO108" s="226" t="s">
        <v>127</v>
      </c>
      <c r="AP108" s="226" t="s">
        <v>127</v>
      </c>
      <c r="AQ108" s="226" t="s">
        <v>127</v>
      </c>
      <c r="AR108" s="226" t="s">
        <v>127</v>
      </c>
      <c r="AS108" s="226" t="s">
        <v>127</v>
      </c>
      <c r="AT108" s="226" t="s">
        <v>127</v>
      </c>
      <c r="AU108" s="226" t="s">
        <v>127</v>
      </c>
      <c r="AV108" s="226" t="s">
        <v>127</v>
      </c>
      <c r="AW108" s="226" t="s">
        <v>127</v>
      </c>
      <c r="AX108" s="226" t="s">
        <v>127</v>
      </c>
      <c r="AY108" s="226" t="s">
        <v>127</v>
      </c>
      <c r="AZ108" s="226" t="s">
        <v>127</v>
      </c>
      <c r="BA108" s="226" t="s">
        <v>127</v>
      </c>
      <c r="BB108" s="226" t="s">
        <v>127</v>
      </c>
      <c r="BC108" s="226" t="s">
        <v>127</v>
      </c>
      <c r="BD108" s="226" t="s">
        <v>127</v>
      </c>
    </row>
    <row r="109" spans="2:56" s="213" customFormat="1" ht="15" thickBot="1">
      <c r="B109" s="82">
        <f t="shared" si="3"/>
        <v>98</v>
      </c>
      <c r="C109" s="44" t="str">
        <f ca="1">IF(INDIRECT("'Risk Input'!"&amp; Database!$O$8 &amp; ROW() - 5)="","",INDIRECT("'Risk Input'!"&amp; Database!$O$8 &amp; ROW() - 5))</f>
        <v/>
      </c>
      <c r="D109" s="172" t="str">
        <f ca="1">IF(INDIRECT("'Risk Input'!"&amp; Database!$O$2 &amp; ROW() - 5)="","",INDIRECT("'Risk Input'!"&amp; Database!$O$2 &amp; ROW() - 5))</f>
        <v/>
      </c>
      <c r="E109" s="39" t="str">
        <f ca="1">IF(INDIRECT("'Risk Input'!"&amp; Database!$O$25 &amp; ROW() - 5)="","",INDIRECT("'Risk Input'!"&amp; Database!$O$25 &amp; ROW() - 5))</f>
        <v/>
      </c>
      <c r="F109" s="39">
        <f ca="1">IF(INDIRECT("'Risk Input'!"&amp; Database!$O$20 &amp; ROW() - 5)="","",INDIRECT("'Risk Input'!"&amp; Database!$O$20 &amp; ROW() - 5))</f>
        <v>0</v>
      </c>
      <c r="G109" s="39"/>
      <c r="H109" s="39"/>
      <c r="I109" s="226" t="s">
        <v>127</v>
      </c>
      <c r="J109" s="226" t="s">
        <v>127</v>
      </c>
      <c r="K109" s="226" t="s">
        <v>127</v>
      </c>
      <c r="L109" s="226" t="s">
        <v>127</v>
      </c>
      <c r="M109" s="226" t="s">
        <v>127</v>
      </c>
      <c r="N109" s="226" t="s">
        <v>127</v>
      </c>
      <c r="O109" s="226" t="s">
        <v>127</v>
      </c>
      <c r="P109" s="226" t="s">
        <v>127</v>
      </c>
      <c r="Q109" s="226" t="s">
        <v>127</v>
      </c>
      <c r="R109" s="226" t="s">
        <v>127</v>
      </c>
      <c r="S109" s="226" t="s">
        <v>127</v>
      </c>
      <c r="T109" s="226" t="s">
        <v>127</v>
      </c>
      <c r="U109" s="226" t="s">
        <v>127</v>
      </c>
      <c r="V109" s="226" t="s">
        <v>127</v>
      </c>
      <c r="W109" s="226" t="s">
        <v>127</v>
      </c>
      <c r="X109" s="226" t="s">
        <v>127</v>
      </c>
      <c r="Y109" s="226" t="s">
        <v>127</v>
      </c>
      <c r="Z109" s="226" t="s">
        <v>127</v>
      </c>
      <c r="AA109" s="226" t="s">
        <v>127</v>
      </c>
      <c r="AB109" s="226" t="s">
        <v>127</v>
      </c>
      <c r="AC109" s="226" t="s">
        <v>127</v>
      </c>
      <c r="AD109" s="226" t="s">
        <v>127</v>
      </c>
      <c r="AE109" s="226" t="s">
        <v>127</v>
      </c>
      <c r="AF109" s="226" t="s">
        <v>127</v>
      </c>
      <c r="AG109" s="226" t="s">
        <v>127</v>
      </c>
      <c r="AH109" s="226" t="s">
        <v>127</v>
      </c>
      <c r="AI109" s="226" t="s">
        <v>127</v>
      </c>
      <c r="AJ109" s="226" t="s">
        <v>127</v>
      </c>
      <c r="AK109" s="226" t="s">
        <v>127</v>
      </c>
      <c r="AL109" s="226" t="s">
        <v>127</v>
      </c>
      <c r="AM109" s="226" t="s">
        <v>127</v>
      </c>
      <c r="AN109" s="226" t="s">
        <v>127</v>
      </c>
      <c r="AO109" s="226" t="s">
        <v>127</v>
      </c>
      <c r="AP109" s="226" t="s">
        <v>127</v>
      </c>
      <c r="AQ109" s="226" t="s">
        <v>127</v>
      </c>
      <c r="AR109" s="226" t="s">
        <v>127</v>
      </c>
      <c r="AS109" s="226" t="s">
        <v>127</v>
      </c>
      <c r="AT109" s="226" t="s">
        <v>127</v>
      </c>
      <c r="AU109" s="226" t="s">
        <v>127</v>
      </c>
      <c r="AV109" s="226" t="s">
        <v>127</v>
      </c>
      <c r="AW109" s="226" t="s">
        <v>127</v>
      </c>
      <c r="AX109" s="226" t="s">
        <v>127</v>
      </c>
      <c r="AY109" s="226" t="s">
        <v>127</v>
      </c>
      <c r="AZ109" s="226" t="s">
        <v>127</v>
      </c>
      <c r="BA109" s="226" t="s">
        <v>127</v>
      </c>
      <c r="BB109" s="226" t="s">
        <v>127</v>
      </c>
      <c r="BC109" s="226" t="s">
        <v>127</v>
      </c>
      <c r="BD109" s="226" t="s">
        <v>127</v>
      </c>
    </row>
    <row r="110" spans="2:56" s="213" customFormat="1" ht="15" thickBot="1">
      <c r="B110" s="82">
        <f t="shared" si="3"/>
        <v>99</v>
      </c>
      <c r="C110" s="44" t="str">
        <f ca="1">IF(INDIRECT("'Risk Input'!"&amp; Database!$O$8 &amp; ROW() - 5)="","",INDIRECT("'Risk Input'!"&amp; Database!$O$8 &amp; ROW() - 5))</f>
        <v/>
      </c>
      <c r="D110" s="172" t="str">
        <f ca="1">IF(INDIRECT("'Risk Input'!"&amp; Database!$O$2 &amp; ROW() - 5)="","",INDIRECT("'Risk Input'!"&amp; Database!$O$2 &amp; ROW() - 5))</f>
        <v/>
      </c>
      <c r="E110" s="44" t="str">
        <f ca="1">IF(INDIRECT("'Risk Input'!"&amp; Database!$O$25 &amp; ROW() - 5)="","",INDIRECT("'Risk Input'!"&amp; Database!$O$25 &amp; ROW() - 5))</f>
        <v/>
      </c>
      <c r="F110" s="44">
        <f ca="1">IF(INDIRECT("'Risk Input'!"&amp; Database!$O$20 &amp; ROW() - 5)="","",INDIRECT("'Risk Input'!"&amp; Database!$O$20 &amp; ROW() - 5))</f>
        <v>0</v>
      </c>
      <c r="G110" s="44"/>
      <c r="H110" s="44"/>
      <c r="I110" s="226" t="s">
        <v>127</v>
      </c>
      <c r="J110" s="226" t="s">
        <v>127</v>
      </c>
      <c r="K110" s="226" t="s">
        <v>127</v>
      </c>
      <c r="L110" s="226" t="s">
        <v>127</v>
      </c>
      <c r="M110" s="226" t="s">
        <v>127</v>
      </c>
      <c r="N110" s="226" t="s">
        <v>127</v>
      </c>
      <c r="O110" s="226" t="s">
        <v>127</v>
      </c>
      <c r="P110" s="226" t="s">
        <v>127</v>
      </c>
      <c r="Q110" s="226" t="s">
        <v>127</v>
      </c>
      <c r="R110" s="226" t="s">
        <v>127</v>
      </c>
      <c r="S110" s="226" t="s">
        <v>127</v>
      </c>
      <c r="T110" s="226" t="s">
        <v>127</v>
      </c>
      <c r="U110" s="226" t="s">
        <v>127</v>
      </c>
      <c r="V110" s="226" t="s">
        <v>127</v>
      </c>
      <c r="W110" s="226" t="s">
        <v>127</v>
      </c>
      <c r="X110" s="226" t="s">
        <v>127</v>
      </c>
      <c r="Y110" s="226" t="s">
        <v>127</v>
      </c>
      <c r="Z110" s="226" t="s">
        <v>127</v>
      </c>
      <c r="AA110" s="226" t="s">
        <v>127</v>
      </c>
      <c r="AB110" s="226" t="s">
        <v>127</v>
      </c>
      <c r="AC110" s="226" t="s">
        <v>127</v>
      </c>
      <c r="AD110" s="226" t="s">
        <v>127</v>
      </c>
      <c r="AE110" s="226" t="s">
        <v>127</v>
      </c>
      <c r="AF110" s="226" t="s">
        <v>127</v>
      </c>
      <c r="AG110" s="226" t="s">
        <v>127</v>
      </c>
      <c r="AH110" s="226" t="s">
        <v>127</v>
      </c>
      <c r="AI110" s="226" t="s">
        <v>127</v>
      </c>
      <c r="AJ110" s="226" t="s">
        <v>127</v>
      </c>
      <c r="AK110" s="226" t="s">
        <v>127</v>
      </c>
      <c r="AL110" s="226" t="s">
        <v>127</v>
      </c>
      <c r="AM110" s="226" t="s">
        <v>127</v>
      </c>
      <c r="AN110" s="226" t="s">
        <v>127</v>
      </c>
      <c r="AO110" s="226" t="s">
        <v>127</v>
      </c>
      <c r="AP110" s="226" t="s">
        <v>127</v>
      </c>
      <c r="AQ110" s="226" t="s">
        <v>127</v>
      </c>
      <c r="AR110" s="226" t="s">
        <v>127</v>
      </c>
      <c r="AS110" s="226" t="s">
        <v>127</v>
      </c>
      <c r="AT110" s="226" t="s">
        <v>127</v>
      </c>
      <c r="AU110" s="226" t="s">
        <v>127</v>
      </c>
      <c r="AV110" s="226" t="s">
        <v>127</v>
      </c>
      <c r="AW110" s="226" t="s">
        <v>127</v>
      </c>
      <c r="AX110" s="226" t="s">
        <v>127</v>
      </c>
      <c r="AY110" s="226" t="s">
        <v>127</v>
      </c>
      <c r="AZ110" s="226" t="s">
        <v>127</v>
      </c>
      <c r="BA110" s="226" t="s">
        <v>127</v>
      </c>
      <c r="BB110" s="226" t="s">
        <v>127</v>
      </c>
      <c r="BC110" s="226" t="s">
        <v>127</v>
      </c>
      <c r="BD110" s="226" t="s">
        <v>127</v>
      </c>
    </row>
    <row r="111" spans="2:56" s="213" customFormat="1" ht="15" thickBot="1">
      <c r="B111" s="82">
        <f t="shared" si="3"/>
        <v>100</v>
      </c>
      <c r="C111" s="44" t="str">
        <f ca="1">IF(INDIRECT("'Risk Input'!"&amp; Database!$O$8 &amp; ROW() - 5)="","",INDIRECT("'Risk Input'!"&amp; Database!$O$8 &amp; ROW() - 5))</f>
        <v/>
      </c>
      <c r="D111" s="172" t="str">
        <f ca="1">IF(INDIRECT("'Risk Input'!"&amp; Database!$O$2 &amp; ROW() - 5)="","",INDIRECT("'Risk Input'!"&amp; Database!$O$2 &amp; ROW() - 5))</f>
        <v/>
      </c>
      <c r="E111" s="39" t="str">
        <f ca="1">IF(INDIRECT("'Risk Input'!"&amp; Database!$O$25 &amp; ROW() - 5)="","",INDIRECT("'Risk Input'!"&amp; Database!$O$25 &amp; ROW() - 5))</f>
        <v/>
      </c>
      <c r="F111" s="39">
        <f ca="1">IF(INDIRECT("'Risk Input'!"&amp; Database!$O$20 &amp; ROW() - 5)="","",INDIRECT("'Risk Input'!"&amp; Database!$O$20 &amp; ROW() - 5))</f>
        <v>0</v>
      </c>
      <c r="G111" s="39"/>
      <c r="H111" s="39"/>
      <c r="I111" s="226" t="s">
        <v>127</v>
      </c>
      <c r="J111" s="226" t="s">
        <v>127</v>
      </c>
      <c r="K111" s="226" t="s">
        <v>127</v>
      </c>
      <c r="L111" s="226" t="s">
        <v>127</v>
      </c>
      <c r="M111" s="226" t="s">
        <v>127</v>
      </c>
      <c r="N111" s="226" t="s">
        <v>127</v>
      </c>
      <c r="O111" s="226" t="s">
        <v>127</v>
      </c>
      <c r="P111" s="226" t="s">
        <v>127</v>
      </c>
      <c r="Q111" s="226" t="s">
        <v>127</v>
      </c>
      <c r="R111" s="226" t="s">
        <v>127</v>
      </c>
      <c r="S111" s="226" t="s">
        <v>127</v>
      </c>
      <c r="T111" s="226" t="s">
        <v>127</v>
      </c>
      <c r="U111" s="226" t="s">
        <v>127</v>
      </c>
      <c r="V111" s="226" t="s">
        <v>127</v>
      </c>
      <c r="W111" s="226" t="s">
        <v>127</v>
      </c>
      <c r="X111" s="226" t="s">
        <v>127</v>
      </c>
      <c r="Y111" s="226" t="s">
        <v>127</v>
      </c>
      <c r="Z111" s="226" t="s">
        <v>127</v>
      </c>
      <c r="AA111" s="226" t="s">
        <v>127</v>
      </c>
      <c r="AB111" s="226" t="s">
        <v>127</v>
      </c>
      <c r="AC111" s="226" t="s">
        <v>127</v>
      </c>
      <c r="AD111" s="226" t="s">
        <v>127</v>
      </c>
      <c r="AE111" s="226" t="s">
        <v>127</v>
      </c>
      <c r="AF111" s="226" t="s">
        <v>127</v>
      </c>
      <c r="AG111" s="226" t="s">
        <v>127</v>
      </c>
      <c r="AH111" s="226" t="s">
        <v>127</v>
      </c>
      <c r="AI111" s="226" t="s">
        <v>127</v>
      </c>
      <c r="AJ111" s="226" t="s">
        <v>127</v>
      </c>
      <c r="AK111" s="226" t="s">
        <v>127</v>
      </c>
      <c r="AL111" s="226" t="s">
        <v>127</v>
      </c>
      <c r="AM111" s="226" t="s">
        <v>127</v>
      </c>
      <c r="AN111" s="226" t="s">
        <v>127</v>
      </c>
      <c r="AO111" s="226" t="s">
        <v>127</v>
      </c>
      <c r="AP111" s="226" t="s">
        <v>127</v>
      </c>
      <c r="AQ111" s="226" t="s">
        <v>127</v>
      </c>
      <c r="AR111" s="226" t="s">
        <v>127</v>
      </c>
      <c r="AS111" s="226" t="s">
        <v>127</v>
      </c>
      <c r="AT111" s="226" t="s">
        <v>127</v>
      </c>
      <c r="AU111" s="226" t="s">
        <v>127</v>
      </c>
      <c r="AV111" s="226" t="s">
        <v>127</v>
      </c>
      <c r="AW111" s="226" t="s">
        <v>127</v>
      </c>
      <c r="AX111" s="226" t="s">
        <v>127</v>
      </c>
      <c r="AY111" s="226" t="s">
        <v>127</v>
      </c>
      <c r="AZ111" s="226" t="s">
        <v>127</v>
      </c>
      <c r="BA111" s="226" t="s">
        <v>127</v>
      </c>
      <c r="BB111" s="226" t="s">
        <v>127</v>
      </c>
      <c r="BC111" s="226" t="s">
        <v>127</v>
      </c>
      <c r="BD111" s="226" t="s">
        <v>127</v>
      </c>
    </row>
    <row r="112" spans="2:56" s="213" customFormat="1" ht="15" thickBot="1">
      <c r="B112" s="81">
        <f>B111+1</f>
        <v>101</v>
      </c>
      <c r="C112" s="44" t="str">
        <f ca="1">IF(INDIRECT("'Risk Input'!"&amp; Database!$O$8 &amp; ROW() - 5)="","",INDIRECT("'Risk Input'!"&amp; Database!$O$8 &amp; ROW() - 5))</f>
        <v/>
      </c>
      <c r="D112" s="172" t="str">
        <f ca="1">IF(INDIRECT("'Risk Input'!"&amp; Database!$O$2 &amp; ROW() - 5)="","",INDIRECT("'Risk Input'!"&amp; Database!$O$2 &amp; ROW() - 5))</f>
        <v/>
      </c>
      <c r="E112" s="44" t="str">
        <f ca="1">IF(INDIRECT("'Risk Input'!"&amp; Database!$O$25 &amp; ROW() - 5)="","",INDIRECT("'Risk Input'!"&amp; Database!$O$25 &amp; ROW() - 5))</f>
        <v/>
      </c>
      <c r="F112" s="44">
        <f ca="1">IF(INDIRECT("'Risk Input'!"&amp; Database!$O$20 &amp; ROW() - 5)="","",INDIRECT("'Risk Input'!"&amp; Database!$O$20 &amp; ROW() - 5))</f>
        <v>0</v>
      </c>
      <c r="G112" s="44"/>
      <c r="H112" s="44"/>
      <c r="I112" s="226" t="s">
        <v>126</v>
      </c>
      <c r="J112" s="226" t="s">
        <v>126</v>
      </c>
      <c r="K112" s="226" t="s">
        <v>126</v>
      </c>
      <c r="L112" s="226" t="s">
        <v>126</v>
      </c>
      <c r="M112" s="226" t="s">
        <v>126</v>
      </c>
      <c r="N112" s="226" t="s">
        <v>126</v>
      </c>
      <c r="O112" s="226" t="s">
        <v>126</v>
      </c>
      <c r="P112" s="226" t="s">
        <v>126</v>
      </c>
      <c r="Q112" s="226" t="s">
        <v>126</v>
      </c>
      <c r="R112" s="226" t="s">
        <v>126</v>
      </c>
      <c r="S112" s="226" t="s">
        <v>126</v>
      </c>
      <c r="T112" s="226" t="s">
        <v>126</v>
      </c>
      <c r="U112" s="226" t="s">
        <v>126</v>
      </c>
      <c r="V112" s="226" t="s">
        <v>126</v>
      </c>
      <c r="W112" s="226" t="s">
        <v>126</v>
      </c>
      <c r="X112" s="226" t="s">
        <v>126</v>
      </c>
      <c r="Y112" s="226" t="s">
        <v>126</v>
      </c>
      <c r="Z112" s="226" t="s">
        <v>126</v>
      </c>
      <c r="AA112" s="226" t="s">
        <v>126</v>
      </c>
      <c r="AB112" s="226" t="s">
        <v>126</v>
      </c>
      <c r="AC112" s="226" t="s">
        <v>126</v>
      </c>
      <c r="AD112" s="226" t="s">
        <v>126</v>
      </c>
      <c r="AE112" s="226" t="s">
        <v>126</v>
      </c>
      <c r="AF112" s="226" t="s">
        <v>126</v>
      </c>
      <c r="AG112" s="226" t="s">
        <v>126</v>
      </c>
      <c r="AH112" s="226" t="s">
        <v>126</v>
      </c>
      <c r="AI112" s="226" t="s">
        <v>126</v>
      </c>
      <c r="AJ112" s="226" t="s">
        <v>126</v>
      </c>
      <c r="AK112" s="226" t="s">
        <v>126</v>
      </c>
      <c r="AL112" s="226" t="s">
        <v>126</v>
      </c>
      <c r="AM112" s="226" t="s">
        <v>126</v>
      </c>
      <c r="AN112" s="226" t="s">
        <v>126</v>
      </c>
      <c r="AO112" s="226" t="s">
        <v>126</v>
      </c>
      <c r="AP112" s="226" t="s">
        <v>126</v>
      </c>
      <c r="AQ112" s="226" t="s">
        <v>126</v>
      </c>
      <c r="AR112" s="226" t="s">
        <v>126</v>
      </c>
      <c r="AS112" s="226" t="s">
        <v>126</v>
      </c>
      <c r="AT112" s="226" t="s">
        <v>126</v>
      </c>
      <c r="AU112" s="226" t="s">
        <v>126</v>
      </c>
      <c r="AV112" s="226" t="s">
        <v>126</v>
      </c>
      <c r="AW112" s="226" t="s">
        <v>126</v>
      </c>
      <c r="AX112" s="226" t="s">
        <v>126</v>
      </c>
      <c r="AY112" s="226" t="s">
        <v>126</v>
      </c>
      <c r="AZ112" s="226" t="s">
        <v>126</v>
      </c>
      <c r="BA112" s="226" t="s">
        <v>126</v>
      </c>
      <c r="BB112" s="226" t="s">
        <v>126</v>
      </c>
      <c r="BC112" s="226" t="s">
        <v>126</v>
      </c>
      <c r="BD112" s="226" t="s">
        <v>126</v>
      </c>
    </row>
    <row r="113" spans="2:56" s="213" customFormat="1" ht="15" thickBot="1">
      <c r="B113" s="81">
        <f>B112+1</f>
        <v>102</v>
      </c>
      <c r="C113" s="44" t="str">
        <f ca="1">IF(INDIRECT("'Risk Input'!"&amp; Database!$O$8 &amp; ROW() - 5)="","",INDIRECT("'Risk Input'!"&amp; Database!$O$8 &amp; ROW() - 5))</f>
        <v/>
      </c>
      <c r="D113" s="172" t="str">
        <f ca="1">IF(INDIRECT("'Risk Input'!"&amp; Database!$O$2 &amp; ROW() - 5)="","",INDIRECT("'Risk Input'!"&amp; Database!$O$2 &amp; ROW() - 5))</f>
        <v/>
      </c>
      <c r="E113" s="39" t="str">
        <f ca="1">IF(INDIRECT("'Risk Input'!"&amp; Database!$O$25 &amp; ROW() - 5)="","",INDIRECT("'Risk Input'!"&amp; Database!$O$25 &amp; ROW() - 5))</f>
        <v/>
      </c>
      <c r="F113" s="39">
        <f ca="1">IF(INDIRECT("'Risk Input'!"&amp; Database!$O$20 &amp; ROW() - 5)="","",INDIRECT("'Risk Input'!"&amp; Database!$O$20 &amp; ROW() - 5))</f>
        <v>0</v>
      </c>
      <c r="G113" s="39"/>
      <c r="H113" s="39"/>
      <c r="I113" s="226" t="s">
        <v>127</v>
      </c>
      <c r="J113" s="226" t="s">
        <v>127</v>
      </c>
      <c r="K113" s="226" t="s">
        <v>127</v>
      </c>
      <c r="L113" s="226" t="s">
        <v>127</v>
      </c>
      <c r="M113" s="226" t="s">
        <v>127</v>
      </c>
      <c r="N113" s="226" t="s">
        <v>127</v>
      </c>
      <c r="O113" s="226" t="s">
        <v>127</v>
      </c>
      <c r="P113" s="226" t="s">
        <v>127</v>
      </c>
      <c r="Q113" s="226" t="s">
        <v>127</v>
      </c>
      <c r="R113" s="226" t="s">
        <v>127</v>
      </c>
      <c r="S113" s="226" t="s">
        <v>127</v>
      </c>
      <c r="T113" s="226" t="s">
        <v>127</v>
      </c>
      <c r="U113" s="226" t="s">
        <v>127</v>
      </c>
      <c r="V113" s="226" t="s">
        <v>127</v>
      </c>
      <c r="W113" s="226" t="s">
        <v>127</v>
      </c>
      <c r="X113" s="226" t="s">
        <v>127</v>
      </c>
      <c r="Y113" s="226" t="s">
        <v>127</v>
      </c>
      <c r="Z113" s="226" t="s">
        <v>127</v>
      </c>
      <c r="AA113" s="226" t="s">
        <v>127</v>
      </c>
      <c r="AB113" s="226" t="s">
        <v>127</v>
      </c>
      <c r="AC113" s="226" t="s">
        <v>127</v>
      </c>
      <c r="AD113" s="226" t="s">
        <v>127</v>
      </c>
      <c r="AE113" s="226" t="s">
        <v>127</v>
      </c>
      <c r="AF113" s="226" t="s">
        <v>127</v>
      </c>
      <c r="AG113" s="226" t="s">
        <v>127</v>
      </c>
      <c r="AH113" s="226" t="s">
        <v>127</v>
      </c>
      <c r="AI113" s="226" t="s">
        <v>127</v>
      </c>
      <c r="AJ113" s="226" t="s">
        <v>127</v>
      </c>
      <c r="AK113" s="226" t="s">
        <v>127</v>
      </c>
      <c r="AL113" s="226" t="s">
        <v>127</v>
      </c>
      <c r="AM113" s="226" t="s">
        <v>127</v>
      </c>
      <c r="AN113" s="226" t="s">
        <v>127</v>
      </c>
      <c r="AO113" s="226" t="s">
        <v>127</v>
      </c>
      <c r="AP113" s="226" t="s">
        <v>127</v>
      </c>
      <c r="AQ113" s="226" t="s">
        <v>127</v>
      </c>
      <c r="AR113" s="226" t="s">
        <v>127</v>
      </c>
      <c r="AS113" s="226" t="s">
        <v>127</v>
      </c>
      <c r="AT113" s="226" t="s">
        <v>127</v>
      </c>
      <c r="AU113" s="226" t="s">
        <v>127</v>
      </c>
      <c r="AV113" s="226" t="s">
        <v>127</v>
      </c>
      <c r="AW113" s="226" t="s">
        <v>127</v>
      </c>
      <c r="AX113" s="226" t="s">
        <v>127</v>
      </c>
      <c r="AY113" s="226" t="s">
        <v>127</v>
      </c>
      <c r="AZ113" s="226" t="s">
        <v>127</v>
      </c>
      <c r="BA113" s="226" t="s">
        <v>127</v>
      </c>
      <c r="BB113" s="226" t="s">
        <v>127</v>
      </c>
      <c r="BC113" s="226" t="s">
        <v>127</v>
      </c>
      <c r="BD113" s="226" t="s">
        <v>127</v>
      </c>
    </row>
    <row r="114" spans="2:56" s="213" customFormat="1" ht="15" thickBot="1">
      <c r="B114" s="81">
        <f t="shared" ref="B114:B140" si="4">B113+1</f>
        <v>103</v>
      </c>
      <c r="C114" s="44" t="str">
        <f ca="1">IF(INDIRECT("'Risk Input'!"&amp; Database!$O$8 &amp; ROW() - 5)="","",INDIRECT("'Risk Input'!"&amp; Database!$O$8 &amp; ROW() - 5))</f>
        <v/>
      </c>
      <c r="D114" s="172" t="str">
        <f ca="1">IF(INDIRECT("'Risk Input'!"&amp; Database!$O$2 &amp; ROW() - 5)="","",INDIRECT("'Risk Input'!"&amp; Database!$O$2 &amp; ROW() - 5))</f>
        <v/>
      </c>
      <c r="E114" s="44" t="str">
        <f ca="1">IF(INDIRECT("'Risk Input'!"&amp; Database!$O$25 &amp; ROW() - 5)="","",INDIRECT("'Risk Input'!"&amp; Database!$O$25 &amp; ROW() - 5))</f>
        <v/>
      </c>
      <c r="F114" s="44">
        <f ca="1">IF(INDIRECT("'Risk Input'!"&amp; Database!$O$20 &amp; ROW() - 5)="","",INDIRECT("'Risk Input'!"&amp; Database!$O$20 &amp; ROW() - 5))</f>
        <v>0</v>
      </c>
      <c r="G114" s="44"/>
      <c r="H114" s="44"/>
      <c r="I114" s="226" t="s">
        <v>127</v>
      </c>
      <c r="J114" s="226" t="s">
        <v>127</v>
      </c>
      <c r="K114" s="226" t="s">
        <v>127</v>
      </c>
      <c r="L114" s="226" t="s">
        <v>127</v>
      </c>
      <c r="M114" s="226" t="s">
        <v>127</v>
      </c>
      <c r="N114" s="226" t="s">
        <v>127</v>
      </c>
      <c r="O114" s="226" t="s">
        <v>127</v>
      </c>
      <c r="P114" s="226" t="s">
        <v>127</v>
      </c>
      <c r="Q114" s="226" t="s">
        <v>127</v>
      </c>
      <c r="R114" s="226" t="s">
        <v>127</v>
      </c>
      <c r="S114" s="226" t="s">
        <v>127</v>
      </c>
      <c r="T114" s="226" t="s">
        <v>127</v>
      </c>
      <c r="U114" s="226" t="s">
        <v>127</v>
      </c>
      <c r="V114" s="226" t="s">
        <v>127</v>
      </c>
      <c r="W114" s="226" t="s">
        <v>127</v>
      </c>
      <c r="X114" s="226" t="s">
        <v>127</v>
      </c>
      <c r="Y114" s="226" t="s">
        <v>127</v>
      </c>
      <c r="Z114" s="226" t="s">
        <v>127</v>
      </c>
      <c r="AA114" s="226" t="s">
        <v>127</v>
      </c>
      <c r="AB114" s="226" t="s">
        <v>127</v>
      </c>
      <c r="AC114" s="226" t="s">
        <v>127</v>
      </c>
      <c r="AD114" s="226" t="s">
        <v>127</v>
      </c>
      <c r="AE114" s="226" t="s">
        <v>127</v>
      </c>
      <c r="AF114" s="226" t="s">
        <v>127</v>
      </c>
      <c r="AG114" s="226" t="s">
        <v>127</v>
      </c>
      <c r="AH114" s="226" t="s">
        <v>127</v>
      </c>
      <c r="AI114" s="226" t="s">
        <v>127</v>
      </c>
      <c r="AJ114" s="226" t="s">
        <v>127</v>
      </c>
      <c r="AK114" s="226" t="s">
        <v>127</v>
      </c>
      <c r="AL114" s="226" t="s">
        <v>127</v>
      </c>
      <c r="AM114" s="226" t="s">
        <v>127</v>
      </c>
      <c r="AN114" s="226" t="s">
        <v>127</v>
      </c>
      <c r="AO114" s="226" t="s">
        <v>127</v>
      </c>
      <c r="AP114" s="226" t="s">
        <v>127</v>
      </c>
      <c r="AQ114" s="226" t="s">
        <v>127</v>
      </c>
      <c r="AR114" s="226" t="s">
        <v>127</v>
      </c>
      <c r="AS114" s="226" t="s">
        <v>127</v>
      </c>
      <c r="AT114" s="226" t="s">
        <v>127</v>
      </c>
      <c r="AU114" s="226" t="s">
        <v>127</v>
      </c>
      <c r="AV114" s="226" t="s">
        <v>127</v>
      </c>
      <c r="AW114" s="226" t="s">
        <v>127</v>
      </c>
      <c r="AX114" s="226" t="s">
        <v>127</v>
      </c>
      <c r="AY114" s="226" t="s">
        <v>127</v>
      </c>
      <c r="AZ114" s="226" t="s">
        <v>127</v>
      </c>
      <c r="BA114" s="226" t="s">
        <v>127</v>
      </c>
      <c r="BB114" s="226" t="s">
        <v>127</v>
      </c>
      <c r="BC114" s="226" t="s">
        <v>127</v>
      </c>
      <c r="BD114" s="226" t="s">
        <v>127</v>
      </c>
    </row>
    <row r="115" spans="2:56" s="213" customFormat="1" ht="15" thickBot="1">
      <c r="B115" s="81">
        <f t="shared" si="4"/>
        <v>104</v>
      </c>
      <c r="C115" s="44" t="str">
        <f ca="1">IF(INDIRECT("'Risk Input'!"&amp; Database!$O$8 &amp; ROW() - 5)="","",INDIRECT("'Risk Input'!"&amp; Database!$O$8 &amp; ROW() - 5))</f>
        <v/>
      </c>
      <c r="D115" s="172" t="str">
        <f ca="1">IF(INDIRECT("'Risk Input'!"&amp; Database!$O$2 &amp; ROW() - 5)="","",INDIRECT("'Risk Input'!"&amp; Database!$O$2 &amp; ROW() - 5))</f>
        <v/>
      </c>
      <c r="E115" s="39" t="str">
        <f ca="1">IF(INDIRECT("'Risk Input'!"&amp; Database!$O$25 &amp; ROW() - 5)="","",INDIRECT("'Risk Input'!"&amp; Database!$O$25 &amp; ROW() - 5))</f>
        <v/>
      </c>
      <c r="F115" s="39">
        <f ca="1">IF(INDIRECT("'Risk Input'!"&amp; Database!$O$20 &amp; ROW() - 5)="","",INDIRECT("'Risk Input'!"&amp; Database!$O$20 &amp; ROW() - 5))</f>
        <v>0</v>
      </c>
      <c r="G115" s="39"/>
      <c r="H115" s="39"/>
      <c r="I115" s="226" t="s">
        <v>127</v>
      </c>
      <c r="J115" s="226" t="s">
        <v>127</v>
      </c>
      <c r="K115" s="226" t="s">
        <v>127</v>
      </c>
      <c r="L115" s="226" t="s">
        <v>127</v>
      </c>
      <c r="M115" s="226" t="s">
        <v>127</v>
      </c>
      <c r="N115" s="226" t="s">
        <v>127</v>
      </c>
      <c r="O115" s="226" t="s">
        <v>127</v>
      </c>
      <c r="P115" s="226" t="s">
        <v>127</v>
      </c>
      <c r="Q115" s="226" t="s">
        <v>127</v>
      </c>
      <c r="R115" s="226" t="s">
        <v>127</v>
      </c>
      <c r="S115" s="226" t="s">
        <v>127</v>
      </c>
      <c r="T115" s="226" t="s">
        <v>127</v>
      </c>
      <c r="U115" s="226" t="s">
        <v>127</v>
      </c>
      <c r="V115" s="226" t="s">
        <v>127</v>
      </c>
      <c r="W115" s="226" t="s">
        <v>127</v>
      </c>
      <c r="X115" s="226" t="s">
        <v>127</v>
      </c>
      <c r="Y115" s="226" t="s">
        <v>127</v>
      </c>
      <c r="Z115" s="226" t="s">
        <v>127</v>
      </c>
      <c r="AA115" s="226" t="s">
        <v>127</v>
      </c>
      <c r="AB115" s="226" t="s">
        <v>127</v>
      </c>
      <c r="AC115" s="226" t="s">
        <v>127</v>
      </c>
      <c r="AD115" s="226" t="s">
        <v>127</v>
      </c>
      <c r="AE115" s="226" t="s">
        <v>127</v>
      </c>
      <c r="AF115" s="226" t="s">
        <v>127</v>
      </c>
      <c r="AG115" s="226" t="s">
        <v>127</v>
      </c>
      <c r="AH115" s="226" t="s">
        <v>127</v>
      </c>
      <c r="AI115" s="226" t="s">
        <v>127</v>
      </c>
      <c r="AJ115" s="226" t="s">
        <v>127</v>
      </c>
      <c r="AK115" s="226" t="s">
        <v>127</v>
      </c>
      <c r="AL115" s="226" t="s">
        <v>127</v>
      </c>
      <c r="AM115" s="226" t="s">
        <v>127</v>
      </c>
      <c r="AN115" s="226" t="s">
        <v>127</v>
      </c>
      <c r="AO115" s="226" t="s">
        <v>127</v>
      </c>
      <c r="AP115" s="226" t="s">
        <v>127</v>
      </c>
      <c r="AQ115" s="226" t="s">
        <v>127</v>
      </c>
      <c r="AR115" s="226" t="s">
        <v>127</v>
      </c>
      <c r="AS115" s="226" t="s">
        <v>127</v>
      </c>
      <c r="AT115" s="226" t="s">
        <v>127</v>
      </c>
      <c r="AU115" s="226" t="s">
        <v>127</v>
      </c>
      <c r="AV115" s="226" t="s">
        <v>127</v>
      </c>
      <c r="AW115" s="226" t="s">
        <v>127</v>
      </c>
      <c r="AX115" s="226" t="s">
        <v>127</v>
      </c>
      <c r="AY115" s="226" t="s">
        <v>127</v>
      </c>
      <c r="AZ115" s="226" t="s">
        <v>127</v>
      </c>
      <c r="BA115" s="226" t="s">
        <v>127</v>
      </c>
      <c r="BB115" s="226" t="s">
        <v>127</v>
      </c>
      <c r="BC115" s="226" t="s">
        <v>127</v>
      </c>
      <c r="BD115" s="226" t="s">
        <v>127</v>
      </c>
    </row>
    <row r="116" spans="2:56" s="213" customFormat="1" ht="15" thickBot="1">
      <c r="B116" s="81">
        <f t="shared" si="4"/>
        <v>105</v>
      </c>
      <c r="C116" s="44" t="str">
        <f ca="1">IF(INDIRECT("'Risk Input'!"&amp; Database!$O$8 &amp; ROW() - 5)="","",INDIRECT("'Risk Input'!"&amp; Database!$O$8 &amp; ROW() - 5))</f>
        <v/>
      </c>
      <c r="D116" s="172" t="str">
        <f ca="1">IF(INDIRECT("'Risk Input'!"&amp; Database!$O$2 &amp; ROW() - 5)="","",INDIRECT("'Risk Input'!"&amp; Database!$O$2 &amp; ROW() - 5))</f>
        <v/>
      </c>
      <c r="E116" s="44" t="str">
        <f ca="1">IF(INDIRECT("'Risk Input'!"&amp; Database!$O$25 &amp; ROW() - 5)="","",INDIRECT("'Risk Input'!"&amp; Database!$O$25 &amp; ROW() - 5))</f>
        <v/>
      </c>
      <c r="F116" s="44">
        <f ca="1">IF(INDIRECT("'Risk Input'!"&amp; Database!$O$20 &amp; ROW() - 5)="","",INDIRECT("'Risk Input'!"&amp; Database!$O$20 &amp; ROW() - 5))</f>
        <v>0</v>
      </c>
      <c r="G116" s="44"/>
      <c r="H116" s="44"/>
      <c r="I116" s="226" t="s">
        <v>127</v>
      </c>
      <c r="J116" s="226" t="s">
        <v>127</v>
      </c>
      <c r="K116" s="226" t="s">
        <v>127</v>
      </c>
      <c r="L116" s="226" t="s">
        <v>127</v>
      </c>
      <c r="M116" s="226" t="s">
        <v>127</v>
      </c>
      <c r="N116" s="226" t="s">
        <v>127</v>
      </c>
      <c r="O116" s="226" t="s">
        <v>127</v>
      </c>
      <c r="P116" s="226" t="s">
        <v>127</v>
      </c>
      <c r="Q116" s="226" t="s">
        <v>127</v>
      </c>
      <c r="R116" s="226" t="s">
        <v>127</v>
      </c>
      <c r="S116" s="226" t="s">
        <v>127</v>
      </c>
      <c r="T116" s="226" t="s">
        <v>127</v>
      </c>
      <c r="U116" s="226" t="s">
        <v>127</v>
      </c>
      <c r="V116" s="226" t="s">
        <v>127</v>
      </c>
      <c r="W116" s="226" t="s">
        <v>127</v>
      </c>
      <c r="X116" s="226" t="s">
        <v>127</v>
      </c>
      <c r="Y116" s="226" t="s">
        <v>127</v>
      </c>
      <c r="Z116" s="226" t="s">
        <v>127</v>
      </c>
      <c r="AA116" s="226" t="s">
        <v>127</v>
      </c>
      <c r="AB116" s="226" t="s">
        <v>127</v>
      </c>
      <c r="AC116" s="226" t="s">
        <v>127</v>
      </c>
      <c r="AD116" s="226" t="s">
        <v>127</v>
      </c>
      <c r="AE116" s="226" t="s">
        <v>127</v>
      </c>
      <c r="AF116" s="226" t="s">
        <v>127</v>
      </c>
      <c r="AG116" s="226" t="s">
        <v>127</v>
      </c>
      <c r="AH116" s="226" t="s">
        <v>127</v>
      </c>
      <c r="AI116" s="226" t="s">
        <v>127</v>
      </c>
      <c r="AJ116" s="226" t="s">
        <v>127</v>
      </c>
      <c r="AK116" s="226" t="s">
        <v>127</v>
      </c>
      <c r="AL116" s="226" t="s">
        <v>127</v>
      </c>
      <c r="AM116" s="226" t="s">
        <v>127</v>
      </c>
      <c r="AN116" s="226" t="s">
        <v>127</v>
      </c>
      <c r="AO116" s="226" t="s">
        <v>127</v>
      </c>
      <c r="AP116" s="226" t="s">
        <v>127</v>
      </c>
      <c r="AQ116" s="226" t="s">
        <v>127</v>
      </c>
      <c r="AR116" s="226" t="s">
        <v>127</v>
      </c>
      <c r="AS116" s="226" t="s">
        <v>127</v>
      </c>
      <c r="AT116" s="226" t="s">
        <v>127</v>
      </c>
      <c r="AU116" s="226" t="s">
        <v>127</v>
      </c>
      <c r="AV116" s="226" t="s">
        <v>127</v>
      </c>
      <c r="AW116" s="226" t="s">
        <v>127</v>
      </c>
      <c r="AX116" s="226" t="s">
        <v>127</v>
      </c>
      <c r="AY116" s="226" t="s">
        <v>127</v>
      </c>
      <c r="AZ116" s="226" t="s">
        <v>127</v>
      </c>
      <c r="BA116" s="226" t="s">
        <v>127</v>
      </c>
      <c r="BB116" s="226" t="s">
        <v>127</v>
      </c>
      <c r="BC116" s="226" t="s">
        <v>127</v>
      </c>
      <c r="BD116" s="226" t="s">
        <v>127</v>
      </c>
    </row>
    <row r="117" spans="2:56" s="213" customFormat="1" ht="15" thickBot="1">
      <c r="B117" s="81">
        <f t="shared" si="4"/>
        <v>106</v>
      </c>
      <c r="C117" s="44" t="str">
        <f ca="1">IF(INDIRECT("'Risk Input'!"&amp; Database!$O$8 &amp; ROW() - 5)="","",INDIRECT("'Risk Input'!"&amp; Database!$O$8 &amp; ROW() - 5))</f>
        <v/>
      </c>
      <c r="D117" s="172" t="str">
        <f ca="1">IF(INDIRECT("'Risk Input'!"&amp; Database!$O$2 &amp; ROW() - 5)="","",INDIRECT("'Risk Input'!"&amp; Database!$O$2 &amp; ROW() - 5))</f>
        <v/>
      </c>
      <c r="E117" s="39" t="str">
        <f ca="1">IF(INDIRECT("'Risk Input'!"&amp; Database!$O$25 &amp; ROW() - 5)="","",INDIRECT("'Risk Input'!"&amp; Database!$O$25 &amp; ROW() - 5))</f>
        <v/>
      </c>
      <c r="F117" s="39">
        <f ca="1">IF(INDIRECT("'Risk Input'!"&amp; Database!$O$20 &amp; ROW() - 5)="","",INDIRECT("'Risk Input'!"&amp; Database!$O$20 &amp; ROW() - 5))</f>
        <v>0</v>
      </c>
      <c r="G117" s="39"/>
      <c r="H117" s="39"/>
      <c r="I117" s="226" t="s">
        <v>127</v>
      </c>
      <c r="J117" s="226" t="s">
        <v>127</v>
      </c>
      <c r="K117" s="226" t="s">
        <v>127</v>
      </c>
      <c r="L117" s="226" t="s">
        <v>127</v>
      </c>
      <c r="M117" s="226" t="s">
        <v>127</v>
      </c>
      <c r="N117" s="226" t="s">
        <v>127</v>
      </c>
      <c r="O117" s="226" t="s">
        <v>127</v>
      </c>
      <c r="P117" s="226" t="s">
        <v>127</v>
      </c>
      <c r="Q117" s="226" t="s">
        <v>127</v>
      </c>
      <c r="R117" s="226" t="s">
        <v>127</v>
      </c>
      <c r="S117" s="226" t="s">
        <v>127</v>
      </c>
      <c r="T117" s="226" t="s">
        <v>127</v>
      </c>
      <c r="U117" s="226" t="s">
        <v>127</v>
      </c>
      <c r="V117" s="226" t="s">
        <v>127</v>
      </c>
      <c r="W117" s="226" t="s">
        <v>127</v>
      </c>
      <c r="X117" s="226" t="s">
        <v>127</v>
      </c>
      <c r="Y117" s="226" t="s">
        <v>127</v>
      </c>
      <c r="Z117" s="226" t="s">
        <v>127</v>
      </c>
      <c r="AA117" s="226" t="s">
        <v>127</v>
      </c>
      <c r="AB117" s="226" t="s">
        <v>127</v>
      </c>
      <c r="AC117" s="226" t="s">
        <v>127</v>
      </c>
      <c r="AD117" s="226" t="s">
        <v>127</v>
      </c>
      <c r="AE117" s="226" t="s">
        <v>127</v>
      </c>
      <c r="AF117" s="226" t="s">
        <v>127</v>
      </c>
      <c r="AG117" s="226" t="s">
        <v>127</v>
      </c>
      <c r="AH117" s="226" t="s">
        <v>127</v>
      </c>
      <c r="AI117" s="226" t="s">
        <v>127</v>
      </c>
      <c r="AJ117" s="226" t="s">
        <v>127</v>
      </c>
      <c r="AK117" s="226" t="s">
        <v>127</v>
      </c>
      <c r="AL117" s="226" t="s">
        <v>127</v>
      </c>
      <c r="AM117" s="226" t="s">
        <v>127</v>
      </c>
      <c r="AN117" s="226" t="s">
        <v>127</v>
      </c>
      <c r="AO117" s="226" t="s">
        <v>127</v>
      </c>
      <c r="AP117" s="226" t="s">
        <v>127</v>
      </c>
      <c r="AQ117" s="226" t="s">
        <v>127</v>
      </c>
      <c r="AR117" s="226" t="s">
        <v>127</v>
      </c>
      <c r="AS117" s="226" t="s">
        <v>127</v>
      </c>
      <c r="AT117" s="226" t="s">
        <v>127</v>
      </c>
      <c r="AU117" s="226" t="s">
        <v>127</v>
      </c>
      <c r="AV117" s="226" t="s">
        <v>127</v>
      </c>
      <c r="AW117" s="226" t="s">
        <v>127</v>
      </c>
      <c r="AX117" s="226" t="s">
        <v>127</v>
      </c>
      <c r="AY117" s="226" t="s">
        <v>127</v>
      </c>
      <c r="AZ117" s="226" t="s">
        <v>127</v>
      </c>
      <c r="BA117" s="226" t="s">
        <v>127</v>
      </c>
      <c r="BB117" s="226" t="s">
        <v>127</v>
      </c>
      <c r="BC117" s="226" t="s">
        <v>127</v>
      </c>
      <c r="BD117" s="226" t="s">
        <v>127</v>
      </c>
    </row>
    <row r="118" spans="2:56" s="213" customFormat="1" ht="15" thickBot="1">
      <c r="B118" s="81">
        <f t="shared" si="4"/>
        <v>107</v>
      </c>
      <c r="C118" s="44" t="str">
        <f ca="1">IF(INDIRECT("'Risk Input'!"&amp; Database!$O$8 &amp; ROW() - 5)="","",INDIRECT("'Risk Input'!"&amp; Database!$O$8 &amp; ROW() - 5))</f>
        <v/>
      </c>
      <c r="D118" s="172" t="str">
        <f ca="1">IF(INDIRECT("'Risk Input'!"&amp; Database!$O$2 &amp; ROW() - 5)="","",INDIRECT("'Risk Input'!"&amp; Database!$O$2 &amp; ROW() - 5))</f>
        <v/>
      </c>
      <c r="E118" s="44" t="str">
        <f ca="1">IF(INDIRECT("'Risk Input'!"&amp; Database!$O$25 &amp; ROW() - 5)="","",INDIRECT("'Risk Input'!"&amp; Database!$O$25 &amp; ROW() - 5))</f>
        <v/>
      </c>
      <c r="F118" s="44">
        <f ca="1">IF(INDIRECT("'Risk Input'!"&amp; Database!$O$20 &amp; ROW() - 5)="","",INDIRECT("'Risk Input'!"&amp; Database!$O$20 &amp; ROW() - 5))</f>
        <v>0</v>
      </c>
      <c r="G118" s="44"/>
      <c r="H118" s="44"/>
      <c r="I118" s="226" t="s">
        <v>127</v>
      </c>
      <c r="J118" s="226" t="s">
        <v>127</v>
      </c>
      <c r="K118" s="226" t="s">
        <v>127</v>
      </c>
      <c r="L118" s="226" t="s">
        <v>127</v>
      </c>
      <c r="M118" s="226" t="s">
        <v>127</v>
      </c>
      <c r="N118" s="226" t="s">
        <v>127</v>
      </c>
      <c r="O118" s="226" t="s">
        <v>127</v>
      </c>
      <c r="P118" s="226" t="s">
        <v>127</v>
      </c>
      <c r="Q118" s="226" t="s">
        <v>127</v>
      </c>
      <c r="R118" s="226" t="s">
        <v>127</v>
      </c>
      <c r="S118" s="226" t="s">
        <v>127</v>
      </c>
      <c r="T118" s="226" t="s">
        <v>127</v>
      </c>
      <c r="U118" s="226" t="s">
        <v>127</v>
      </c>
      <c r="V118" s="226" t="s">
        <v>127</v>
      </c>
      <c r="W118" s="226" t="s">
        <v>127</v>
      </c>
      <c r="X118" s="226" t="s">
        <v>127</v>
      </c>
      <c r="Y118" s="226" t="s">
        <v>127</v>
      </c>
      <c r="Z118" s="226" t="s">
        <v>127</v>
      </c>
      <c r="AA118" s="226" t="s">
        <v>127</v>
      </c>
      <c r="AB118" s="226" t="s">
        <v>127</v>
      </c>
      <c r="AC118" s="226" t="s">
        <v>127</v>
      </c>
      <c r="AD118" s="226" t="s">
        <v>127</v>
      </c>
      <c r="AE118" s="226" t="s">
        <v>127</v>
      </c>
      <c r="AF118" s="226" t="s">
        <v>127</v>
      </c>
      <c r="AG118" s="226" t="s">
        <v>127</v>
      </c>
      <c r="AH118" s="226" t="s">
        <v>127</v>
      </c>
      <c r="AI118" s="226" t="s">
        <v>127</v>
      </c>
      <c r="AJ118" s="226" t="s">
        <v>127</v>
      </c>
      <c r="AK118" s="226" t="s">
        <v>127</v>
      </c>
      <c r="AL118" s="226" t="s">
        <v>127</v>
      </c>
      <c r="AM118" s="226" t="s">
        <v>127</v>
      </c>
      <c r="AN118" s="226" t="s">
        <v>127</v>
      </c>
      <c r="AO118" s="226" t="s">
        <v>127</v>
      </c>
      <c r="AP118" s="226" t="s">
        <v>127</v>
      </c>
      <c r="AQ118" s="226" t="s">
        <v>127</v>
      </c>
      <c r="AR118" s="226" t="s">
        <v>127</v>
      </c>
      <c r="AS118" s="226" t="s">
        <v>127</v>
      </c>
      <c r="AT118" s="226" t="s">
        <v>127</v>
      </c>
      <c r="AU118" s="226" t="s">
        <v>127</v>
      </c>
      <c r="AV118" s="226" t="s">
        <v>127</v>
      </c>
      <c r="AW118" s="226" t="s">
        <v>127</v>
      </c>
      <c r="AX118" s="226" t="s">
        <v>127</v>
      </c>
      <c r="AY118" s="226" t="s">
        <v>127</v>
      </c>
      <c r="AZ118" s="226" t="s">
        <v>127</v>
      </c>
      <c r="BA118" s="226" t="s">
        <v>127</v>
      </c>
      <c r="BB118" s="226" t="s">
        <v>127</v>
      </c>
      <c r="BC118" s="226" t="s">
        <v>127</v>
      </c>
      <c r="BD118" s="226" t="s">
        <v>127</v>
      </c>
    </row>
    <row r="119" spans="2:56" s="213" customFormat="1" ht="15" thickBot="1">
      <c r="B119" s="81">
        <f t="shared" si="4"/>
        <v>108</v>
      </c>
      <c r="C119" s="44" t="str">
        <f ca="1">IF(INDIRECT("'Risk Input'!"&amp; Database!$O$8 &amp; ROW() - 5)="","",INDIRECT("'Risk Input'!"&amp; Database!$O$8 &amp; ROW() - 5))</f>
        <v/>
      </c>
      <c r="D119" s="172" t="str">
        <f ca="1">IF(INDIRECT("'Risk Input'!"&amp; Database!$O$2 &amp; ROW() - 5)="","",INDIRECT("'Risk Input'!"&amp; Database!$O$2 &amp; ROW() - 5))</f>
        <v/>
      </c>
      <c r="E119" s="39" t="str">
        <f ca="1">IF(INDIRECT("'Risk Input'!"&amp; Database!$O$25 &amp; ROW() - 5)="","",INDIRECT("'Risk Input'!"&amp; Database!$O$25 &amp; ROW() - 5))</f>
        <v/>
      </c>
      <c r="F119" s="39">
        <f ca="1">IF(INDIRECT("'Risk Input'!"&amp; Database!$O$20 &amp; ROW() - 5)="","",INDIRECT("'Risk Input'!"&amp; Database!$O$20 &amp; ROW() - 5))</f>
        <v>0</v>
      </c>
      <c r="G119" s="39"/>
      <c r="H119" s="39"/>
      <c r="I119" s="226" t="s">
        <v>127</v>
      </c>
      <c r="J119" s="226" t="s">
        <v>127</v>
      </c>
      <c r="K119" s="226" t="s">
        <v>127</v>
      </c>
      <c r="L119" s="226" t="s">
        <v>127</v>
      </c>
      <c r="M119" s="226" t="s">
        <v>127</v>
      </c>
      <c r="N119" s="226" t="s">
        <v>127</v>
      </c>
      <c r="O119" s="226" t="s">
        <v>127</v>
      </c>
      <c r="P119" s="226" t="s">
        <v>127</v>
      </c>
      <c r="Q119" s="226" t="s">
        <v>127</v>
      </c>
      <c r="R119" s="226" t="s">
        <v>127</v>
      </c>
      <c r="S119" s="226" t="s">
        <v>127</v>
      </c>
      <c r="T119" s="226" t="s">
        <v>127</v>
      </c>
      <c r="U119" s="226" t="s">
        <v>127</v>
      </c>
      <c r="V119" s="226" t="s">
        <v>127</v>
      </c>
      <c r="W119" s="226" t="s">
        <v>127</v>
      </c>
      <c r="X119" s="226" t="s">
        <v>127</v>
      </c>
      <c r="Y119" s="226" t="s">
        <v>127</v>
      </c>
      <c r="Z119" s="226" t="s">
        <v>127</v>
      </c>
      <c r="AA119" s="226" t="s">
        <v>127</v>
      </c>
      <c r="AB119" s="226" t="s">
        <v>127</v>
      </c>
      <c r="AC119" s="226" t="s">
        <v>127</v>
      </c>
      <c r="AD119" s="226" t="s">
        <v>127</v>
      </c>
      <c r="AE119" s="226" t="s">
        <v>127</v>
      </c>
      <c r="AF119" s="226" t="s">
        <v>127</v>
      </c>
      <c r="AG119" s="226" t="s">
        <v>127</v>
      </c>
      <c r="AH119" s="226" t="s">
        <v>127</v>
      </c>
      <c r="AI119" s="226" t="s">
        <v>127</v>
      </c>
      <c r="AJ119" s="226" t="s">
        <v>127</v>
      </c>
      <c r="AK119" s="226" t="s">
        <v>127</v>
      </c>
      <c r="AL119" s="226" t="s">
        <v>127</v>
      </c>
      <c r="AM119" s="226" t="s">
        <v>127</v>
      </c>
      <c r="AN119" s="226" t="s">
        <v>127</v>
      </c>
      <c r="AO119" s="226" t="s">
        <v>127</v>
      </c>
      <c r="AP119" s="226" t="s">
        <v>127</v>
      </c>
      <c r="AQ119" s="226" t="s">
        <v>127</v>
      </c>
      <c r="AR119" s="226" t="s">
        <v>127</v>
      </c>
      <c r="AS119" s="226" t="s">
        <v>127</v>
      </c>
      <c r="AT119" s="226" t="s">
        <v>127</v>
      </c>
      <c r="AU119" s="226" t="s">
        <v>127</v>
      </c>
      <c r="AV119" s="226" t="s">
        <v>127</v>
      </c>
      <c r="AW119" s="226" t="s">
        <v>127</v>
      </c>
      <c r="AX119" s="226" t="s">
        <v>127</v>
      </c>
      <c r="AY119" s="226" t="s">
        <v>127</v>
      </c>
      <c r="AZ119" s="226" t="s">
        <v>127</v>
      </c>
      <c r="BA119" s="226" t="s">
        <v>127</v>
      </c>
      <c r="BB119" s="226" t="s">
        <v>127</v>
      </c>
      <c r="BC119" s="226" t="s">
        <v>127</v>
      </c>
      <c r="BD119" s="226" t="s">
        <v>127</v>
      </c>
    </row>
    <row r="120" spans="2:56" s="213" customFormat="1" ht="15" thickBot="1">
      <c r="B120" s="81">
        <f t="shared" si="4"/>
        <v>109</v>
      </c>
      <c r="C120" s="44" t="str">
        <f ca="1">IF(INDIRECT("'Risk Input'!"&amp; Database!$O$8 &amp; ROW() - 5)="","",INDIRECT("'Risk Input'!"&amp; Database!$O$8 &amp; ROW() - 5))</f>
        <v/>
      </c>
      <c r="D120" s="172" t="str">
        <f ca="1">IF(INDIRECT("'Risk Input'!"&amp; Database!$O$2 &amp; ROW() - 5)="","",INDIRECT("'Risk Input'!"&amp; Database!$O$2 &amp; ROW() - 5))</f>
        <v/>
      </c>
      <c r="E120" s="44" t="str">
        <f ca="1">IF(INDIRECT("'Risk Input'!"&amp; Database!$O$25 &amp; ROW() - 5)="","",INDIRECT("'Risk Input'!"&amp; Database!$O$25 &amp; ROW() - 5))</f>
        <v/>
      </c>
      <c r="F120" s="44">
        <f ca="1">IF(INDIRECT("'Risk Input'!"&amp; Database!$O$20 &amp; ROW() - 5)="","",INDIRECT("'Risk Input'!"&amp; Database!$O$20 &amp; ROW() - 5))</f>
        <v>0</v>
      </c>
      <c r="G120" s="44"/>
      <c r="H120" s="44"/>
      <c r="I120" s="226" t="s">
        <v>127</v>
      </c>
      <c r="J120" s="226" t="s">
        <v>127</v>
      </c>
      <c r="K120" s="226" t="s">
        <v>127</v>
      </c>
      <c r="L120" s="226" t="s">
        <v>127</v>
      </c>
      <c r="M120" s="226" t="s">
        <v>127</v>
      </c>
      <c r="N120" s="226" t="s">
        <v>127</v>
      </c>
      <c r="O120" s="226" t="s">
        <v>127</v>
      </c>
      <c r="P120" s="226" t="s">
        <v>127</v>
      </c>
      <c r="Q120" s="226" t="s">
        <v>127</v>
      </c>
      <c r="R120" s="226" t="s">
        <v>127</v>
      </c>
      <c r="S120" s="226" t="s">
        <v>127</v>
      </c>
      <c r="T120" s="226" t="s">
        <v>127</v>
      </c>
      <c r="U120" s="226" t="s">
        <v>127</v>
      </c>
      <c r="V120" s="226" t="s">
        <v>127</v>
      </c>
      <c r="W120" s="226" t="s">
        <v>127</v>
      </c>
      <c r="X120" s="226" t="s">
        <v>127</v>
      </c>
      <c r="Y120" s="226" t="s">
        <v>127</v>
      </c>
      <c r="Z120" s="226" t="s">
        <v>127</v>
      </c>
      <c r="AA120" s="226" t="s">
        <v>127</v>
      </c>
      <c r="AB120" s="226" t="s">
        <v>127</v>
      </c>
      <c r="AC120" s="226" t="s">
        <v>127</v>
      </c>
      <c r="AD120" s="226" t="s">
        <v>127</v>
      </c>
      <c r="AE120" s="226" t="s">
        <v>127</v>
      </c>
      <c r="AF120" s="226" t="s">
        <v>127</v>
      </c>
      <c r="AG120" s="226" t="s">
        <v>127</v>
      </c>
      <c r="AH120" s="226" t="s">
        <v>127</v>
      </c>
      <c r="AI120" s="226" t="s">
        <v>127</v>
      </c>
      <c r="AJ120" s="226" t="s">
        <v>127</v>
      </c>
      <c r="AK120" s="226" t="s">
        <v>127</v>
      </c>
      <c r="AL120" s="226" t="s">
        <v>127</v>
      </c>
      <c r="AM120" s="226" t="s">
        <v>127</v>
      </c>
      <c r="AN120" s="226" t="s">
        <v>127</v>
      </c>
      <c r="AO120" s="226" t="s">
        <v>127</v>
      </c>
      <c r="AP120" s="226" t="s">
        <v>127</v>
      </c>
      <c r="AQ120" s="226" t="s">
        <v>127</v>
      </c>
      <c r="AR120" s="226" t="s">
        <v>127</v>
      </c>
      <c r="AS120" s="226" t="s">
        <v>127</v>
      </c>
      <c r="AT120" s="226" t="s">
        <v>127</v>
      </c>
      <c r="AU120" s="226" t="s">
        <v>127</v>
      </c>
      <c r="AV120" s="226" t="s">
        <v>127</v>
      </c>
      <c r="AW120" s="226" t="s">
        <v>127</v>
      </c>
      <c r="AX120" s="226" t="s">
        <v>127</v>
      </c>
      <c r="AY120" s="226" t="s">
        <v>127</v>
      </c>
      <c r="AZ120" s="226" t="s">
        <v>127</v>
      </c>
      <c r="BA120" s="226" t="s">
        <v>127</v>
      </c>
      <c r="BB120" s="226" t="s">
        <v>127</v>
      </c>
      <c r="BC120" s="226" t="s">
        <v>127</v>
      </c>
      <c r="BD120" s="226" t="s">
        <v>127</v>
      </c>
    </row>
    <row r="121" spans="2:56" s="213" customFormat="1" ht="15" thickBot="1">
      <c r="B121" s="81">
        <f t="shared" si="4"/>
        <v>110</v>
      </c>
      <c r="C121" s="44" t="str">
        <f ca="1">IF(INDIRECT("'Risk Input'!"&amp; Database!$O$8 &amp; ROW() - 5)="","",INDIRECT("'Risk Input'!"&amp; Database!$O$8 &amp; ROW() - 5))</f>
        <v/>
      </c>
      <c r="D121" s="172" t="str">
        <f ca="1">IF(INDIRECT("'Risk Input'!"&amp; Database!$O$2 &amp; ROW() - 5)="","",INDIRECT("'Risk Input'!"&amp; Database!$O$2 &amp; ROW() - 5))</f>
        <v/>
      </c>
      <c r="E121" s="39" t="str">
        <f ca="1">IF(INDIRECT("'Risk Input'!"&amp; Database!$O$25 &amp; ROW() - 5)="","",INDIRECT("'Risk Input'!"&amp; Database!$O$25 &amp; ROW() - 5))</f>
        <v/>
      </c>
      <c r="F121" s="39">
        <f ca="1">IF(INDIRECT("'Risk Input'!"&amp; Database!$O$20 &amp; ROW() - 5)="","",INDIRECT("'Risk Input'!"&amp; Database!$O$20 &amp; ROW() - 5))</f>
        <v>0</v>
      </c>
      <c r="G121" s="39"/>
      <c r="H121" s="39"/>
      <c r="I121" s="226" t="s">
        <v>127</v>
      </c>
      <c r="J121" s="226" t="s">
        <v>127</v>
      </c>
      <c r="K121" s="226" t="s">
        <v>127</v>
      </c>
      <c r="L121" s="226" t="s">
        <v>127</v>
      </c>
      <c r="M121" s="226" t="s">
        <v>127</v>
      </c>
      <c r="N121" s="226" t="s">
        <v>127</v>
      </c>
      <c r="O121" s="226" t="s">
        <v>127</v>
      </c>
      <c r="P121" s="226" t="s">
        <v>127</v>
      </c>
      <c r="Q121" s="226" t="s">
        <v>127</v>
      </c>
      <c r="R121" s="226" t="s">
        <v>127</v>
      </c>
      <c r="S121" s="226" t="s">
        <v>127</v>
      </c>
      <c r="T121" s="226" t="s">
        <v>127</v>
      </c>
      <c r="U121" s="226" t="s">
        <v>127</v>
      </c>
      <c r="V121" s="226" t="s">
        <v>127</v>
      </c>
      <c r="W121" s="226" t="s">
        <v>127</v>
      </c>
      <c r="X121" s="226" t="s">
        <v>127</v>
      </c>
      <c r="Y121" s="226" t="s">
        <v>127</v>
      </c>
      <c r="Z121" s="226" t="s">
        <v>127</v>
      </c>
      <c r="AA121" s="226" t="s">
        <v>127</v>
      </c>
      <c r="AB121" s="226" t="s">
        <v>127</v>
      </c>
      <c r="AC121" s="226" t="s">
        <v>127</v>
      </c>
      <c r="AD121" s="226" t="s">
        <v>127</v>
      </c>
      <c r="AE121" s="226" t="s">
        <v>127</v>
      </c>
      <c r="AF121" s="226" t="s">
        <v>127</v>
      </c>
      <c r="AG121" s="226" t="s">
        <v>127</v>
      </c>
      <c r="AH121" s="226" t="s">
        <v>127</v>
      </c>
      <c r="AI121" s="226" t="s">
        <v>127</v>
      </c>
      <c r="AJ121" s="226" t="s">
        <v>127</v>
      </c>
      <c r="AK121" s="226" t="s">
        <v>127</v>
      </c>
      <c r="AL121" s="226" t="s">
        <v>127</v>
      </c>
      <c r="AM121" s="226" t="s">
        <v>127</v>
      </c>
      <c r="AN121" s="226" t="s">
        <v>127</v>
      </c>
      <c r="AO121" s="226" t="s">
        <v>127</v>
      </c>
      <c r="AP121" s="226" t="s">
        <v>127</v>
      </c>
      <c r="AQ121" s="226" t="s">
        <v>127</v>
      </c>
      <c r="AR121" s="226" t="s">
        <v>127</v>
      </c>
      <c r="AS121" s="226" t="s">
        <v>127</v>
      </c>
      <c r="AT121" s="226" t="s">
        <v>127</v>
      </c>
      <c r="AU121" s="226" t="s">
        <v>127</v>
      </c>
      <c r="AV121" s="226" t="s">
        <v>127</v>
      </c>
      <c r="AW121" s="226" t="s">
        <v>127</v>
      </c>
      <c r="AX121" s="226" t="s">
        <v>127</v>
      </c>
      <c r="AY121" s="226" t="s">
        <v>127</v>
      </c>
      <c r="AZ121" s="226" t="s">
        <v>127</v>
      </c>
      <c r="BA121" s="226" t="s">
        <v>127</v>
      </c>
      <c r="BB121" s="226" t="s">
        <v>127</v>
      </c>
      <c r="BC121" s="226" t="s">
        <v>127</v>
      </c>
      <c r="BD121" s="226" t="s">
        <v>127</v>
      </c>
    </row>
    <row r="122" spans="2:56" s="213" customFormat="1" ht="15" thickBot="1">
      <c r="B122" s="81">
        <f t="shared" si="4"/>
        <v>111</v>
      </c>
      <c r="C122" s="44" t="str">
        <f ca="1">IF(INDIRECT("'Risk Input'!"&amp; Database!$O$8 &amp; ROW() - 5)="","",INDIRECT("'Risk Input'!"&amp; Database!$O$8 &amp; ROW() - 5))</f>
        <v/>
      </c>
      <c r="D122" s="172" t="str">
        <f ca="1">IF(INDIRECT("'Risk Input'!"&amp; Database!$O$2 &amp; ROW() - 5)="","",INDIRECT("'Risk Input'!"&amp; Database!$O$2 &amp; ROW() - 5))</f>
        <v/>
      </c>
      <c r="E122" s="44" t="str">
        <f ca="1">IF(INDIRECT("'Risk Input'!"&amp; Database!$O$25 &amp; ROW() - 5)="","",INDIRECT("'Risk Input'!"&amp; Database!$O$25 &amp; ROW() - 5))</f>
        <v/>
      </c>
      <c r="F122" s="44">
        <f ca="1">IF(INDIRECT("'Risk Input'!"&amp; Database!$O$20 &amp; ROW() - 5)="","",INDIRECT("'Risk Input'!"&amp; Database!$O$20 &amp; ROW() - 5))</f>
        <v>0</v>
      </c>
      <c r="G122" s="44"/>
      <c r="H122" s="44"/>
      <c r="I122" s="226" t="s">
        <v>127</v>
      </c>
      <c r="J122" s="226" t="s">
        <v>127</v>
      </c>
      <c r="K122" s="226" t="s">
        <v>127</v>
      </c>
      <c r="L122" s="226" t="s">
        <v>127</v>
      </c>
      <c r="M122" s="226" t="s">
        <v>127</v>
      </c>
      <c r="N122" s="226" t="s">
        <v>127</v>
      </c>
      <c r="O122" s="226" t="s">
        <v>127</v>
      </c>
      <c r="P122" s="226" t="s">
        <v>127</v>
      </c>
      <c r="Q122" s="226" t="s">
        <v>127</v>
      </c>
      <c r="R122" s="226" t="s">
        <v>127</v>
      </c>
      <c r="S122" s="226" t="s">
        <v>127</v>
      </c>
      <c r="T122" s="226" t="s">
        <v>127</v>
      </c>
      <c r="U122" s="226" t="s">
        <v>127</v>
      </c>
      <c r="V122" s="226" t="s">
        <v>127</v>
      </c>
      <c r="W122" s="226" t="s">
        <v>127</v>
      </c>
      <c r="X122" s="226" t="s">
        <v>127</v>
      </c>
      <c r="Y122" s="226" t="s">
        <v>127</v>
      </c>
      <c r="Z122" s="226" t="s">
        <v>127</v>
      </c>
      <c r="AA122" s="226" t="s">
        <v>127</v>
      </c>
      <c r="AB122" s="226" t="s">
        <v>127</v>
      </c>
      <c r="AC122" s="226" t="s">
        <v>127</v>
      </c>
      <c r="AD122" s="226" t="s">
        <v>127</v>
      </c>
      <c r="AE122" s="226" t="s">
        <v>127</v>
      </c>
      <c r="AF122" s="226" t="s">
        <v>127</v>
      </c>
      <c r="AG122" s="226" t="s">
        <v>127</v>
      </c>
      <c r="AH122" s="226" t="s">
        <v>127</v>
      </c>
      <c r="AI122" s="226" t="s">
        <v>127</v>
      </c>
      <c r="AJ122" s="226" t="s">
        <v>127</v>
      </c>
      <c r="AK122" s="226" t="s">
        <v>127</v>
      </c>
      <c r="AL122" s="226" t="s">
        <v>127</v>
      </c>
      <c r="AM122" s="226" t="s">
        <v>127</v>
      </c>
      <c r="AN122" s="226" t="s">
        <v>127</v>
      </c>
      <c r="AO122" s="226" t="s">
        <v>127</v>
      </c>
      <c r="AP122" s="226" t="s">
        <v>127</v>
      </c>
      <c r="AQ122" s="226" t="s">
        <v>127</v>
      </c>
      <c r="AR122" s="226" t="s">
        <v>127</v>
      </c>
      <c r="AS122" s="226" t="s">
        <v>127</v>
      </c>
      <c r="AT122" s="226" t="s">
        <v>127</v>
      </c>
      <c r="AU122" s="226" t="s">
        <v>127</v>
      </c>
      <c r="AV122" s="226" t="s">
        <v>127</v>
      </c>
      <c r="AW122" s="226" t="s">
        <v>127</v>
      </c>
      <c r="AX122" s="226" t="s">
        <v>127</v>
      </c>
      <c r="AY122" s="226" t="s">
        <v>127</v>
      </c>
      <c r="AZ122" s="226" t="s">
        <v>127</v>
      </c>
      <c r="BA122" s="226" t="s">
        <v>127</v>
      </c>
      <c r="BB122" s="226" t="s">
        <v>127</v>
      </c>
      <c r="BC122" s="226" t="s">
        <v>127</v>
      </c>
      <c r="BD122" s="226" t="s">
        <v>127</v>
      </c>
    </row>
    <row r="123" spans="2:56" s="213" customFormat="1" ht="15" thickBot="1">
      <c r="B123" s="81">
        <f t="shared" si="4"/>
        <v>112</v>
      </c>
      <c r="C123" s="44" t="str">
        <f ca="1">IF(INDIRECT("'Risk Input'!"&amp; Database!$O$8 &amp; ROW() - 5)="","",INDIRECT("'Risk Input'!"&amp; Database!$O$8 &amp; ROW() - 5))</f>
        <v/>
      </c>
      <c r="D123" s="172" t="str">
        <f ca="1">IF(INDIRECT("'Risk Input'!"&amp; Database!$O$2 &amp; ROW() - 5)="","",INDIRECT("'Risk Input'!"&amp; Database!$O$2 &amp; ROW() - 5))</f>
        <v/>
      </c>
      <c r="E123" s="39" t="str">
        <f ca="1">IF(INDIRECT("'Risk Input'!"&amp; Database!$O$25 &amp; ROW() - 5)="","",INDIRECT("'Risk Input'!"&amp; Database!$O$25 &amp; ROW() - 5))</f>
        <v/>
      </c>
      <c r="F123" s="39">
        <f ca="1">IF(INDIRECT("'Risk Input'!"&amp; Database!$O$20 &amp; ROW() - 5)="","",INDIRECT("'Risk Input'!"&amp; Database!$O$20 &amp; ROW() - 5))</f>
        <v>0</v>
      </c>
      <c r="G123" s="39"/>
      <c r="H123" s="39"/>
      <c r="I123" s="226" t="s">
        <v>127</v>
      </c>
      <c r="J123" s="226" t="s">
        <v>127</v>
      </c>
      <c r="K123" s="226" t="s">
        <v>127</v>
      </c>
      <c r="L123" s="226" t="s">
        <v>127</v>
      </c>
      <c r="M123" s="226" t="s">
        <v>127</v>
      </c>
      <c r="N123" s="226" t="s">
        <v>127</v>
      </c>
      <c r="O123" s="226" t="s">
        <v>127</v>
      </c>
      <c r="P123" s="226" t="s">
        <v>127</v>
      </c>
      <c r="Q123" s="226" t="s">
        <v>127</v>
      </c>
      <c r="R123" s="226" t="s">
        <v>127</v>
      </c>
      <c r="S123" s="226" t="s">
        <v>127</v>
      </c>
      <c r="T123" s="226" t="s">
        <v>127</v>
      </c>
      <c r="U123" s="226" t="s">
        <v>127</v>
      </c>
      <c r="V123" s="226" t="s">
        <v>127</v>
      </c>
      <c r="W123" s="226" t="s">
        <v>127</v>
      </c>
      <c r="X123" s="226" t="s">
        <v>127</v>
      </c>
      <c r="Y123" s="226" t="s">
        <v>127</v>
      </c>
      <c r="Z123" s="226" t="s">
        <v>127</v>
      </c>
      <c r="AA123" s="226" t="s">
        <v>127</v>
      </c>
      <c r="AB123" s="226" t="s">
        <v>127</v>
      </c>
      <c r="AC123" s="226" t="s">
        <v>127</v>
      </c>
      <c r="AD123" s="226" t="s">
        <v>127</v>
      </c>
      <c r="AE123" s="226" t="s">
        <v>127</v>
      </c>
      <c r="AF123" s="226" t="s">
        <v>127</v>
      </c>
      <c r="AG123" s="226" t="s">
        <v>127</v>
      </c>
      <c r="AH123" s="226" t="s">
        <v>127</v>
      </c>
      <c r="AI123" s="226" t="s">
        <v>127</v>
      </c>
      <c r="AJ123" s="226" t="s">
        <v>127</v>
      </c>
      <c r="AK123" s="226" t="s">
        <v>127</v>
      </c>
      <c r="AL123" s="226" t="s">
        <v>127</v>
      </c>
      <c r="AM123" s="226" t="s">
        <v>127</v>
      </c>
      <c r="AN123" s="226" t="s">
        <v>127</v>
      </c>
      <c r="AO123" s="226" t="s">
        <v>127</v>
      </c>
      <c r="AP123" s="226" t="s">
        <v>127</v>
      </c>
      <c r="AQ123" s="226" t="s">
        <v>127</v>
      </c>
      <c r="AR123" s="226" t="s">
        <v>127</v>
      </c>
      <c r="AS123" s="226" t="s">
        <v>127</v>
      </c>
      <c r="AT123" s="226" t="s">
        <v>127</v>
      </c>
      <c r="AU123" s="226" t="s">
        <v>127</v>
      </c>
      <c r="AV123" s="226" t="s">
        <v>127</v>
      </c>
      <c r="AW123" s="226" t="s">
        <v>127</v>
      </c>
      <c r="AX123" s="226" t="s">
        <v>127</v>
      </c>
      <c r="AY123" s="226" t="s">
        <v>127</v>
      </c>
      <c r="AZ123" s="226" t="s">
        <v>127</v>
      </c>
      <c r="BA123" s="226" t="s">
        <v>127</v>
      </c>
      <c r="BB123" s="226" t="s">
        <v>127</v>
      </c>
      <c r="BC123" s="226" t="s">
        <v>127</v>
      </c>
      <c r="BD123" s="226" t="s">
        <v>127</v>
      </c>
    </row>
    <row r="124" spans="2:56" s="213" customFormat="1" ht="15" thickBot="1">
      <c r="B124" s="82">
        <f t="shared" si="4"/>
        <v>113</v>
      </c>
      <c r="C124" s="44" t="str">
        <f ca="1">IF(INDIRECT("'Risk Input'!"&amp; Database!$O$8 &amp; ROW() - 5)="","",INDIRECT("'Risk Input'!"&amp; Database!$O$8 &amp; ROW() - 5))</f>
        <v/>
      </c>
      <c r="D124" s="172" t="str">
        <f ca="1">IF(INDIRECT("'Risk Input'!"&amp; Database!$O$2 &amp; ROW() - 5)="","",INDIRECT("'Risk Input'!"&amp; Database!$O$2 &amp; ROW() - 5))</f>
        <v/>
      </c>
      <c r="E124" s="44" t="str">
        <f ca="1">IF(INDIRECT("'Risk Input'!"&amp; Database!$O$25 &amp; ROW() - 5)="","",INDIRECT("'Risk Input'!"&amp; Database!$O$25 &amp; ROW() - 5))</f>
        <v/>
      </c>
      <c r="F124" s="44">
        <f ca="1">IF(INDIRECT("'Risk Input'!"&amp; Database!$O$20 &amp; ROW() - 5)="","",INDIRECT("'Risk Input'!"&amp; Database!$O$20 &amp; ROW() - 5))</f>
        <v>0</v>
      </c>
      <c r="G124" s="44"/>
      <c r="H124" s="44"/>
      <c r="I124" s="226" t="s">
        <v>127</v>
      </c>
      <c r="J124" s="226" t="s">
        <v>127</v>
      </c>
      <c r="K124" s="226" t="s">
        <v>127</v>
      </c>
      <c r="L124" s="226" t="s">
        <v>127</v>
      </c>
      <c r="M124" s="226" t="s">
        <v>127</v>
      </c>
      <c r="N124" s="226" t="s">
        <v>127</v>
      </c>
      <c r="O124" s="226" t="s">
        <v>127</v>
      </c>
      <c r="P124" s="226" t="s">
        <v>127</v>
      </c>
      <c r="Q124" s="226" t="s">
        <v>127</v>
      </c>
      <c r="R124" s="226" t="s">
        <v>127</v>
      </c>
      <c r="S124" s="226" t="s">
        <v>127</v>
      </c>
      <c r="T124" s="226" t="s">
        <v>127</v>
      </c>
      <c r="U124" s="226" t="s">
        <v>127</v>
      </c>
      <c r="V124" s="226" t="s">
        <v>127</v>
      </c>
      <c r="W124" s="226" t="s">
        <v>127</v>
      </c>
      <c r="X124" s="226" t="s">
        <v>127</v>
      </c>
      <c r="Y124" s="226" t="s">
        <v>127</v>
      </c>
      <c r="Z124" s="226" t="s">
        <v>127</v>
      </c>
      <c r="AA124" s="226" t="s">
        <v>127</v>
      </c>
      <c r="AB124" s="226" t="s">
        <v>127</v>
      </c>
      <c r="AC124" s="226" t="s">
        <v>127</v>
      </c>
      <c r="AD124" s="226" t="s">
        <v>127</v>
      </c>
      <c r="AE124" s="226" t="s">
        <v>127</v>
      </c>
      <c r="AF124" s="226" t="s">
        <v>127</v>
      </c>
      <c r="AG124" s="226" t="s">
        <v>127</v>
      </c>
      <c r="AH124" s="226" t="s">
        <v>127</v>
      </c>
      <c r="AI124" s="226" t="s">
        <v>127</v>
      </c>
      <c r="AJ124" s="226" t="s">
        <v>127</v>
      </c>
      <c r="AK124" s="226" t="s">
        <v>127</v>
      </c>
      <c r="AL124" s="226" t="s">
        <v>127</v>
      </c>
      <c r="AM124" s="226" t="s">
        <v>127</v>
      </c>
      <c r="AN124" s="226" t="s">
        <v>127</v>
      </c>
      <c r="AO124" s="226" t="s">
        <v>127</v>
      </c>
      <c r="AP124" s="226" t="s">
        <v>127</v>
      </c>
      <c r="AQ124" s="226" t="s">
        <v>127</v>
      </c>
      <c r="AR124" s="226" t="s">
        <v>127</v>
      </c>
      <c r="AS124" s="226" t="s">
        <v>127</v>
      </c>
      <c r="AT124" s="226" t="s">
        <v>127</v>
      </c>
      <c r="AU124" s="226" t="s">
        <v>127</v>
      </c>
      <c r="AV124" s="226" t="s">
        <v>127</v>
      </c>
      <c r="AW124" s="226" t="s">
        <v>127</v>
      </c>
      <c r="AX124" s="226" t="s">
        <v>127</v>
      </c>
      <c r="AY124" s="226" t="s">
        <v>127</v>
      </c>
      <c r="AZ124" s="226" t="s">
        <v>127</v>
      </c>
      <c r="BA124" s="226" t="s">
        <v>127</v>
      </c>
      <c r="BB124" s="226" t="s">
        <v>127</v>
      </c>
      <c r="BC124" s="226" t="s">
        <v>127</v>
      </c>
      <c r="BD124" s="226" t="s">
        <v>127</v>
      </c>
    </row>
    <row r="125" spans="2:56" s="213" customFormat="1" ht="15" thickBot="1">
      <c r="B125" s="82">
        <f t="shared" si="4"/>
        <v>114</v>
      </c>
      <c r="C125" s="44" t="str">
        <f ca="1">IF(INDIRECT("'Risk Input'!"&amp; Database!$O$8 &amp; ROW() - 5)="","",INDIRECT("'Risk Input'!"&amp; Database!$O$8 &amp; ROW() - 5))</f>
        <v/>
      </c>
      <c r="D125" s="172" t="str">
        <f ca="1">IF(INDIRECT("'Risk Input'!"&amp; Database!$O$2 &amp; ROW() - 5)="","",INDIRECT("'Risk Input'!"&amp; Database!$O$2 &amp; ROW() - 5))</f>
        <v/>
      </c>
      <c r="E125" s="39" t="str">
        <f ca="1">IF(INDIRECT("'Risk Input'!"&amp; Database!$O$25 &amp; ROW() - 5)="","",INDIRECT("'Risk Input'!"&amp; Database!$O$25 &amp; ROW() - 5))</f>
        <v/>
      </c>
      <c r="F125" s="39">
        <f ca="1">IF(INDIRECT("'Risk Input'!"&amp; Database!$O$20 &amp; ROW() - 5)="","",INDIRECT("'Risk Input'!"&amp; Database!$O$20 &amp; ROW() - 5))</f>
        <v>0</v>
      </c>
      <c r="G125" s="39"/>
      <c r="H125" s="39"/>
      <c r="I125" s="226" t="s">
        <v>127</v>
      </c>
      <c r="J125" s="226" t="s">
        <v>127</v>
      </c>
      <c r="K125" s="226" t="s">
        <v>127</v>
      </c>
      <c r="L125" s="226" t="s">
        <v>127</v>
      </c>
      <c r="M125" s="226" t="s">
        <v>127</v>
      </c>
      <c r="N125" s="226" t="s">
        <v>127</v>
      </c>
      <c r="O125" s="226" t="s">
        <v>127</v>
      </c>
      <c r="P125" s="226" t="s">
        <v>127</v>
      </c>
      <c r="Q125" s="226" t="s">
        <v>127</v>
      </c>
      <c r="R125" s="226" t="s">
        <v>127</v>
      </c>
      <c r="S125" s="226" t="s">
        <v>127</v>
      </c>
      <c r="T125" s="226" t="s">
        <v>127</v>
      </c>
      <c r="U125" s="226" t="s">
        <v>127</v>
      </c>
      <c r="V125" s="226" t="s">
        <v>127</v>
      </c>
      <c r="W125" s="226" t="s">
        <v>127</v>
      </c>
      <c r="X125" s="226" t="s">
        <v>127</v>
      </c>
      <c r="Y125" s="226" t="s">
        <v>127</v>
      </c>
      <c r="Z125" s="226" t="s">
        <v>127</v>
      </c>
      <c r="AA125" s="226" t="s">
        <v>127</v>
      </c>
      <c r="AB125" s="226" t="s">
        <v>127</v>
      </c>
      <c r="AC125" s="226" t="s">
        <v>127</v>
      </c>
      <c r="AD125" s="226" t="s">
        <v>127</v>
      </c>
      <c r="AE125" s="226" t="s">
        <v>127</v>
      </c>
      <c r="AF125" s="226" t="s">
        <v>127</v>
      </c>
      <c r="AG125" s="226" t="s">
        <v>127</v>
      </c>
      <c r="AH125" s="226" t="s">
        <v>127</v>
      </c>
      <c r="AI125" s="226" t="s">
        <v>127</v>
      </c>
      <c r="AJ125" s="226" t="s">
        <v>127</v>
      </c>
      <c r="AK125" s="226" t="s">
        <v>127</v>
      </c>
      <c r="AL125" s="226" t="s">
        <v>127</v>
      </c>
      <c r="AM125" s="226" t="s">
        <v>127</v>
      </c>
      <c r="AN125" s="226" t="s">
        <v>127</v>
      </c>
      <c r="AO125" s="226" t="s">
        <v>127</v>
      </c>
      <c r="AP125" s="226" t="s">
        <v>127</v>
      </c>
      <c r="AQ125" s="226" t="s">
        <v>127</v>
      </c>
      <c r="AR125" s="226" t="s">
        <v>127</v>
      </c>
      <c r="AS125" s="226" t="s">
        <v>127</v>
      </c>
      <c r="AT125" s="226" t="s">
        <v>127</v>
      </c>
      <c r="AU125" s="226" t="s">
        <v>127</v>
      </c>
      <c r="AV125" s="226" t="s">
        <v>127</v>
      </c>
      <c r="AW125" s="226" t="s">
        <v>127</v>
      </c>
      <c r="AX125" s="226" t="s">
        <v>127</v>
      </c>
      <c r="AY125" s="226" t="s">
        <v>127</v>
      </c>
      <c r="AZ125" s="226" t="s">
        <v>127</v>
      </c>
      <c r="BA125" s="226" t="s">
        <v>127</v>
      </c>
      <c r="BB125" s="226" t="s">
        <v>127</v>
      </c>
      <c r="BC125" s="226" t="s">
        <v>127</v>
      </c>
      <c r="BD125" s="226" t="s">
        <v>127</v>
      </c>
    </row>
    <row r="126" spans="2:56" s="213" customFormat="1" ht="15" thickBot="1">
      <c r="B126" s="82">
        <f t="shared" si="4"/>
        <v>115</v>
      </c>
      <c r="C126" s="44" t="str">
        <f ca="1">IF(INDIRECT("'Risk Input'!"&amp; Database!$O$8 &amp; ROW() - 5)="","",INDIRECT("'Risk Input'!"&amp; Database!$O$8 &amp; ROW() - 5))</f>
        <v/>
      </c>
      <c r="D126" s="172" t="str">
        <f ca="1">IF(INDIRECT("'Risk Input'!"&amp; Database!$O$2 &amp; ROW() - 5)="","",INDIRECT("'Risk Input'!"&amp; Database!$O$2 &amp; ROW() - 5))</f>
        <v/>
      </c>
      <c r="E126" s="44" t="str">
        <f ca="1">IF(INDIRECT("'Risk Input'!"&amp; Database!$O$25 &amp; ROW() - 5)="","",INDIRECT("'Risk Input'!"&amp; Database!$O$25 &amp; ROW() - 5))</f>
        <v/>
      </c>
      <c r="F126" s="44">
        <f ca="1">IF(INDIRECT("'Risk Input'!"&amp; Database!$O$20 &amp; ROW() - 5)="","",INDIRECT("'Risk Input'!"&amp; Database!$O$20 &amp; ROW() - 5))</f>
        <v>0</v>
      </c>
      <c r="G126" s="44"/>
      <c r="H126" s="44"/>
      <c r="I126" s="226" t="s">
        <v>127</v>
      </c>
      <c r="J126" s="226" t="s">
        <v>127</v>
      </c>
      <c r="K126" s="226" t="s">
        <v>127</v>
      </c>
      <c r="L126" s="226" t="s">
        <v>127</v>
      </c>
      <c r="M126" s="226" t="s">
        <v>127</v>
      </c>
      <c r="N126" s="226" t="s">
        <v>127</v>
      </c>
      <c r="O126" s="226" t="s">
        <v>127</v>
      </c>
      <c r="P126" s="226" t="s">
        <v>127</v>
      </c>
      <c r="Q126" s="226" t="s">
        <v>127</v>
      </c>
      <c r="R126" s="226" t="s">
        <v>127</v>
      </c>
      <c r="S126" s="226" t="s">
        <v>127</v>
      </c>
      <c r="T126" s="226" t="s">
        <v>127</v>
      </c>
      <c r="U126" s="226" t="s">
        <v>127</v>
      </c>
      <c r="V126" s="226" t="s">
        <v>127</v>
      </c>
      <c r="W126" s="226" t="s">
        <v>127</v>
      </c>
      <c r="X126" s="226" t="s">
        <v>127</v>
      </c>
      <c r="Y126" s="226" t="s">
        <v>127</v>
      </c>
      <c r="Z126" s="226" t="s">
        <v>127</v>
      </c>
      <c r="AA126" s="226" t="s">
        <v>127</v>
      </c>
      <c r="AB126" s="226" t="s">
        <v>127</v>
      </c>
      <c r="AC126" s="226" t="s">
        <v>127</v>
      </c>
      <c r="AD126" s="226" t="s">
        <v>127</v>
      </c>
      <c r="AE126" s="226" t="s">
        <v>127</v>
      </c>
      <c r="AF126" s="226" t="s">
        <v>127</v>
      </c>
      <c r="AG126" s="226" t="s">
        <v>127</v>
      </c>
      <c r="AH126" s="226" t="s">
        <v>127</v>
      </c>
      <c r="AI126" s="226" t="s">
        <v>127</v>
      </c>
      <c r="AJ126" s="226" t="s">
        <v>127</v>
      </c>
      <c r="AK126" s="226" t="s">
        <v>127</v>
      </c>
      <c r="AL126" s="226" t="s">
        <v>127</v>
      </c>
      <c r="AM126" s="226" t="s">
        <v>127</v>
      </c>
      <c r="AN126" s="226" t="s">
        <v>127</v>
      </c>
      <c r="AO126" s="226" t="s">
        <v>127</v>
      </c>
      <c r="AP126" s="226" t="s">
        <v>127</v>
      </c>
      <c r="AQ126" s="226" t="s">
        <v>127</v>
      </c>
      <c r="AR126" s="226" t="s">
        <v>127</v>
      </c>
      <c r="AS126" s="226" t="s">
        <v>127</v>
      </c>
      <c r="AT126" s="226" t="s">
        <v>127</v>
      </c>
      <c r="AU126" s="226" t="s">
        <v>127</v>
      </c>
      <c r="AV126" s="226" t="s">
        <v>127</v>
      </c>
      <c r="AW126" s="226" t="s">
        <v>127</v>
      </c>
      <c r="AX126" s="226" t="s">
        <v>127</v>
      </c>
      <c r="AY126" s="226" t="s">
        <v>127</v>
      </c>
      <c r="AZ126" s="226" t="s">
        <v>127</v>
      </c>
      <c r="BA126" s="226" t="s">
        <v>127</v>
      </c>
      <c r="BB126" s="226" t="s">
        <v>127</v>
      </c>
      <c r="BC126" s="226" t="s">
        <v>127</v>
      </c>
      <c r="BD126" s="226" t="s">
        <v>127</v>
      </c>
    </row>
    <row r="127" spans="2:56" s="213" customFormat="1" ht="15" thickBot="1">
      <c r="B127" s="82">
        <f t="shared" si="4"/>
        <v>116</v>
      </c>
      <c r="C127" s="44" t="str">
        <f ca="1">IF(INDIRECT("'Risk Input'!"&amp; Database!$O$8 &amp; ROW() - 5)="","",INDIRECT("'Risk Input'!"&amp; Database!$O$8 &amp; ROW() - 5))</f>
        <v/>
      </c>
      <c r="D127" s="172" t="str">
        <f ca="1">IF(INDIRECT("'Risk Input'!"&amp; Database!$O$2 &amp; ROW() - 5)="","",INDIRECT("'Risk Input'!"&amp; Database!$O$2 &amp; ROW() - 5))</f>
        <v/>
      </c>
      <c r="E127" s="39" t="str">
        <f ca="1">IF(INDIRECT("'Risk Input'!"&amp; Database!$O$25 &amp; ROW() - 5)="","",INDIRECT("'Risk Input'!"&amp; Database!$O$25 &amp; ROW() - 5))</f>
        <v/>
      </c>
      <c r="F127" s="39">
        <f ca="1">IF(INDIRECT("'Risk Input'!"&amp; Database!$O$20 &amp; ROW() - 5)="","",INDIRECT("'Risk Input'!"&amp; Database!$O$20 &amp; ROW() - 5))</f>
        <v>0</v>
      </c>
      <c r="G127" s="39"/>
      <c r="H127" s="39"/>
      <c r="I127" s="226" t="s">
        <v>127</v>
      </c>
      <c r="J127" s="226" t="s">
        <v>127</v>
      </c>
      <c r="K127" s="226" t="s">
        <v>127</v>
      </c>
      <c r="L127" s="226" t="s">
        <v>127</v>
      </c>
      <c r="M127" s="226" t="s">
        <v>127</v>
      </c>
      <c r="N127" s="226" t="s">
        <v>127</v>
      </c>
      <c r="O127" s="226" t="s">
        <v>127</v>
      </c>
      <c r="P127" s="226" t="s">
        <v>127</v>
      </c>
      <c r="Q127" s="226" t="s">
        <v>127</v>
      </c>
      <c r="R127" s="226" t="s">
        <v>127</v>
      </c>
      <c r="S127" s="226" t="s">
        <v>127</v>
      </c>
      <c r="T127" s="226" t="s">
        <v>127</v>
      </c>
      <c r="U127" s="226" t="s">
        <v>127</v>
      </c>
      <c r="V127" s="226" t="s">
        <v>127</v>
      </c>
      <c r="W127" s="226" t="s">
        <v>127</v>
      </c>
      <c r="X127" s="226" t="s">
        <v>127</v>
      </c>
      <c r="Y127" s="226" t="s">
        <v>127</v>
      </c>
      <c r="Z127" s="226" t="s">
        <v>127</v>
      </c>
      <c r="AA127" s="226" t="s">
        <v>127</v>
      </c>
      <c r="AB127" s="226" t="s">
        <v>127</v>
      </c>
      <c r="AC127" s="226" t="s">
        <v>127</v>
      </c>
      <c r="AD127" s="226" t="s">
        <v>127</v>
      </c>
      <c r="AE127" s="226" t="s">
        <v>127</v>
      </c>
      <c r="AF127" s="226" t="s">
        <v>127</v>
      </c>
      <c r="AG127" s="226" t="s">
        <v>127</v>
      </c>
      <c r="AH127" s="226" t="s">
        <v>127</v>
      </c>
      <c r="AI127" s="226" t="s">
        <v>127</v>
      </c>
      <c r="AJ127" s="226" t="s">
        <v>127</v>
      </c>
      <c r="AK127" s="226" t="s">
        <v>127</v>
      </c>
      <c r="AL127" s="226" t="s">
        <v>127</v>
      </c>
      <c r="AM127" s="226" t="s">
        <v>127</v>
      </c>
      <c r="AN127" s="226" t="s">
        <v>127</v>
      </c>
      <c r="AO127" s="226" t="s">
        <v>127</v>
      </c>
      <c r="AP127" s="226" t="s">
        <v>127</v>
      </c>
      <c r="AQ127" s="226" t="s">
        <v>127</v>
      </c>
      <c r="AR127" s="226" t="s">
        <v>127</v>
      </c>
      <c r="AS127" s="226" t="s">
        <v>127</v>
      </c>
      <c r="AT127" s="226" t="s">
        <v>127</v>
      </c>
      <c r="AU127" s="226" t="s">
        <v>127</v>
      </c>
      <c r="AV127" s="226" t="s">
        <v>127</v>
      </c>
      <c r="AW127" s="226" t="s">
        <v>127</v>
      </c>
      <c r="AX127" s="226" t="s">
        <v>127</v>
      </c>
      <c r="AY127" s="226" t="s">
        <v>127</v>
      </c>
      <c r="AZ127" s="226" t="s">
        <v>127</v>
      </c>
      <c r="BA127" s="226" t="s">
        <v>127</v>
      </c>
      <c r="BB127" s="226" t="s">
        <v>127</v>
      </c>
      <c r="BC127" s="226" t="s">
        <v>127</v>
      </c>
      <c r="BD127" s="226" t="s">
        <v>127</v>
      </c>
    </row>
    <row r="128" spans="2:56" s="213" customFormat="1" ht="15" thickBot="1">
      <c r="B128" s="82">
        <f t="shared" si="4"/>
        <v>117</v>
      </c>
      <c r="C128" s="44" t="str">
        <f ca="1">IF(INDIRECT("'Risk Input'!"&amp; Database!$O$8 &amp; ROW() - 5)="","",INDIRECT("'Risk Input'!"&amp; Database!$O$8 &amp; ROW() - 5))</f>
        <v/>
      </c>
      <c r="D128" s="172" t="str">
        <f ca="1">IF(INDIRECT("'Risk Input'!"&amp; Database!$O$2 &amp; ROW() - 5)="","",INDIRECT("'Risk Input'!"&amp; Database!$O$2 &amp; ROW() - 5))</f>
        <v/>
      </c>
      <c r="E128" s="44" t="str">
        <f ca="1">IF(INDIRECT("'Risk Input'!"&amp; Database!$O$25 &amp; ROW() - 5)="","",INDIRECT("'Risk Input'!"&amp; Database!$O$25 &amp; ROW() - 5))</f>
        <v/>
      </c>
      <c r="F128" s="44">
        <f ca="1">IF(INDIRECT("'Risk Input'!"&amp; Database!$O$20 &amp; ROW() - 5)="","",INDIRECT("'Risk Input'!"&amp; Database!$O$20 &amp; ROW() - 5))</f>
        <v>0</v>
      </c>
      <c r="G128" s="44"/>
      <c r="H128" s="44"/>
      <c r="I128" s="226" t="s">
        <v>127</v>
      </c>
      <c r="J128" s="226" t="s">
        <v>127</v>
      </c>
      <c r="K128" s="226" t="s">
        <v>127</v>
      </c>
      <c r="L128" s="226" t="s">
        <v>127</v>
      </c>
      <c r="M128" s="226" t="s">
        <v>127</v>
      </c>
      <c r="N128" s="226" t="s">
        <v>127</v>
      </c>
      <c r="O128" s="226" t="s">
        <v>127</v>
      </c>
      <c r="P128" s="226" t="s">
        <v>127</v>
      </c>
      <c r="Q128" s="226" t="s">
        <v>127</v>
      </c>
      <c r="R128" s="226" t="s">
        <v>127</v>
      </c>
      <c r="S128" s="226" t="s">
        <v>127</v>
      </c>
      <c r="T128" s="226" t="s">
        <v>127</v>
      </c>
      <c r="U128" s="226" t="s">
        <v>127</v>
      </c>
      <c r="V128" s="226" t="s">
        <v>127</v>
      </c>
      <c r="W128" s="226" t="s">
        <v>127</v>
      </c>
      <c r="X128" s="226" t="s">
        <v>127</v>
      </c>
      <c r="Y128" s="226" t="s">
        <v>127</v>
      </c>
      <c r="Z128" s="226" t="s">
        <v>127</v>
      </c>
      <c r="AA128" s="226" t="s">
        <v>127</v>
      </c>
      <c r="AB128" s="226" t="s">
        <v>127</v>
      </c>
      <c r="AC128" s="226" t="s">
        <v>127</v>
      </c>
      <c r="AD128" s="226" t="s">
        <v>127</v>
      </c>
      <c r="AE128" s="226" t="s">
        <v>127</v>
      </c>
      <c r="AF128" s="226" t="s">
        <v>127</v>
      </c>
      <c r="AG128" s="226" t="s">
        <v>127</v>
      </c>
      <c r="AH128" s="226" t="s">
        <v>127</v>
      </c>
      <c r="AI128" s="226" t="s">
        <v>127</v>
      </c>
      <c r="AJ128" s="226" t="s">
        <v>127</v>
      </c>
      <c r="AK128" s="226" t="s">
        <v>127</v>
      </c>
      <c r="AL128" s="226" t="s">
        <v>127</v>
      </c>
      <c r="AM128" s="226" t="s">
        <v>127</v>
      </c>
      <c r="AN128" s="226" t="s">
        <v>127</v>
      </c>
      <c r="AO128" s="226" t="s">
        <v>127</v>
      </c>
      <c r="AP128" s="226" t="s">
        <v>127</v>
      </c>
      <c r="AQ128" s="226" t="s">
        <v>127</v>
      </c>
      <c r="AR128" s="226" t="s">
        <v>127</v>
      </c>
      <c r="AS128" s="226" t="s">
        <v>127</v>
      </c>
      <c r="AT128" s="226" t="s">
        <v>127</v>
      </c>
      <c r="AU128" s="226" t="s">
        <v>127</v>
      </c>
      <c r="AV128" s="226" t="s">
        <v>127</v>
      </c>
      <c r="AW128" s="226" t="s">
        <v>127</v>
      </c>
      <c r="AX128" s="226" t="s">
        <v>127</v>
      </c>
      <c r="AY128" s="226" t="s">
        <v>127</v>
      </c>
      <c r="AZ128" s="226" t="s">
        <v>127</v>
      </c>
      <c r="BA128" s="226" t="s">
        <v>127</v>
      </c>
      <c r="BB128" s="226" t="s">
        <v>127</v>
      </c>
      <c r="BC128" s="226" t="s">
        <v>127</v>
      </c>
      <c r="BD128" s="226" t="s">
        <v>127</v>
      </c>
    </row>
    <row r="129" spans="2:56" s="213" customFormat="1" ht="15" thickBot="1">
      <c r="B129" s="82">
        <f t="shared" si="4"/>
        <v>118</v>
      </c>
      <c r="C129" s="44" t="str">
        <f ca="1">IF(INDIRECT("'Risk Input'!"&amp; Database!$O$8 &amp; ROW() - 5)="","",INDIRECT("'Risk Input'!"&amp; Database!$O$8 &amp; ROW() - 5))</f>
        <v/>
      </c>
      <c r="D129" s="172" t="str">
        <f ca="1">IF(INDIRECT("'Risk Input'!"&amp; Database!$O$2 &amp; ROW() - 5)="","",INDIRECT("'Risk Input'!"&amp; Database!$O$2 &amp; ROW() - 5))</f>
        <v/>
      </c>
      <c r="E129" s="39" t="str">
        <f ca="1">IF(INDIRECT("'Risk Input'!"&amp; Database!$O$25 &amp; ROW() - 5)="","",INDIRECT("'Risk Input'!"&amp; Database!$O$25 &amp; ROW() - 5))</f>
        <v/>
      </c>
      <c r="F129" s="39">
        <f ca="1">IF(INDIRECT("'Risk Input'!"&amp; Database!$O$20 &amp; ROW() - 5)="","",INDIRECT("'Risk Input'!"&amp; Database!$O$20 &amp; ROW() - 5))</f>
        <v>0</v>
      </c>
      <c r="G129" s="39"/>
      <c r="H129" s="39"/>
      <c r="I129" s="226" t="s">
        <v>127</v>
      </c>
      <c r="J129" s="226" t="s">
        <v>127</v>
      </c>
      <c r="K129" s="226" t="s">
        <v>127</v>
      </c>
      <c r="L129" s="226" t="s">
        <v>127</v>
      </c>
      <c r="M129" s="226" t="s">
        <v>127</v>
      </c>
      <c r="N129" s="226" t="s">
        <v>127</v>
      </c>
      <c r="O129" s="226" t="s">
        <v>127</v>
      </c>
      <c r="P129" s="226" t="s">
        <v>127</v>
      </c>
      <c r="Q129" s="226" t="s">
        <v>127</v>
      </c>
      <c r="R129" s="226" t="s">
        <v>127</v>
      </c>
      <c r="S129" s="226" t="s">
        <v>127</v>
      </c>
      <c r="T129" s="226" t="s">
        <v>127</v>
      </c>
      <c r="U129" s="226" t="s">
        <v>127</v>
      </c>
      <c r="V129" s="226" t="s">
        <v>127</v>
      </c>
      <c r="W129" s="226" t="s">
        <v>127</v>
      </c>
      <c r="X129" s="226" t="s">
        <v>127</v>
      </c>
      <c r="Y129" s="226" t="s">
        <v>127</v>
      </c>
      <c r="Z129" s="226" t="s">
        <v>127</v>
      </c>
      <c r="AA129" s="226" t="s">
        <v>127</v>
      </c>
      <c r="AB129" s="226" t="s">
        <v>127</v>
      </c>
      <c r="AC129" s="226" t="s">
        <v>127</v>
      </c>
      <c r="AD129" s="226" t="s">
        <v>127</v>
      </c>
      <c r="AE129" s="226" t="s">
        <v>127</v>
      </c>
      <c r="AF129" s="226" t="s">
        <v>127</v>
      </c>
      <c r="AG129" s="226" t="s">
        <v>127</v>
      </c>
      <c r="AH129" s="226" t="s">
        <v>127</v>
      </c>
      <c r="AI129" s="226" t="s">
        <v>127</v>
      </c>
      <c r="AJ129" s="226" t="s">
        <v>127</v>
      </c>
      <c r="AK129" s="226" t="s">
        <v>127</v>
      </c>
      <c r="AL129" s="226" t="s">
        <v>127</v>
      </c>
      <c r="AM129" s="226" t="s">
        <v>127</v>
      </c>
      <c r="AN129" s="226" t="s">
        <v>127</v>
      </c>
      <c r="AO129" s="226" t="s">
        <v>127</v>
      </c>
      <c r="AP129" s="226" t="s">
        <v>127</v>
      </c>
      <c r="AQ129" s="226" t="s">
        <v>127</v>
      </c>
      <c r="AR129" s="226" t="s">
        <v>127</v>
      </c>
      <c r="AS129" s="226" t="s">
        <v>127</v>
      </c>
      <c r="AT129" s="226" t="s">
        <v>127</v>
      </c>
      <c r="AU129" s="226" t="s">
        <v>127</v>
      </c>
      <c r="AV129" s="226" t="s">
        <v>127</v>
      </c>
      <c r="AW129" s="226" t="s">
        <v>127</v>
      </c>
      <c r="AX129" s="226" t="s">
        <v>127</v>
      </c>
      <c r="AY129" s="226" t="s">
        <v>127</v>
      </c>
      <c r="AZ129" s="226" t="s">
        <v>127</v>
      </c>
      <c r="BA129" s="226" t="s">
        <v>127</v>
      </c>
      <c r="BB129" s="226" t="s">
        <v>127</v>
      </c>
      <c r="BC129" s="226" t="s">
        <v>127</v>
      </c>
      <c r="BD129" s="226" t="s">
        <v>127</v>
      </c>
    </row>
    <row r="130" spans="2:56" s="213" customFormat="1" ht="15" thickBot="1">
      <c r="B130" s="82">
        <f t="shared" si="4"/>
        <v>119</v>
      </c>
      <c r="C130" s="44" t="str">
        <f ca="1">IF(INDIRECT("'Risk Input'!"&amp; Database!$O$8 &amp; ROW() - 5)="","",INDIRECT("'Risk Input'!"&amp; Database!$O$8 &amp; ROW() - 5))</f>
        <v/>
      </c>
      <c r="D130" s="172" t="str">
        <f ca="1">IF(INDIRECT("'Risk Input'!"&amp; Database!$O$2 &amp; ROW() - 5)="","",INDIRECT("'Risk Input'!"&amp; Database!$O$2 &amp; ROW() - 5))</f>
        <v/>
      </c>
      <c r="E130" s="44" t="str">
        <f ca="1">IF(INDIRECT("'Risk Input'!"&amp; Database!$O$25 &amp; ROW() - 5)="","",INDIRECT("'Risk Input'!"&amp; Database!$O$25 &amp; ROW() - 5))</f>
        <v/>
      </c>
      <c r="F130" s="44">
        <f ca="1">IF(INDIRECT("'Risk Input'!"&amp; Database!$O$20 &amp; ROW() - 5)="","",INDIRECT("'Risk Input'!"&amp; Database!$O$20 &amp; ROW() - 5))</f>
        <v>0</v>
      </c>
      <c r="G130" s="44"/>
      <c r="H130" s="44"/>
      <c r="I130" s="226" t="s">
        <v>127</v>
      </c>
      <c r="J130" s="226" t="s">
        <v>127</v>
      </c>
      <c r="K130" s="226" t="s">
        <v>127</v>
      </c>
      <c r="L130" s="226" t="s">
        <v>127</v>
      </c>
      <c r="M130" s="226" t="s">
        <v>127</v>
      </c>
      <c r="N130" s="226" t="s">
        <v>127</v>
      </c>
      <c r="O130" s="226" t="s">
        <v>127</v>
      </c>
      <c r="P130" s="226" t="s">
        <v>127</v>
      </c>
      <c r="Q130" s="226" t="s">
        <v>127</v>
      </c>
      <c r="R130" s="226" t="s">
        <v>127</v>
      </c>
      <c r="S130" s="226" t="s">
        <v>127</v>
      </c>
      <c r="T130" s="226" t="s">
        <v>127</v>
      </c>
      <c r="U130" s="226" t="s">
        <v>127</v>
      </c>
      <c r="V130" s="226" t="s">
        <v>127</v>
      </c>
      <c r="W130" s="226" t="s">
        <v>127</v>
      </c>
      <c r="X130" s="226" t="s">
        <v>127</v>
      </c>
      <c r="Y130" s="226" t="s">
        <v>127</v>
      </c>
      <c r="Z130" s="226" t="s">
        <v>127</v>
      </c>
      <c r="AA130" s="226" t="s">
        <v>127</v>
      </c>
      <c r="AB130" s="226" t="s">
        <v>127</v>
      </c>
      <c r="AC130" s="226" t="s">
        <v>127</v>
      </c>
      <c r="AD130" s="226" t="s">
        <v>127</v>
      </c>
      <c r="AE130" s="226" t="s">
        <v>127</v>
      </c>
      <c r="AF130" s="226" t="s">
        <v>127</v>
      </c>
      <c r="AG130" s="226" t="s">
        <v>127</v>
      </c>
      <c r="AH130" s="226" t="s">
        <v>127</v>
      </c>
      <c r="AI130" s="226" t="s">
        <v>127</v>
      </c>
      <c r="AJ130" s="226" t="s">
        <v>127</v>
      </c>
      <c r="AK130" s="226" t="s">
        <v>127</v>
      </c>
      <c r="AL130" s="226" t="s">
        <v>127</v>
      </c>
      <c r="AM130" s="226" t="s">
        <v>127</v>
      </c>
      <c r="AN130" s="226" t="s">
        <v>127</v>
      </c>
      <c r="AO130" s="226" t="s">
        <v>127</v>
      </c>
      <c r="AP130" s="226" t="s">
        <v>127</v>
      </c>
      <c r="AQ130" s="226" t="s">
        <v>127</v>
      </c>
      <c r="AR130" s="226" t="s">
        <v>127</v>
      </c>
      <c r="AS130" s="226" t="s">
        <v>127</v>
      </c>
      <c r="AT130" s="226" t="s">
        <v>127</v>
      </c>
      <c r="AU130" s="226" t="s">
        <v>127</v>
      </c>
      <c r="AV130" s="226" t="s">
        <v>127</v>
      </c>
      <c r="AW130" s="226" t="s">
        <v>127</v>
      </c>
      <c r="AX130" s="226" t="s">
        <v>127</v>
      </c>
      <c r="AY130" s="226" t="s">
        <v>127</v>
      </c>
      <c r="AZ130" s="226" t="s">
        <v>127</v>
      </c>
      <c r="BA130" s="226" t="s">
        <v>127</v>
      </c>
      <c r="BB130" s="226" t="s">
        <v>127</v>
      </c>
      <c r="BC130" s="226" t="s">
        <v>127</v>
      </c>
      <c r="BD130" s="226" t="s">
        <v>127</v>
      </c>
    </row>
    <row r="131" spans="2:56" s="213" customFormat="1" ht="15" thickBot="1">
      <c r="B131" s="82">
        <f t="shared" si="4"/>
        <v>120</v>
      </c>
      <c r="C131" s="44" t="str">
        <f ca="1">IF(INDIRECT("'Risk Input'!"&amp; Database!$O$8 &amp; ROW() - 5)="","",INDIRECT("'Risk Input'!"&amp; Database!$O$8 &amp; ROW() - 5))</f>
        <v/>
      </c>
      <c r="D131" s="172" t="str">
        <f ca="1">IF(INDIRECT("'Risk Input'!"&amp; Database!$O$2 &amp; ROW() - 5)="","",INDIRECT("'Risk Input'!"&amp; Database!$O$2 &amp; ROW() - 5))</f>
        <v/>
      </c>
      <c r="E131" s="39" t="str">
        <f ca="1">IF(INDIRECT("'Risk Input'!"&amp; Database!$O$25 &amp; ROW() - 5)="","",INDIRECT("'Risk Input'!"&amp; Database!$O$25 &amp; ROW() - 5))</f>
        <v/>
      </c>
      <c r="F131" s="39">
        <f ca="1">IF(INDIRECT("'Risk Input'!"&amp; Database!$O$20 &amp; ROW() - 5)="","",INDIRECT("'Risk Input'!"&amp; Database!$O$20 &amp; ROW() - 5))</f>
        <v>0</v>
      </c>
      <c r="G131" s="39"/>
      <c r="H131" s="39"/>
      <c r="I131" s="226" t="s">
        <v>127</v>
      </c>
      <c r="J131" s="226" t="s">
        <v>127</v>
      </c>
      <c r="K131" s="226" t="s">
        <v>127</v>
      </c>
      <c r="L131" s="226" t="s">
        <v>127</v>
      </c>
      <c r="M131" s="226" t="s">
        <v>127</v>
      </c>
      <c r="N131" s="226" t="s">
        <v>127</v>
      </c>
      <c r="O131" s="226" t="s">
        <v>127</v>
      </c>
      <c r="P131" s="226" t="s">
        <v>127</v>
      </c>
      <c r="Q131" s="226" t="s">
        <v>127</v>
      </c>
      <c r="R131" s="226" t="s">
        <v>127</v>
      </c>
      <c r="S131" s="226" t="s">
        <v>127</v>
      </c>
      <c r="T131" s="226" t="s">
        <v>127</v>
      </c>
      <c r="U131" s="226" t="s">
        <v>127</v>
      </c>
      <c r="V131" s="226" t="s">
        <v>127</v>
      </c>
      <c r="W131" s="226" t="s">
        <v>127</v>
      </c>
      <c r="X131" s="226" t="s">
        <v>127</v>
      </c>
      <c r="Y131" s="226" t="s">
        <v>127</v>
      </c>
      <c r="Z131" s="226" t="s">
        <v>127</v>
      </c>
      <c r="AA131" s="226" t="s">
        <v>127</v>
      </c>
      <c r="AB131" s="226" t="s">
        <v>127</v>
      </c>
      <c r="AC131" s="226" t="s">
        <v>127</v>
      </c>
      <c r="AD131" s="226" t="s">
        <v>127</v>
      </c>
      <c r="AE131" s="226" t="s">
        <v>127</v>
      </c>
      <c r="AF131" s="226" t="s">
        <v>127</v>
      </c>
      <c r="AG131" s="226" t="s">
        <v>127</v>
      </c>
      <c r="AH131" s="226" t="s">
        <v>127</v>
      </c>
      <c r="AI131" s="226" t="s">
        <v>127</v>
      </c>
      <c r="AJ131" s="226" t="s">
        <v>127</v>
      </c>
      <c r="AK131" s="226" t="s">
        <v>127</v>
      </c>
      <c r="AL131" s="226" t="s">
        <v>127</v>
      </c>
      <c r="AM131" s="226" t="s">
        <v>127</v>
      </c>
      <c r="AN131" s="226" t="s">
        <v>127</v>
      </c>
      <c r="AO131" s="226" t="s">
        <v>127</v>
      </c>
      <c r="AP131" s="226" t="s">
        <v>127</v>
      </c>
      <c r="AQ131" s="226" t="s">
        <v>127</v>
      </c>
      <c r="AR131" s="226" t="s">
        <v>127</v>
      </c>
      <c r="AS131" s="226" t="s">
        <v>127</v>
      </c>
      <c r="AT131" s="226" t="s">
        <v>127</v>
      </c>
      <c r="AU131" s="226" t="s">
        <v>127</v>
      </c>
      <c r="AV131" s="226" t="s">
        <v>127</v>
      </c>
      <c r="AW131" s="226" t="s">
        <v>127</v>
      </c>
      <c r="AX131" s="226" t="s">
        <v>127</v>
      </c>
      <c r="AY131" s="226" t="s">
        <v>127</v>
      </c>
      <c r="AZ131" s="226" t="s">
        <v>127</v>
      </c>
      <c r="BA131" s="226" t="s">
        <v>127</v>
      </c>
      <c r="BB131" s="226" t="s">
        <v>127</v>
      </c>
      <c r="BC131" s="226" t="s">
        <v>127</v>
      </c>
      <c r="BD131" s="226" t="s">
        <v>127</v>
      </c>
    </row>
    <row r="132" spans="2:56" s="213" customFormat="1" ht="15" thickBot="1">
      <c r="B132" s="82">
        <f t="shared" si="4"/>
        <v>121</v>
      </c>
      <c r="C132" s="44" t="str">
        <f ca="1">IF(INDIRECT("'Risk Input'!"&amp; Database!$O$8 &amp; ROW() - 5)="","",INDIRECT("'Risk Input'!"&amp; Database!$O$8 &amp; ROW() - 5))</f>
        <v/>
      </c>
      <c r="D132" s="172" t="str">
        <f ca="1">IF(INDIRECT("'Risk Input'!"&amp; Database!$O$2 &amp; ROW() - 5)="","",INDIRECT("'Risk Input'!"&amp; Database!$O$2 &amp; ROW() - 5))</f>
        <v/>
      </c>
      <c r="E132" s="44" t="str">
        <f ca="1">IF(INDIRECT("'Risk Input'!"&amp; Database!$O$25 &amp; ROW() - 5)="","",INDIRECT("'Risk Input'!"&amp; Database!$O$25 &amp; ROW() - 5))</f>
        <v/>
      </c>
      <c r="F132" s="44">
        <f ca="1">IF(INDIRECT("'Risk Input'!"&amp; Database!$O$20 &amp; ROW() - 5)="","",INDIRECT("'Risk Input'!"&amp; Database!$O$20 &amp; ROW() - 5))</f>
        <v>0</v>
      </c>
      <c r="G132" s="44"/>
      <c r="H132" s="44"/>
      <c r="I132" s="226" t="s">
        <v>127</v>
      </c>
      <c r="J132" s="226" t="s">
        <v>127</v>
      </c>
      <c r="K132" s="226" t="s">
        <v>127</v>
      </c>
      <c r="L132" s="226" t="s">
        <v>127</v>
      </c>
      <c r="M132" s="226" t="s">
        <v>127</v>
      </c>
      <c r="N132" s="226" t="s">
        <v>127</v>
      </c>
      <c r="O132" s="226" t="s">
        <v>127</v>
      </c>
      <c r="P132" s="226" t="s">
        <v>127</v>
      </c>
      <c r="Q132" s="226" t="s">
        <v>127</v>
      </c>
      <c r="R132" s="226" t="s">
        <v>127</v>
      </c>
      <c r="S132" s="226" t="s">
        <v>127</v>
      </c>
      <c r="T132" s="226" t="s">
        <v>127</v>
      </c>
      <c r="U132" s="226" t="s">
        <v>127</v>
      </c>
      <c r="V132" s="226" t="s">
        <v>127</v>
      </c>
      <c r="W132" s="226" t="s">
        <v>127</v>
      </c>
      <c r="X132" s="226" t="s">
        <v>127</v>
      </c>
      <c r="Y132" s="226" t="s">
        <v>127</v>
      </c>
      <c r="Z132" s="226" t="s">
        <v>127</v>
      </c>
      <c r="AA132" s="226" t="s">
        <v>127</v>
      </c>
      <c r="AB132" s="226" t="s">
        <v>127</v>
      </c>
      <c r="AC132" s="226" t="s">
        <v>127</v>
      </c>
      <c r="AD132" s="226" t="s">
        <v>127</v>
      </c>
      <c r="AE132" s="226" t="s">
        <v>127</v>
      </c>
      <c r="AF132" s="226" t="s">
        <v>127</v>
      </c>
      <c r="AG132" s="226" t="s">
        <v>127</v>
      </c>
      <c r="AH132" s="226" t="s">
        <v>127</v>
      </c>
      <c r="AI132" s="226" t="s">
        <v>127</v>
      </c>
      <c r="AJ132" s="226" t="s">
        <v>127</v>
      </c>
      <c r="AK132" s="226" t="s">
        <v>127</v>
      </c>
      <c r="AL132" s="226" t="s">
        <v>127</v>
      </c>
      <c r="AM132" s="226" t="s">
        <v>127</v>
      </c>
      <c r="AN132" s="226" t="s">
        <v>127</v>
      </c>
      <c r="AO132" s="226" t="s">
        <v>127</v>
      </c>
      <c r="AP132" s="226" t="s">
        <v>127</v>
      </c>
      <c r="AQ132" s="226" t="s">
        <v>127</v>
      </c>
      <c r="AR132" s="226" t="s">
        <v>127</v>
      </c>
      <c r="AS132" s="226" t="s">
        <v>127</v>
      </c>
      <c r="AT132" s="226" t="s">
        <v>127</v>
      </c>
      <c r="AU132" s="226" t="s">
        <v>127</v>
      </c>
      <c r="AV132" s="226" t="s">
        <v>127</v>
      </c>
      <c r="AW132" s="226" t="s">
        <v>127</v>
      </c>
      <c r="AX132" s="226" t="s">
        <v>127</v>
      </c>
      <c r="AY132" s="226" t="s">
        <v>127</v>
      </c>
      <c r="AZ132" s="226" t="s">
        <v>127</v>
      </c>
      <c r="BA132" s="226" t="s">
        <v>127</v>
      </c>
      <c r="BB132" s="226" t="s">
        <v>127</v>
      </c>
      <c r="BC132" s="226" t="s">
        <v>127</v>
      </c>
      <c r="BD132" s="226" t="s">
        <v>127</v>
      </c>
    </row>
    <row r="133" spans="2:56" s="213" customFormat="1" ht="15" thickBot="1">
      <c r="B133" s="82">
        <f t="shared" si="4"/>
        <v>122</v>
      </c>
      <c r="C133" s="44" t="str">
        <f ca="1">IF(INDIRECT("'Risk Input'!"&amp; Database!$O$8 &amp; ROW() - 5)="","",INDIRECT("'Risk Input'!"&amp; Database!$O$8 &amp; ROW() - 5))</f>
        <v/>
      </c>
      <c r="D133" s="172" t="str">
        <f ca="1">IF(INDIRECT("'Risk Input'!"&amp; Database!$O$2 &amp; ROW() - 5)="","",INDIRECT("'Risk Input'!"&amp; Database!$O$2 &amp; ROW() - 5))</f>
        <v/>
      </c>
      <c r="E133" s="39" t="str">
        <f ca="1">IF(INDIRECT("'Risk Input'!"&amp; Database!$O$25 &amp; ROW() - 5)="","",INDIRECT("'Risk Input'!"&amp; Database!$O$25 &amp; ROW() - 5))</f>
        <v/>
      </c>
      <c r="F133" s="39">
        <f ca="1">IF(INDIRECT("'Risk Input'!"&amp; Database!$O$20 &amp; ROW() - 5)="","",INDIRECT("'Risk Input'!"&amp; Database!$O$20 &amp; ROW() - 5))</f>
        <v>0</v>
      </c>
      <c r="G133" s="39"/>
      <c r="H133" s="39"/>
      <c r="I133" s="226" t="s">
        <v>127</v>
      </c>
      <c r="J133" s="226" t="s">
        <v>127</v>
      </c>
      <c r="K133" s="226" t="s">
        <v>127</v>
      </c>
      <c r="L133" s="226" t="s">
        <v>127</v>
      </c>
      <c r="M133" s="226" t="s">
        <v>127</v>
      </c>
      <c r="N133" s="226" t="s">
        <v>127</v>
      </c>
      <c r="O133" s="226" t="s">
        <v>127</v>
      </c>
      <c r="P133" s="226" t="s">
        <v>127</v>
      </c>
      <c r="Q133" s="226" t="s">
        <v>127</v>
      </c>
      <c r="R133" s="226" t="s">
        <v>127</v>
      </c>
      <c r="S133" s="226" t="s">
        <v>127</v>
      </c>
      <c r="T133" s="226" t="s">
        <v>127</v>
      </c>
      <c r="U133" s="226" t="s">
        <v>127</v>
      </c>
      <c r="V133" s="226" t="s">
        <v>127</v>
      </c>
      <c r="W133" s="226" t="s">
        <v>127</v>
      </c>
      <c r="X133" s="226" t="s">
        <v>127</v>
      </c>
      <c r="Y133" s="226" t="s">
        <v>127</v>
      </c>
      <c r="Z133" s="226" t="s">
        <v>127</v>
      </c>
      <c r="AA133" s="226" t="s">
        <v>127</v>
      </c>
      <c r="AB133" s="226" t="s">
        <v>127</v>
      </c>
      <c r="AC133" s="226" t="s">
        <v>127</v>
      </c>
      <c r="AD133" s="226" t="s">
        <v>127</v>
      </c>
      <c r="AE133" s="226" t="s">
        <v>127</v>
      </c>
      <c r="AF133" s="226" t="s">
        <v>127</v>
      </c>
      <c r="AG133" s="226" t="s">
        <v>127</v>
      </c>
      <c r="AH133" s="226" t="s">
        <v>127</v>
      </c>
      <c r="AI133" s="226" t="s">
        <v>127</v>
      </c>
      <c r="AJ133" s="226" t="s">
        <v>127</v>
      </c>
      <c r="AK133" s="226" t="s">
        <v>127</v>
      </c>
      <c r="AL133" s="226" t="s">
        <v>127</v>
      </c>
      <c r="AM133" s="226" t="s">
        <v>127</v>
      </c>
      <c r="AN133" s="226" t="s">
        <v>127</v>
      </c>
      <c r="AO133" s="226" t="s">
        <v>127</v>
      </c>
      <c r="AP133" s="226" t="s">
        <v>127</v>
      </c>
      <c r="AQ133" s="226" t="s">
        <v>127</v>
      </c>
      <c r="AR133" s="226" t="s">
        <v>127</v>
      </c>
      <c r="AS133" s="226" t="s">
        <v>127</v>
      </c>
      <c r="AT133" s="226" t="s">
        <v>127</v>
      </c>
      <c r="AU133" s="226" t="s">
        <v>127</v>
      </c>
      <c r="AV133" s="226" t="s">
        <v>127</v>
      </c>
      <c r="AW133" s="226" t="s">
        <v>127</v>
      </c>
      <c r="AX133" s="226" t="s">
        <v>127</v>
      </c>
      <c r="AY133" s="226" t="s">
        <v>127</v>
      </c>
      <c r="AZ133" s="226" t="s">
        <v>127</v>
      </c>
      <c r="BA133" s="226" t="s">
        <v>127</v>
      </c>
      <c r="BB133" s="226" t="s">
        <v>127</v>
      </c>
      <c r="BC133" s="226" t="s">
        <v>127</v>
      </c>
      <c r="BD133" s="226" t="s">
        <v>127</v>
      </c>
    </row>
    <row r="134" spans="2:56" s="213" customFormat="1" ht="15" thickBot="1">
      <c r="B134" s="82">
        <f t="shared" si="4"/>
        <v>123</v>
      </c>
      <c r="C134" s="44" t="str">
        <f ca="1">IF(INDIRECT("'Risk Input'!"&amp; Database!$O$8 &amp; ROW() - 5)="","",INDIRECT("'Risk Input'!"&amp; Database!$O$8 &amp; ROW() - 5))</f>
        <v/>
      </c>
      <c r="D134" s="172" t="str">
        <f ca="1">IF(INDIRECT("'Risk Input'!"&amp; Database!$O$2 &amp; ROW() - 5)="","",INDIRECT("'Risk Input'!"&amp; Database!$O$2 &amp; ROW() - 5))</f>
        <v/>
      </c>
      <c r="E134" s="44" t="str">
        <f ca="1">IF(INDIRECT("'Risk Input'!"&amp; Database!$O$25 &amp; ROW() - 5)="","",INDIRECT("'Risk Input'!"&amp; Database!$O$25 &amp; ROW() - 5))</f>
        <v/>
      </c>
      <c r="F134" s="44">
        <f ca="1">IF(INDIRECT("'Risk Input'!"&amp; Database!$O$20 &amp; ROW() - 5)="","",INDIRECT("'Risk Input'!"&amp; Database!$O$20 &amp; ROW() - 5))</f>
        <v>0</v>
      </c>
      <c r="G134" s="44"/>
      <c r="H134" s="44"/>
      <c r="I134" s="226" t="s">
        <v>127</v>
      </c>
      <c r="J134" s="226" t="s">
        <v>127</v>
      </c>
      <c r="K134" s="226" t="s">
        <v>127</v>
      </c>
      <c r="L134" s="226" t="s">
        <v>127</v>
      </c>
      <c r="M134" s="226" t="s">
        <v>127</v>
      </c>
      <c r="N134" s="226" t="s">
        <v>127</v>
      </c>
      <c r="O134" s="226" t="s">
        <v>127</v>
      </c>
      <c r="P134" s="226" t="s">
        <v>127</v>
      </c>
      <c r="Q134" s="226" t="s">
        <v>127</v>
      </c>
      <c r="R134" s="226" t="s">
        <v>127</v>
      </c>
      <c r="S134" s="226" t="s">
        <v>127</v>
      </c>
      <c r="T134" s="226" t="s">
        <v>127</v>
      </c>
      <c r="U134" s="226" t="s">
        <v>127</v>
      </c>
      <c r="V134" s="226" t="s">
        <v>127</v>
      </c>
      <c r="W134" s="226" t="s">
        <v>127</v>
      </c>
      <c r="X134" s="226" t="s">
        <v>127</v>
      </c>
      <c r="Y134" s="226" t="s">
        <v>127</v>
      </c>
      <c r="Z134" s="226" t="s">
        <v>127</v>
      </c>
      <c r="AA134" s="226" t="s">
        <v>127</v>
      </c>
      <c r="AB134" s="226" t="s">
        <v>127</v>
      </c>
      <c r="AC134" s="226" t="s">
        <v>127</v>
      </c>
      <c r="AD134" s="226" t="s">
        <v>127</v>
      </c>
      <c r="AE134" s="226" t="s">
        <v>127</v>
      </c>
      <c r="AF134" s="226" t="s">
        <v>127</v>
      </c>
      <c r="AG134" s="226" t="s">
        <v>127</v>
      </c>
      <c r="AH134" s="226" t="s">
        <v>127</v>
      </c>
      <c r="AI134" s="226" t="s">
        <v>127</v>
      </c>
      <c r="AJ134" s="226" t="s">
        <v>127</v>
      </c>
      <c r="AK134" s="226" t="s">
        <v>127</v>
      </c>
      <c r="AL134" s="226" t="s">
        <v>127</v>
      </c>
      <c r="AM134" s="226" t="s">
        <v>127</v>
      </c>
      <c r="AN134" s="226" t="s">
        <v>127</v>
      </c>
      <c r="AO134" s="226" t="s">
        <v>127</v>
      </c>
      <c r="AP134" s="226" t="s">
        <v>127</v>
      </c>
      <c r="AQ134" s="226" t="s">
        <v>127</v>
      </c>
      <c r="AR134" s="226" t="s">
        <v>127</v>
      </c>
      <c r="AS134" s="226" t="s">
        <v>127</v>
      </c>
      <c r="AT134" s="226" t="s">
        <v>127</v>
      </c>
      <c r="AU134" s="226" t="s">
        <v>127</v>
      </c>
      <c r="AV134" s="226" t="s">
        <v>127</v>
      </c>
      <c r="AW134" s="226" t="s">
        <v>127</v>
      </c>
      <c r="AX134" s="226" t="s">
        <v>127</v>
      </c>
      <c r="AY134" s="226" t="s">
        <v>127</v>
      </c>
      <c r="AZ134" s="226" t="s">
        <v>127</v>
      </c>
      <c r="BA134" s="226" t="s">
        <v>127</v>
      </c>
      <c r="BB134" s="226" t="s">
        <v>127</v>
      </c>
      <c r="BC134" s="226" t="s">
        <v>127</v>
      </c>
      <c r="BD134" s="226" t="s">
        <v>127</v>
      </c>
    </row>
    <row r="135" spans="2:56" s="213" customFormat="1" ht="15" thickBot="1">
      <c r="B135" s="82">
        <f t="shared" si="4"/>
        <v>124</v>
      </c>
      <c r="C135" s="44" t="str">
        <f ca="1">IF(INDIRECT("'Risk Input'!"&amp; Database!$O$8 &amp; ROW() - 5)="","",INDIRECT("'Risk Input'!"&amp; Database!$O$8 &amp; ROW() - 5))</f>
        <v/>
      </c>
      <c r="D135" s="172" t="str">
        <f ca="1">IF(INDIRECT("'Risk Input'!"&amp; Database!$O$2 &amp; ROW() - 5)="","",INDIRECT("'Risk Input'!"&amp; Database!$O$2 &amp; ROW() - 5))</f>
        <v/>
      </c>
      <c r="E135" s="39" t="str">
        <f ca="1">IF(INDIRECT("'Risk Input'!"&amp; Database!$O$25 &amp; ROW() - 5)="","",INDIRECT("'Risk Input'!"&amp; Database!$O$25 &amp; ROW() - 5))</f>
        <v/>
      </c>
      <c r="F135" s="39">
        <f ca="1">IF(INDIRECT("'Risk Input'!"&amp; Database!$O$20 &amp; ROW() - 5)="","",INDIRECT("'Risk Input'!"&amp; Database!$O$20 &amp; ROW() - 5))</f>
        <v>0</v>
      </c>
      <c r="G135" s="39"/>
      <c r="H135" s="39"/>
      <c r="I135" s="226" t="s">
        <v>127</v>
      </c>
      <c r="J135" s="226" t="s">
        <v>127</v>
      </c>
      <c r="K135" s="226" t="s">
        <v>127</v>
      </c>
      <c r="L135" s="226" t="s">
        <v>127</v>
      </c>
      <c r="M135" s="226" t="s">
        <v>127</v>
      </c>
      <c r="N135" s="226" t="s">
        <v>127</v>
      </c>
      <c r="O135" s="226" t="s">
        <v>127</v>
      </c>
      <c r="P135" s="226" t="s">
        <v>127</v>
      </c>
      <c r="Q135" s="226" t="s">
        <v>127</v>
      </c>
      <c r="R135" s="226" t="s">
        <v>127</v>
      </c>
      <c r="S135" s="226" t="s">
        <v>127</v>
      </c>
      <c r="T135" s="226" t="s">
        <v>127</v>
      </c>
      <c r="U135" s="226" t="s">
        <v>127</v>
      </c>
      <c r="V135" s="226" t="s">
        <v>127</v>
      </c>
      <c r="W135" s="226" t="s">
        <v>127</v>
      </c>
      <c r="X135" s="226" t="s">
        <v>127</v>
      </c>
      <c r="Y135" s="226" t="s">
        <v>127</v>
      </c>
      <c r="Z135" s="226" t="s">
        <v>127</v>
      </c>
      <c r="AA135" s="226" t="s">
        <v>127</v>
      </c>
      <c r="AB135" s="226" t="s">
        <v>127</v>
      </c>
      <c r="AC135" s="226" t="s">
        <v>127</v>
      </c>
      <c r="AD135" s="226" t="s">
        <v>127</v>
      </c>
      <c r="AE135" s="226" t="s">
        <v>127</v>
      </c>
      <c r="AF135" s="226" t="s">
        <v>127</v>
      </c>
      <c r="AG135" s="226" t="s">
        <v>127</v>
      </c>
      <c r="AH135" s="226" t="s">
        <v>127</v>
      </c>
      <c r="AI135" s="226" t="s">
        <v>127</v>
      </c>
      <c r="AJ135" s="226" t="s">
        <v>127</v>
      </c>
      <c r="AK135" s="226" t="s">
        <v>127</v>
      </c>
      <c r="AL135" s="226" t="s">
        <v>127</v>
      </c>
      <c r="AM135" s="226" t="s">
        <v>127</v>
      </c>
      <c r="AN135" s="226" t="s">
        <v>127</v>
      </c>
      <c r="AO135" s="226" t="s">
        <v>127</v>
      </c>
      <c r="AP135" s="226" t="s">
        <v>127</v>
      </c>
      <c r="AQ135" s="226" t="s">
        <v>127</v>
      </c>
      <c r="AR135" s="226" t="s">
        <v>127</v>
      </c>
      <c r="AS135" s="226" t="s">
        <v>127</v>
      </c>
      <c r="AT135" s="226" t="s">
        <v>127</v>
      </c>
      <c r="AU135" s="226" t="s">
        <v>127</v>
      </c>
      <c r="AV135" s="226" t="s">
        <v>127</v>
      </c>
      <c r="AW135" s="226" t="s">
        <v>127</v>
      </c>
      <c r="AX135" s="226" t="s">
        <v>127</v>
      </c>
      <c r="AY135" s="226" t="s">
        <v>127</v>
      </c>
      <c r="AZ135" s="226" t="s">
        <v>127</v>
      </c>
      <c r="BA135" s="226" t="s">
        <v>127</v>
      </c>
      <c r="BB135" s="226" t="s">
        <v>127</v>
      </c>
      <c r="BC135" s="226" t="s">
        <v>127</v>
      </c>
      <c r="BD135" s="226" t="s">
        <v>127</v>
      </c>
    </row>
    <row r="136" spans="2:56" s="213" customFormat="1" ht="15" thickBot="1">
      <c r="B136" s="82">
        <f t="shared" si="4"/>
        <v>125</v>
      </c>
      <c r="C136" s="44" t="str">
        <f ca="1">IF(INDIRECT("'Risk Input'!"&amp; Database!$O$8 &amp; ROW() - 5)="","",INDIRECT("'Risk Input'!"&amp; Database!$O$8 &amp; ROW() - 5))</f>
        <v/>
      </c>
      <c r="D136" s="172" t="str">
        <f ca="1">IF(INDIRECT("'Risk Input'!"&amp; Database!$O$2 &amp; ROW() - 5)="","",INDIRECT("'Risk Input'!"&amp; Database!$O$2 &amp; ROW() - 5))</f>
        <v/>
      </c>
      <c r="E136" s="44" t="str">
        <f ca="1">IF(INDIRECT("'Risk Input'!"&amp; Database!$O$25 &amp; ROW() - 5)="","",INDIRECT("'Risk Input'!"&amp; Database!$O$25 &amp; ROW() - 5))</f>
        <v/>
      </c>
      <c r="F136" s="44">
        <f ca="1">IF(INDIRECT("'Risk Input'!"&amp; Database!$O$20 &amp; ROW() - 5)="","",INDIRECT("'Risk Input'!"&amp; Database!$O$20 &amp; ROW() - 5))</f>
        <v>0</v>
      </c>
      <c r="G136" s="44"/>
      <c r="H136" s="44"/>
      <c r="I136" s="226" t="s">
        <v>127</v>
      </c>
      <c r="J136" s="226" t="s">
        <v>127</v>
      </c>
      <c r="K136" s="226" t="s">
        <v>127</v>
      </c>
      <c r="L136" s="226" t="s">
        <v>127</v>
      </c>
      <c r="M136" s="226" t="s">
        <v>127</v>
      </c>
      <c r="N136" s="226" t="s">
        <v>127</v>
      </c>
      <c r="O136" s="226" t="s">
        <v>127</v>
      </c>
      <c r="P136" s="226" t="s">
        <v>127</v>
      </c>
      <c r="Q136" s="226" t="s">
        <v>127</v>
      </c>
      <c r="R136" s="226" t="s">
        <v>127</v>
      </c>
      <c r="S136" s="226" t="s">
        <v>127</v>
      </c>
      <c r="T136" s="226" t="s">
        <v>127</v>
      </c>
      <c r="U136" s="226" t="s">
        <v>127</v>
      </c>
      <c r="V136" s="226" t="s">
        <v>127</v>
      </c>
      <c r="W136" s="226" t="s">
        <v>127</v>
      </c>
      <c r="X136" s="226" t="s">
        <v>127</v>
      </c>
      <c r="Y136" s="226" t="s">
        <v>127</v>
      </c>
      <c r="Z136" s="226" t="s">
        <v>127</v>
      </c>
      <c r="AA136" s="226" t="s">
        <v>127</v>
      </c>
      <c r="AB136" s="226" t="s">
        <v>127</v>
      </c>
      <c r="AC136" s="226" t="s">
        <v>127</v>
      </c>
      <c r="AD136" s="226" t="s">
        <v>127</v>
      </c>
      <c r="AE136" s="226" t="s">
        <v>127</v>
      </c>
      <c r="AF136" s="226" t="s">
        <v>127</v>
      </c>
      <c r="AG136" s="226" t="s">
        <v>127</v>
      </c>
      <c r="AH136" s="226" t="s">
        <v>127</v>
      </c>
      <c r="AI136" s="226" t="s">
        <v>127</v>
      </c>
      <c r="AJ136" s="226" t="s">
        <v>127</v>
      </c>
      <c r="AK136" s="226" t="s">
        <v>127</v>
      </c>
      <c r="AL136" s="226" t="s">
        <v>127</v>
      </c>
      <c r="AM136" s="226" t="s">
        <v>127</v>
      </c>
      <c r="AN136" s="226" t="s">
        <v>127</v>
      </c>
      <c r="AO136" s="226" t="s">
        <v>127</v>
      </c>
      <c r="AP136" s="226" t="s">
        <v>127</v>
      </c>
      <c r="AQ136" s="226" t="s">
        <v>127</v>
      </c>
      <c r="AR136" s="226" t="s">
        <v>127</v>
      </c>
      <c r="AS136" s="226" t="s">
        <v>127</v>
      </c>
      <c r="AT136" s="226" t="s">
        <v>127</v>
      </c>
      <c r="AU136" s="226" t="s">
        <v>127</v>
      </c>
      <c r="AV136" s="226" t="s">
        <v>127</v>
      </c>
      <c r="AW136" s="226" t="s">
        <v>127</v>
      </c>
      <c r="AX136" s="226" t="s">
        <v>127</v>
      </c>
      <c r="AY136" s="226" t="s">
        <v>127</v>
      </c>
      <c r="AZ136" s="226" t="s">
        <v>127</v>
      </c>
      <c r="BA136" s="226" t="s">
        <v>127</v>
      </c>
      <c r="BB136" s="226" t="s">
        <v>127</v>
      </c>
      <c r="BC136" s="226" t="s">
        <v>127</v>
      </c>
      <c r="BD136" s="226" t="s">
        <v>127</v>
      </c>
    </row>
    <row r="137" spans="2:56" s="213" customFormat="1" ht="15" thickBot="1">
      <c r="B137" s="82">
        <f t="shared" si="4"/>
        <v>126</v>
      </c>
      <c r="C137" s="44" t="str">
        <f ca="1">IF(INDIRECT("'Risk Input'!"&amp; Database!$O$8 &amp; ROW() - 5)="","",INDIRECT("'Risk Input'!"&amp; Database!$O$8 &amp; ROW() - 5))</f>
        <v/>
      </c>
      <c r="D137" s="172" t="str">
        <f ca="1">IF(INDIRECT("'Risk Input'!"&amp; Database!$O$2 &amp; ROW() - 5)="","",INDIRECT("'Risk Input'!"&amp; Database!$O$2 &amp; ROW() - 5))</f>
        <v/>
      </c>
      <c r="E137" s="39" t="str">
        <f ca="1">IF(INDIRECT("'Risk Input'!"&amp; Database!$O$25 &amp; ROW() - 5)="","",INDIRECT("'Risk Input'!"&amp; Database!$O$25 &amp; ROW() - 5))</f>
        <v/>
      </c>
      <c r="F137" s="39">
        <f ca="1">IF(INDIRECT("'Risk Input'!"&amp; Database!$O$20 &amp; ROW() - 5)="","",INDIRECT("'Risk Input'!"&amp; Database!$O$20 &amp; ROW() - 5))</f>
        <v>0</v>
      </c>
      <c r="G137" s="39"/>
      <c r="H137" s="39"/>
      <c r="I137" s="226" t="s">
        <v>127</v>
      </c>
      <c r="J137" s="226" t="s">
        <v>127</v>
      </c>
      <c r="K137" s="226" t="s">
        <v>127</v>
      </c>
      <c r="L137" s="226" t="s">
        <v>127</v>
      </c>
      <c r="M137" s="226" t="s">
        <v>127</v>
      </c>
      <c r="N137" s="226" t="s">
        <v>127</v>
      </c>
      <c r="O137" s="226" t="s">
        <v>127</v>
      </c>
      <c r="P137" s="226" t="s">
        <v>127</v>
      </c>
      <c r="Q137" s="226" t="s">
        <v>127</v>
      </c>
      <c r="R137" s="226" t="s">
        <v>127</v>
      </c>
      <c r="S137" s="226" t="s">
        <v>127</v>
      </c>
      <c r="T137" s="226" t="s">
        <v>127</v>
      </c>
      <c r="U137" s="226" t="s">
        <v>127</v>
      </c>
      <c r="V137" s="226" t="s">
        <v>127</v>
      </c>
      <c r="W137" s="226" t="s">
        <v>127</v>
      </c>
      <c r="X137" s="226" t="s">
        <v>127</v>
      </c>
      <c r="Y137" s="226" t="s">
        <v>127</v>
      </c>
      <c r="Z137" s="226" t="s">
        <v>127</v>
      </c>
      <c r="AA137" s="226" t="s">
        <v>127</v>
      </c>
      <c r="AB137" s="226" t="s">
        <v>127</v>
      </c>
      <c r="AC137" s="226" t="s">
        <v>127</v>
      </c>
      <c r="AD137" s="226" t="s">
        <v>127</v>
      </c>
      <c r="AE137" s="226" t="s">
        <v>127</v>
      </c>
      <c r="AF137" s="226" t="s">
        <v>127</v>
      </c>
      <c r="AG137" s="226" t="s">
        <v>127</v>
      </c>
      <c r="AH137" s="226" t="s">
        <v>127</v>
      </c>
      <c r="AI137" s="226" t="s">
        <v>127</v>
      </c>
      <c r="AJ137" s="226" t="s">
        <v>127</v>
      </c>
      <c r="AK137" s="226" t="s">
        <v>127</v>
      </c>
      <c r="AL137" s="226" t="s">
        <v>127</v>
      </c>
      <c r="AM137" s="226" t="s">
        <v>127</v>
      </c>
      <c r="AN137" s="226" t="s">
        <v>127</v>
      </c>
      <c r="AO137" s="226" t="s">
        <v>127</v>
      </c>
      <c r="AP137" s="226" t="s">
        <v>127</v>
      </c>
      <c r="AQ137" s="226" t="s">
        <v>127</v>
      </c>
      <c r="AR137" s="226" t="s">
        <v>127</v>
      </c>
      <c r="AS137" s="226" t="s">
        <v>127</v>
      </c>
      <c r="AT137" s="226" t="s">
        <v>127</v>
      </c>
      <c r="AU137" s="226" t="s">
        <v>127</v>
      </c>
      <c r="AV137" s="226" t="s">
        <v>127</v>
      </c>
      <c r="AW137" s="226" t="s">
        <v>127</v>
      </c>
      <c r="AX137" s="226" t="s">
        <v>127</v>
      </c>
      <c r="AY137" s="226" t="s">
        <v>127</v>
      </c>
      <c r="AZ137" s="226" t="s">
        <v>127</v>
      </c>
      <c r="BA137" s="226" t="s">
        <v>127</v>
      </c>
      <c r="BB137" s="226" t="s">
        <v>127</v>
      </c>
      <c r="BC137" s="226" t="s">
        <v>127</v>
      </c>
      <c r="BD137" s="226" t="s">
        <v>127</v>
      </c>
    </row>
    <row r="138" spans="2:56" s="213" customFormat="1" ht="15" thickBot="1">
      <c r="B138" s="82">
        <f t="shared" si="4"/>
        <v>127</v>
      </c>
      <c r="C138" s="44" t="str">
        <f ca="1">IF(INDIRECT("'Risk Input'!"&amp; Database!$O$8 &amp; ROW() - 5)="","",INDIRECT("'Risk Input'!"&amp; Database!$O$8 &amp; ROW() - 5))</f>
        <v/>
      </c>
      <c r="D138" s="172" t="str">
        <f ca="1">IF(INDIRECT("'Risk Input'!"&amp; Database!$O$2 &amp; ROW() - 5)="","",INDIRECT("'Risk Input'!"&amp; Database!$O$2 &amp; ROW() - 5))</f>
        <v/>
      </c>
      <c r="E138" s="44" t="str">
        <f ca="1">IF(INDIRECT("'Risk Input'!"&amp; Database!$O$25 &amp; ROW() - 5)="","",INDIRECT("'Risk Input'!"&amp; Database!$O$25 &amp; ROW() - 5))</f>
        <v/>
      </c>
      <c r="F138" s="44">
        <f ca="1">IF(INDIRECT("'Risk Input'!"&amp; Database!$O$20 &amp; ROW() - 5)="","",INDIRECT("'Risk Input'!"&amp; Database!$O$20 &amp; ROW() - 5))</f>
        <v>0</v>
      </c>
      <c r="G138" s="44"/>
      <c r="H138" s="44"/>
      <c r="I138" s="226" t="s">
        <v>127</v>
      </c>
      <c r="J138" s="226" t="s">
        <v>127</v>
      </c>
      <c r="K138" s="226" t="s">
        <v>127</v>
      </c>
      <c r="L138" s="226" t="s">
        <v>127</v>
      </c>
      <c r="M138" s="226" t="s">
        <v>127</v>
      </c>
      <c r="N138" s="226" t="s">
        <v>127</v>
      </c>
      <c r="O138" s="226" t="s">
        <v>127</v>
      </c>
      <c r="P138" s="226" t="s">
        <v>127</v>
      </c>
      <c r="Q138" s="226" t="s">
        <v>127</v>
      </c>
      <c r="R138" s="226" t="s">
        <v>127</v>
      </c>
      <c r="S138" s="226" t="s">
        <v>127</v>
      </c>
      <c r="T138" s="226" t="s">
        <v>127</v>
      </c>
      <c r="U138" s="226" t="s">
        <v>127</v>
      </c>
      <c r="V138" s="226" t="s">
        <v>127</v>
      </c>
      <c r="W138" s="226" t="s">
        <v>127</v>
      </c>
      <c r="X138" s="226" t="s">
        <v>127</v>
      </c>
      <c r="Y138" s="226" t="s">
        <v>127</v>
      </c>
      <c r="Z138" s="226" t="s">
        <v>127</v>
      </c>
      <c r="AA138" s="226" t="s">
        <v>127</v>
      </c>
      <c r="AB138" s="226" t="s">
        <v>127</v>
      </c>
      <c r="AC138" s="226" t="s">
        <v>127</v>
      </c>
      <c r="AD138" s="226" t="s">
        <v>127</v>
      </c>
      <c r="AE138" s="226" t="s">
        <v>127</v>
      </c>
      <c r="AF138" s="226" t="s">
        <v>127</v>
      </c>
      <c r="AG138" s="226" t="s">
        <v>127</v>
      </c>
      <c r="AH138" s="226" t="s">
        <v>127</v>
      </c>
      <c r="AI138" s="226" t="s">
        <v>127</v>
      </c>
      <c r="AJ138" s="226" t="s">
        <v>127</v>
      </c>
      <c r="AK138" s="226" t="s">
        <v>127</v>
      </c>
      <c r="AL138" s="226" t="s">
        <v>127</v>
      </c>
      <c r="AM138" s="226" t="s">
        <v>127</v>
      </c>
      <c r="AN138" s="226" t="s">
        <v>127</v>
      </c>
      <c r="AO138" s="226" t="s">
        <v>127</v>
      </c>
      <c r="AP138" s="226" t="s">
        <v>127</v>
      </c>
      <c r="AQ138" s="226" t="s">
        <v>127</v>
      </c>
      <c r="AR138" s="226" t="s">
        <v>127</v>
      </c>
      <c r="AS138" s="226" t="s">
        <v>127</v>
      </c>
      <c r="AT138" s="226" t="s">
        <v>127</v>
      </c>
      <c r="AU138" s="226" t="s">
        <v>127</v>
      </c>
      <c r="AV138" s="226" t="s">
        <v>127</v>
      </c>
      <c r="AW138" s="226" t="s">
        <v>127</v>
      </c>
      <c r="AX138" s="226" t="s">
        <v>127</v>
      </c>
      <c r="AY138" s="226" t="s">
        <v>127</v>
      </c>
      <c r="AZ138" s="226" t="s">
        <v>127</v>
      </c>
      <c r="BA138" s="226" t="s">
        <v>127</v>
      </c>
      <c r="BB138" s="226" t="s">
        <v>127</v>
      </c>
      <c r="BC138" s="226" t="s">
        <v>127</v>
      </c>
      <c r="BD138" s="226" t="s">
        <v>127</v>
      </c>
    </row>
    <row r="139" spans="2:56" s="213" customFormat="1" ht="15" thickBot="1">
      <c r="B139" s="82">
        <f t="shared" si="4"/>
        <v>128</v>
      </c>
      <c r="C139" s="44" t="str">
        <f ca="1">IF(INDIRECT("'Risk Input'!"&amp; Database!$O$8 &amp; ROW() - 5)="","",INDIRECT("'Risk Input'!"&amp; Database!$O$8 &amp; ROW() - 5))</f>
        <v/>
      </c>
      <c r="D139" s="172" t="str">
        <f ca="1">IF(INDIRECT("'Risk Input'!"&amp; Database!$O$2 &amp; ROW() - 5)="","",INDIRECT("'Risk Input'!"&amp; Database!$O$2 &amp; ROW() - 5))</f>
        <v/>
      </c>
      <c r="E139" s="39" t="str">
        <f ca="1">IF(INDIRECT("'Risk Input'!"&amp; Database!$O$25 &amp; ROW() - 5)="","",INDIRECT("'Risk Input'!"&amp; Database!$O$25 &amp; ROW() - 5))</f>
        <v/>
      </c>
      <c r="F139" s="39">
        <f ca="1">IF(INDIRECT("'Risk Input'!"&amp; Database!$O$20 &amp; ROW() - 5)="","",INDIRECT("'Risk Input'!"&amp; Database!$O$20 &amp; ROW() - 5))</f>
        <v>0</v>
      </c>
      <c r="G139" s="39"/>
      <c r="H139" s="39"/>
      <c r="I139" s="226" t="s">
        <v>127</v>
      </c>
      <c r="J139" s="226" t="s">
        <v>127</v>
      </c>
      <c r="K139" s="226" t="s">
        <v>127</v>
      </c>
      <c r="L139" s="226" t="s">
        <v>127</v>
      </c>
      <c r="M139" s="226" t="s">
        <v>127</v>
      </c>
      <c r="N139" s="226" t="s">
        <v>127</v>
      </c>
      <c r="O139" s="226" t="s">
        <v>127</v>
      </c>
      <c r="P139" s="226" t="s">
        <v>127</v>
      </c>
      <c r="Q139" s="226" t="s">
        <v>127</v>
      </c>
      <c r="R139" s="226" t="s">
        <v>127</v>
      </c>
      <c r="S139" s="226" t="s">
        <v>127</v>
      </c>
      <c r="T139" s="226" t="s">
        <v>127</v>
      </c>
      <c r="U139" s="226" t="s">
        <v>127</v>
      </c>
      <c r="V139" s="226" t="s">
        <v>127</v>
      </c>
      <c r="W139" s="226" t="s">
        <v>127</v>
      </c>
      <c r="X139" s="226" t="s">
        <v>127</v>
      </c>
      <c r="Y139" s="226" t="s">
        <v>127</v>
      </c>
      <c r="Z139" s="226" t="s">
        <v>127</v>
      </c>
      <c r="AA139" s="226" t="s">
        <v>127</v>
      </c>
      <c r="AB139" s="226" t="s">
        <v>127</v>
      </c>
      <c r="AC139" s="226" t="s">
        <v>127</v>
      </c>
      <c r="AD139" s="226" t="s">
        <v>127</v>
      </c>
      <c r="AE139" s="226" t="s">
        <v>127</v>
      </c>
      <c r="AF139" s="226" t="s">
        <v>127</v>
      </c>
      <c r="AG139" s="226" t="s">
        <v>127</v>
      </c>
      <c r="AH139" s="226" t="s">
        <v>127</v>
      </c>
      <c r="AI139" s="226" t="s">
        <v>127</v>
      </c>
      <c r="AJ139" s="226" t="s">
        <v>127</v>
      </c>
      <c r="AK139" s="226" t="s">
        <v>127</v>
      </c>
      <c r="AL139" s="226" t="s">
        <v>127</v>
      </c>
      <c r="AM139" s="226" t="s">
        <v>127</v>
      </c>
      <c r="AN139" s="226" t="s">
        <v>127</v>
      </c>
      <c r="AO139" s="226" t="s">
        <v>127</v>
      </c>
      <c r="AP139" s="226" t="s">
        <v>127</v>
      </c>
      <c r="AQ139" s="226" t="s">
        <v>127</v>
      </c>
      <c r="AR139" s="226" t="s">
        <v>127</v>
      </c>
      <c r="AS139" s="226" t="s">
        <v>127</v>
      </c>
      <c r="AT139" s="226" t="s">
        <v>127</v>
      </c>
      <c r="AU139" s="226" t="s">
        <v>127</v>
      </c>
      <c r="AV139" s="226" t="s">
        <v>127</v>
      </c>
      <c r="AW139" s="226" t="s">
        <v>127</v>
      </c>
      <c r="AX139" s="226" t="s">
        <v>127</v>
      </c>
      <c r="AY139" s="226" t="s">
        <v>127</v>
      </c>
      <c r="AZ139" s="226" t="s">
        <v>127</v>
      </c>
      <c r="BA139" s="226" t="s">
        <v>127</v>
      </c>
      <c r="BB139" s="226" t="s">
        <v>127</v>
      </c>
      <c r="BC139" s="226" t="s">
        <v>127</v>
      </c>
      <c r="BD139" s="226" t="s">
        <v>127</v>
      </c>
    </row>
    <row r="140" spans="2:56" s="213" customFormat="1" ht="15" thickBot="1">
      <c r="B140" s="82">
        <f t="shared" si="4"/>
        <v>129</v>
      </c>
      <c r="C140" s="44" t="str">
        <f ca="1">IF(INDIRECT("'Risk Input'!"&amp; Database!$O$8 &amp; ROW() - 5)="","",INDIRECT("'Risk Input'!"&amp; Database!$O$8 &amp; ROW() - 5))</f>
        <v/>
      </c>
      <c r="D140" s="172" t="str">
        <f ca="1">IF(INDIRECT("'Risk Input'!"&amp; Database!$O$2 &amp; ROW() - 5)="","",INDIRECT("'Risk Input'!"&amp; Database!$O$2 &amp; ROW() - 5))</f>
        <v/>
      </c>
      <c r="E140" s="44" t="str">
        <f ca="1">IF(INDIRECT("'Risk Input'!"&amp; Database!$O$25 &amp; ROW() - 5)="","",INDIRECT("'Risk Input'!"&amp; Database!$O$25 &amp; ROW() - 5))</f>
        <v/>
      </c>
      <c r="F140" s="44">
        <f ca="1">IF(INDIRECT("'Risk Input'!"&amp; Database!$O$20 &amp; ROW() - 5)="","",INDIRECT("'Risk Input'!"&amp; Database!$O$20 &amp; ROW() - 5))</f>
        <v>0</v>
      </c>
      <c r="G140" s="44"/>
      <c r="H140" s="44"/>
      <c r="I140" s="226" t="s">
        <v>127</v>
      </c>
      <c r="J140" s="226" t="s">
        <v>127</v>
      </c>
      <c r="K140" s="226" t="s">
        <v>127</v>
      </c>
      <c r="L140" s="226" t="s">
        <v>127</v>
      </c>
      <c r="M140" s="226" t="s">
        <v>127</v>
      </c>
      <c r="N140" s="226" t="s">
        <v>127</v>
      </c>
      <c r="O140" s="226" t="s">
        <v>127</v>
      </c>
      <c r="P140" s="226" t="s">
        <v>127</v>
      </c>
      <c r="Q140" s="226" t="s">
        <v>127</v>
      </c>
      <c r="R140" s="226" t="s">
        <v>127</v>
      </c>
      <c r="S140" s="226" t="s">
        <v>127</v>
      </c>
      <c r="T140" s="226" t="s">
        <v>127</v>
      </c>
      <c r="U140" s="226" t="s">
        <v>127</v>
      </c>
      <c r="V140" s="226" t="s">
        <v>127</v>
      </c>
      <c r="W140" s="226" t="s">
        <v>127</v>
      </c>
      <c r="X140" s="226" t="s">
        <v>127</v>
      </c>
      <c r="Y140" s="226" t="s">
        <v>127</v>
      </c>
      <c r="Z140" s="226" t="s">
        <v>127</v>
      </c>
      <c r="AA140" s="226" t="s">
        <v>127</v>
      </c>
      <c r="AB140" s="226" t="s">
        <v>127</v>
      </c>
      <c r="AC140" s="226" t="s">
        <v>127</v>
      </c>
      <c r="AD140" s="226" t="s">
        <v>127</v>
      </c>
      <c r="AE140" s="226" t="s">
        <v>127</v>
      </c>
      <c r="AF140" s="226" t="s">
        <v>127</v>
      </c>
      <c r="AG140" s="226" t="s">
        <v>127</v>
      </c>
      <c r="AH140" s="226" t="s">
        <v>127</v>
      </c>
      <c r="AI140" s="226" t="s">
        <v>127</v>
      </c>
      <c r="AJ140" s="226" t="s">
        <v>127</v>
      </c>
      <c r="AK140" s="226" t="s">
        <v>127</v>
      </c>
      <c r="AL140" s="226" t="s">
        <v>127</v>
      </c>
      <c r="AM140" s="226" t="s">
        <v>127</v>
      </c>
      <c r="AN140" s="226" t="s">
        <v>127</v>
      </c>
      <c r="AO140" s="226" t="s">
        <v>127</v>
      </c>
      <c r="AP140" s="226" t="s">
        <v>127</v>
      </c>
      <c r="AQ140" s="226" t="s">
        <v>127</v>
      </c>
      <c r="AR140" s="226" t="s">
        <v>127</v>
      </c>
      <c r="AS140" s="226" t="s">
        <v>127</v>
      </c>
      <c r="AT140" s="226" t="s">
        <v>127</v>
      </c>
      <c r="AU140" s="226" t="s">
        <v>127</v>
      </c>
      <c r="AV140" s="226" t="s">
        <v>127</v>
      </c>
      <c r="AW140" s="226" t="s">
        <v>127</v>
      </c>
      <c r="AX140" s="226" t="s">
        <v>127</v>
      </c>
      <c r="AY140" s="226" t="s">
        <v>127</v>
      </c>
      <c r="AZ140" s="226" t="s">
        <v>127</v>
      </c>
      <c r="BA140" s="226" t="s">
        <v>127</v>
      </c>
      <c r="BB140" s="226" t="s">
        <v>127</v>
      </c>
      <c r="BC140" s="226" t="s">
        <v>127</v>
      </c>
      <c r="BD140" s="226" t="s">
        <v>127</v>
      </c>
    </row>
    <row r="141" spans="2:56" s="213" customFormat="1" ht="15" thickBot="1">
      <c r="B141" s="81">
        <f>B140+1</f>
        <v>130</v>
      </c>
      <c r="C141" s="44" t="str">
        <f ca="1">IF(INDIRECT("'Risk Input'!"&amp; Database!$O$8 &amp; ROW() - 5)="","",INDIRECT("'Risk Input'!"&amp; Database!$O$8 &amp; ROW() - 5))</f>
        <v/>
      </c>
      <c r="D141" s="172" t="str">
        <f ca="1">IF(INDIRECT("'Risk Input'!"&amp; Database!$O$2 &amp; ROW() - 5)="","",INDIRECT("'Risk Input'!"&amp; Database!$O$2 &amp; ROW() - 5))</f>
        <v/>
      </c>
      <c r="E141" s="39" t="str">
        <f ca="1">IF(INDIRECT("'Risk Input'!"&amp; Database!$O$25 &amp; ROW() - 5)="","",INDIRECT("'Risk Input'!"&amp; Database!$O$25 &amp; ROW() - 5))</f>
        <v/>
      </c>
      <c r="F141" s="39">
        <f ca="1">IF(INDIRECT("'Risk Input'!"&amp; Database!$O$20 &amp; ROW() - 5)="","",INDIRECT("'Risk Input'!"&amp; Database!$O$20 &amp; ROW() - 5))</f>
        <v>0</v>
      </c>
      <c r="G141" s="39"/>
      <c r="H141" s="39"/>
      <c r="I141" s="226" t="s">
        <v>127</v>
      </c>
      <c r="J141" s="226" t="s">
        <v>127</v>
      </c>
      <c r="K141" s="226" t="s">
        <v>127</v>
      </c>
      <c r="L141" s="226" t="s">
        <v>127</v>
      </c>
      <c r="M141" s="226" t="s">
        <v>127</v>
      </c>
      <c r="N141" s="226" t="s">
        <v>127</v>
      </c>
      <c r="O141" s="226" t="s">
        <v>127</v>
      </c>
      <c r="P141" s="226" t="s">
        <v>127</v>
      </c>
      <c r="Q141" s="226" t="s">
        <v>127</v>
      </c>
      <c r="R141" s="226" t="s">
        <v>127</v>
      </c>
      <c r="S141" s="226" t="s">
        <v>127</v>
      </c>
      <c r="T141" s="226" t="s">
        <v>127</v>
      </c>
      <c r="U141" s="226" t="s">
        <v>127</v>
      </c>
      <c r="V141" s="226" t="s">
        <v>127</v>
      </c>
      <c r="W141" s="226" t="s">
        <v>127</v>
      </c>
      <c r="X141" s="226" t="s">
        <v>127</v>
      </c>
      <c r="Y141" s="226" t="s">
        <v>127</v>
      </c>
      <c r="Z141" s="226" t="s">
        <v>127</v>
      </c>
      <c r="AA141" s="226" t="s">
        <v>127</v>
      </c>
      <c r="AB141" s="226" t="s">
        <v>127</v>
      </c>
      <c r="AC141" s="226" t="s">
        <v>127</v>
      </c>
      <c r="AD141" s="226" t="s">
        <v>127</v>
      </c>
      <c r="AE141" s="226" t="s">
        <v>127</v>
      </c>
      <c r="AF141" s="226" t="s">
        <v>127</v>
      </c>
      <c r="AG141" s="226" t="s">
        <v>127</v>
      </c>
      <c r="AH141" s="226" t="s">
        <v>127</v>
      </c>
      <c r="AI141" s="226" t="s">
        <v>127</v>
      </c>
      <c r="AJ141" s="226" t="s">
        <v>127</v>
      </c>
      <c r="AK141" s="226" t="s">
        <v>127</v>
      </c>
      <c r="AL141" s="226" t="s">
        <v>127</v>
      </c>
      <c r="AM141" s="226" t="s">
        <v>127</v>
      </c>
      <c r="AN141" s="226" t="s">
        <v>127</v>
      </c>
      <c r="AO141" s="226" t="s">
        <v>127</v>
      </c>
      <c r="AP141" s="226" t="s">
        <v>127</v>
      </c>
      <c r="AQ141" s="226" t="s">
        <v>127</v>
      </c>
      <c r="AR141" s="226" t="s">
        <v>127</v>
      </c>
      <c r="AS141" s="226" t="s">
        <v>127</v>
      </c>
      <c r="AT141" s="226" t="s">
        <v>127</v>
      </c>
      <c r="AU141" s="226" t="s">
        <v>127</v>
      </c>
      <c r="AV141" s="226" t="s">
        <v>127</v>
      </c>
      <c r="AW141" s="226" t="s">
        <v>127</v>
      </c>
      <c r="AX141" s="226" t="s">
        <v>127</v>
      </c>
      <c r="AY141" s="226" t="s">
        <v>127</v>
      </c>
      <c r="AZ141" s="226" t="s">
        <v>127</v>
      </c>
      <c r="BA141" s="226" t="s">
        <v>127</v>
      </c>
      <c r="BB141" s="226" t="s">
        <v>127</v>
      </c>
      <c r="BC141" s="226" t="s">
        <v>127</v>
      </c>
      <c r="BD141" s="226" t="s">
        <v>127</v>
      </c>
    </row>
    <row r="142" spans="2:56" s="213" customFormat="1" ht="15" thickBot="1">
      <c r="B142" s="81">
        <f t="shared" ref="B142:B168" si="5">B141+1</f>
        <v>131</v>
      </c>
      <c r="C142" s="44" t="str">
        <f ca="1">IF(INDIRECT("'Risk Input'!"&amp; Database!$O$8 &amp; ROW() - 5)="","",INDIRECT("'Risk Input'!"&amp; Database!$O$8 &amp; ROW() - 5))</f>
        <v/>
      </c>
      <c r="D142" s="172" t="str">
        <f ca="1">IF(INDIRECT("'Risk Input'!"&amp; Database!$O$2 &amp; ROW() - 5)="","",INDIRECT("'Risk Input'!"&amp; Database!$O$2 &amp; ROW() - 5))</f>
        <v/>
      </c>
      <c r="E142" s="44" t="str">
        <f ca="1">IF(INDIRECT("'Risk Input'!"&amp; Database!$O$25 &amp; ROW() - 5)="","",INDIRECT("'Risk Input'!"&amp; Database!$O$25 &amp; ROW() - 5))</f>
        <v/>
      </c>
      <c r="F142" s="44">
        <f ca="1">IF(INDIRECT("'Risk Input'!"&amp; Database!$O$20 &amp; ROW() - 5)="","",INDIRECT("'Risk Input'!"&amp; Database!$O$20 &amp; ROW() - 5))</f>
        <v>0</v>
      </c>
      <c r="G142" s="44"/>
      <c r="H142" s="44"/>
      <c r="I142" s="226" t="s">
        <v>127</v>
      </c>
      <c r="J142" s="226" t="s">
        <v>127</v>
      </c>
      <c r="K142" s="226" t="s">
        <v>127</v>
      </c>
      <c r="L142" s="226" t="s">
        <v>127</v>
      </c>
      <c r="M142" s="226" t="s">
        <v>127</v>
      </c>
      <c r="N142" s="226" t="s">
        <v>127</v>
      </c>
      <c r="O142" s="226" t="s">
        <v>127</v>
      </c>
      <c r="P142" s="226" t="s">
        <v>127</v>
      </c>
      <c r="Q142" s="226" t="s">
        <v>127</v>
      </c>
      <c r="R142" s="226" t="s">
        <v>127</v>
      </c>
      <c r="S142" s="226" t="s">
        <v>127</v>
      </c>
      <c r="T142" s="226" t="s">
        <v>127</v>
      </c>
      <c r="U142" s="226" t="s">
        <v>127</v>
      </c>
      <c r="V142" s="226" t="s">
        <v>127</v>
      </c>
      <c r="W142" s="226" t="s">
        <v>127</v>
      </c>
      <c r="X142" s="226" t="s">
        <v>127</v>
      </c>
      <c r="Y142" s="226" t="s">
        <v>127</v>
      </c>
      <c r="Z142" s="226" t="s">
        <v>127</v>
      </c>
      <c r="AA142" s="226" t="s">
        <v>127</v>
      </c>
      <c r="AB142" s="226" t="s">
        <v>127</v>
      </c>
      <c r="AC142" s="226" t="s">
        <v>127</v>
      </c>
      <c r="AD142" s="226" t="s">
        <v>127</v>
      </c>
      <c r="AE142" s="226" t="s">
        <v>127</v>
      </c>
      <c r="AF142" s="226" t="s">
        <v>127</v>
      </c>
      <c r="AG142" s="226" t="s">
        <v>127</v>
      </c>
      <c r="AH142" s="226" t="s">
        <v>127</v>
      </c>
      <c r="AI142" s="226" t="s">
        <v>127</v>
      </c>
      <c r="AJ142" s="226" t="s">
        <v>127</v>
      </c>
      <c r="AK142" s="226" t="s">
        <v>127</v>
      </c>
      <c r="AL142" s="226" t="s">
        <v>127</v>
      </c>
      <c r="AM142" s="226" t="s">
        <v>127</v>
      </c>
      <c r="AN142" s="226" t="s">
        <v>127</v>
      </c>
      <c r="AO142" s="226" t="s">
        <v>127</v>
      </c>
      <c r="AP142" s="226" t="s">
        <v>127</v>
      </c>
      <c r="AQ142" s="226" t="s">
        <v>127</v>
      </c>
      <c r="AR142" s="226" t="s">
        <v>127</v>
      </c>
      <c r="AS142" s="226" t="s">
        <v>127</v>
      </c>
      <c r="AT142" s="226" t="s">
        <v>127</v>
      </c>
      <c r="AU142" s="226" t="s">
        <v>127</v>
      </c>
      <c r="AV142" s="226" t="s">
        <v>127</v>
      </c>
      <c r="AW142" s="226" t="s">
        <v>127</v>
      </c>
      <c r="AX142" s="226" t="s">
        <v>127</v>
      </c>
      <c r="AY142" s="226" t="s">
        <v>127</v>
      </c>
      <c r="AZ142" s="226" t="s">
        <v>127</v>
      </c>
      <c r="BA142" s="226" t="s">
        <v>127</v>
      </c>
      <c r="BB142" s="226" t="s">
        <v>127</v>
      </c>
      <c r="BC142" s="226" t="s">
        <v>127</v>
      </c>
      <c r="BD142" s="226" t="s">
        <v>127</v>
      </c>
    </row>
    <row r="143" spans="2:56" s="213" customFormat="1" ht="15" thickBot="1">
      <c r="B143" s="81">
        <f t="shared" si="5"/>
        <v>132</v>
      </c>
      <c r="C143" s="44" t="str">
        <f ca="1">IF(INDIRECT("'Risk Input'!"&amp; Database!$O$8 &amp; ROW() - 5)="","",INDIRECT("'Risk Input'!"&amp; Database!$O$8 &amp; ROW() - 5))</f>
        <v/>
      </c>
      <c r="D143" s="172" t="str">
        <f ca="1">IF(INDIRECT("'Risk Input'!"&amp; Database!$O$2 &amp; ROW() - 5)="","",INDIRECT("'Risk Input'!"&amp; Database!$O$2 &amp; ROW() - 5))</f>
        <v/>
      </c>
      <c r="E143" s="39" t="str">
        <f ca="1">IF(INDIRECT("'Risk Input'!"&amp; Database!$O$25 &amp; ROW() - 5)="","",INDIRECT("'Risk Input'!"&amp; Database!$O$25 &amp; ROW() - 5))</f>
        <v/>
      </c>
      <c r="F143" s="39">
        <f ca="1">IF(INDIRECT("'Risk Input'!"&amp; Database!$O$20 &amp; ROW() - 5)="","",INDIRECT("'Risk Input'!"&amp; Database!$O$20 &amp; ROW() - 5))</f>
        <v>0</v>
      </c>
      <c r="G143" s="39"/>
      <c r="H143" s="39"/>
      <c r="I143" s="226" t="s">
        <v>127</v>
      </c>
      <c r="J143" s="226" t="s">
        <v>127</v>
      </c>
      <c r="K143" s="226" t="s">
        <v>127</v>
      </c>
      <c r="L143" s="226" t="s">
        <v>127</v>
      </c>
      <c r="M143" s="226" t="s">
        <v>127</v>
      </c>
      <c r="N143" s="226" t="s">
        <v>127</v>
      </c>
      <c r="O143" s="226" t="s">
        <v>127</v>
      </c>
      <c r="P143" s="226" t="s">
        <v>127</v>
      </c>
      <c r="Q143" s="226" t="s">
        <v>127</v>
      </c>
      <c r="R143" s="226" t="s">
        <v>127</v>
      </c>
      <c r="S143" s="226" t="s">
        <v>127</v>
      </c>
      <c r="T143" s="226" t="s">
        <v>127</v>
      </c>
      <c r="U143" s="226" t="s">
        <v>127</v>
      </c>
      <c r="V143" s="226" t="s">
        <v>127</v>
      </c>
      <c r="W143" s="226" t="s">
        <v>127</v>
      </c>
      <c r="X143" s="226" t="s">
        <v>127</v>
      </c>
      <c r="Y143" s="226" t="s">
        <v>127</v>
      </c>
      <c r="Z143" s="226" t="s">
        <v>127</v>
      </c>
      <c r="AA143" s="226" t="s">
        <v>127</v>
      </c>
      <c r="AB143" s="226" t="s">
        <v>127</v>
      </c>
      <c r="AC143" s="226" t="s">
        <v>127</v>
      </c>
      <c r="AD143" s="226" t="s">
        <v>127</v>
      </c>
      <c r="AE143" s="226" t="s">
        <v>127</v>
      </c>
      <c r="AF143" s="226" t="s">
        <v>127</v>
      </c>
      <c r="AG143" s="226" t="s">
        <v>127</v>
      </c>
      <c r="AH143" s="226" t="s">
        <v>127</v>
      </c>
      <c r="AI143" s="226" t="s">
        <v>127</v>
      </c>
      <c r="AJ143" s="226" t="s">
        <v>127</v>
      </c>
      <c r="AK143" s="226" t="s">
        <v>127</v>
      </c>
      <c r="AL143" s="226" t="s">
        <v>127</v>
      </c>
      <c r="AM143" s="226" t="s">
        <v>127</v>
      </c>
      <c r="AN143" s="226" t="s">
        <v>127</v>
      </c>
      <c r="AO143" s="226" t="s">
        <v>127</v>
      </c>
      <c r="AP143" s="226" t="s">
        <v>127</v>
      </c>
      <c r="AQ143" s="226" t="s">
        <v>127</v>
      </c>
      <c r="AR143" s="226" t="s">
        <v>127</v>
      </c>
      <c r="AS143" s="226" t="s">
        <v>127</v>
      </c>
      <c r="AT143" s="226" t="s">
        <v>127</v>
      </c>
      <c r="AU143" s="226" t="s">
        <v>127</v>
      </c>
      <c r="AV143" s="226" t="s">
        <v>127</v>
      </c>
      <c r="AW143" s="226" t="s">
        <v>127</v>
      </c>
      <c r="AX143" s="226" t="s">
        <v>127</v>
      </c>
      <c r="AY143" s="226" t="s">
        <v>127</v>
      </c>
      <c r="AZ143" s="226" t="s">
        <v>127</v>
      </c>
      <c r="BA143" s="226" t="s">
        <v>127</v>
      </c>
      <c r="BB143" s="226" t="s">
        <v>127</v>
      </c>
      <c r="BC143" s="226" t="s">
        <v>127</v>
      </c>
      <c r="BD143" s="226" t="s">
        <v>127</v>
      </c>
    </row>
    <row r="144" spans="2:56" s="213" customFormat="1" ht="15" thickBot="1">
      <c r="B144" s="81">
        <f t="shared" si="5"/>
        <v>133</v>
      </c>
      <c r="C144" s="44" t="str">
        <f ca="1">IF(INDIRECT("'Risk Input'!"&amp; Database!$O$8 &amp; ROW() - 5)="","",INDIRECT("'Risk Input'!"&amp; Database!$O$8 &amp; ROW() - 5))</f>
        <v/>
      </c>
      <c r="D144" s="172" t="str">
        <f ca="1">IF(INDIRECT("'Risk Input'!"&amp; Database!$O$2 &amp; ROW() - 5)="","",INDIRECT("'Risk Input'!"&amp; Database!$O$2 &amp; ROW() - 5))</f>
        <v/>
      </c>
      <c r="E144" s="44" t="str">
        <f ca="1">IF(INDIRECT("'Risk Input'!"&amp; Database!$O$25 &amp; ROW() - 5)="","",INDIRECT("'Risk Input'!"&amp; Database!$O$25 &amp; ROW() - 5))</f>
        <v/>
      </c>
      <c r="F144" s="44">
        <f ca="1">IF(INDIRECT("'Risk Input'!"&amp; Database!$O$20 &amp; ROW() - 5)="","",INDIRECT("'Risk Input'!"&amp; Database!$O$20 &amp; ROW() - 5))</f>
        <v>0</v>
      </c>
      <c r="G144" s="44"/>
      <c r="H144" s="44"/>
      <c r="I144" s="226" t="s">
        <v>127</v>
      </c>
      <c r="J144" s="226" t="s">
        <v>127</v>
      </c>
      <c r="K144" s="226" t="s">
        <v>127</v>
      </c>
      <c r="L144" s="226" t="s">
        <v>127</v>
      </c>
      <c r="M144" s="226" t="s">
        <v>127</v>
      </c>
      <c r="N144" s="226" t="s">
        <v>127</v>
      </c>
      <c r="O144" s="226" t="s">
        <v>127</v>
      </c>
      <c r="P144" s="226" t="s">
        <v>127</v>
      </c>
      <c r="Q144" s="226" t="s">
        <v>127</v>
      </c>
      <c r="R144" s="226" t="s">
        <v>127</v>
      </c>
      <c r="S144" s="226" t="s">
        <v>127</v>
      </c>
      <c r="T144" s="226" t="s">
        <v>127</v>
      </c>
      <c r="U144" s="226" t="s">
        <v>127</v>
      </c>
      <c r="V144" s="226" t="s">
        <v>127</v>
      </c>
      <c r="W144" s="226" t="s">
        <v>127</v>
      </c>
      <c r="X144" s="226" t="s">
        <v>127</v>
      </c>
      <c r="Y144" s="226" t="s">
        <v>127</v>
      </c>
      <c r="Z144" s="226" t="s">
        <v>127</v>
      </c>
      <c r="AA144" s="226" t="s">
        <v>127</v>
      </c>
      <c r="AB144" s="226" t="s">
        <v>127</v>
      </c>
      <c r="AC144" s="226" t="s">
        <v>127</v>
      </c>
      <c r="AD144" s="226" t="s">
        <v>127</v>
      </c>
      <c r="AE144" s="226" t="s">
        <v>127</v>
      </c>
      <c r="AF144" s="226" t="s">
        <v>127</v>
      </c>
      <c r="AG144" s="226" t="s">
        <v>127</v>
      </c>
      <c r="AH144" s="226" t="s">
        <v>127</v>
      </c>
      <c r="AI144" s="226" t="s">
        <v>127</v>
      </c>
      <c r="AJ144" s="226" t="s">
        <v>127</v>
      </c>
      <c r="AK144" s="226" t="s">
        <v>127</v>
      </c>
      <c r="AL144" s="226" t="s">
        <v>127</v>
      </c>
      <c r="AM144" s="226" t="s">
        <v>127</v>
      </c>
      <c r="AN144" s="226" t="s">
        <v>127</v>
      </c>
      <c r="AO144" s="226" t="s">
        <v>127</v>
      </c>
      <c r="AP144" s="226" t="s">
        <v>127</v>
      </c>
      <c r="AQ144" s="226" t="s">
        <v>127</v>
      </c>
      <c r="AR144" s="226" t="s">
        <v>127</v>
      </c>
      <c r="AS144" s="226" t="s">
        <v>127</v>
      </c>
      <c r="AT144" s="226" t="s">
        <v>127</v>
      </c>
      <c r="AU144" s="226" t="s">
        <v>127</v>
      </c>
      <c r="AV144" s="226" t="s">
        <v>127</v>
      </c>
      <c r="AW144" s="226" t="s">
        <v>127</v>
      </c>
      <c r="AX144" s="226" t="s">
        <v>127</v>
      </c>
      <c r="AY144" s="226" t="s">
        <v>127</v>
      </c>
      <c r="AZ144" s="226" t="s">
        <v>127</v>
      </c>
      <c r="BA144" s="226" t="s">
        <v>127</v>
      </c>
      <c r="BB144" s="226" t="s">
        <v>127</v>
      </c>
      <c r="BC144" s="226" t="s">
        <v>127</v>
      </c>
      <c r="BD144" s="226" t="s">
        <v>127</v>
      </c>
    </row>
    <row r="145" spans="2:56" s="213" customFormat="1" ht="15" thickBot="1">
      <c r="B145" s="81">
        <f t="shared" si="5"/>
        <v>134</v>
      </c>
      <c r="C145" s="44" t="str">
        <f ca="1">IF(INDIRECT("'Risk Input'!"&amp; Database!$O$8 &amp; ROW() - 5)="","",INDIRECT("'Risk Input'!"&amp; Database!$O$8 &amp; ROW() - 5))</f>
        <v/>
      </c>
      <c r="D145" s="172" t="str">
        <f ca="1">IF(INDIRECT("'Risk Input'!"&amp; Database!$O$2 &amp; ROW() - 5)="","",INDIRECT("'Risk Input'!"&amp; Database!$O$2 &amp; ROW() - 5))</f>
        <v/>
      </c>
      <c r="E145" s="39" t="str">
        <f ca="1">IF(INDIRECT("'Risk Input'!"&amp; Database!$O$25 &amp; ROW() - 5)="","",INDIRECT("'Risk Input'!"&amp; Database!$O$25 &amp; ROW() - 5))</f>
        <v/>
      </c>
      <c r="F145" s="39">
        <f ca="1">IF(INDIRECT("'Risk Input'!"&amp; Database!$O$20 &amp; ROW() - 5)="","",INDIRECT("'Risk Input'!"&amp; Database!$O$20 &amp; ROW() - 5))</f>
        <v>0</v>
      </c>
      <c r="G145" s="39"/>
      <c r="H145" s="39"/>
      <c r="I145" s="226" t="s">
        <v>127</v>
      </c>
      <c r="J145" s="226" t="s">
        <v>127</v>
      </c>
      <c r="K145" s="226" t="s">
        <v>127</v>
      </c>
      <c r="L145" s="226" t="s">
        <v>127</v>
      </c>
      <c r="M145" s="226" t="s">
        <v>127</v>
      </c>
      <c r="N145" s="226" t="s">
        <v>127</v>
      </c>
      <c r="O145" s="226" t="s">
        <v>127</v>
      </c>
      <c r="P145" s="226" t="s">
        <v>127</v>
      </c>
      <c r="Q145" s="226" t="s">
        <v>127</v>
      </c>
      <c r="R145" s="226" t="s">
        <v>127</v>
      </c>
      <c r="S145" s="226" t="s">
        <v>127</v>
      </c>
      <c r="T145" s="226" t="s">
        <v>127</v>
      </c>
      <c r="U145" s="226" t="s">
        <v>127</v>
      </c>
      <c r="V145" s="226" t="s">
        <v>127</v>
      </c>
      <c r="W145" s="226" t="s">
        <v>127</v>
      </c>
      <c r="X145" s="226" t="s">
        <v>127</v>
      </c>
      <c r="Y145" s="226" t="s">
        <v>127</v>
      </c>
      <c r="Z145" s="226" t="s">
        <v>127</v>
      </c>
      <c r="AA145" s="226" t="s">
        <v>127</v>
      </c>
      <c r="AB145" s="226" t="s">
        <v>127</v>
      </c>
      <c r="AC145" s="226" t="s">
        <v>127</v>
      </c>
      <c r="AD145" s="226" t="s">
        <v>127</v>
      </c>
      <c r="AE145" s="226" t="s">
        <v>127</v>
      </c>
      <c r="AF145" s="226" t="s">
        <v>127</v>
      </c>
      <c r="AG145" s="226" t="s">
        <v>127</v>
      </c>
      <c r="AH145" s="226" t="s">
        <v>127</v>
      </c>
      <c r="AI145" s="226" t="s">
        <v>127</v>
      </c>
      <c r="AJ145" s="226" t="s">
        <v>127</v>
      </c>
      <c r="AK145" s="226" t="s">
        <v>127</v>
      </c>
      <c r="AL145" s="226" t="s">
        <v>127</v>
      </c>
      <c r="AM145" s="226" t="s">
        <v>127</v>
      </c>
      <c r="AN145" s="226" t="s">
        <v>127</v>
      </c>
      <c r="AO145" s="226" t="s">
        <v>127</v>
      </c>
      <c r="AP145" s="226" t="s">
        <v>127</v>
      </c>
      <c r="AQ145" s="226" t="s">
        <v>127</v>
      </c>
      <c r="AR145" s="226" t="s">
        <v>127</v>
      </c>
      <c r="AS145" s="226" t="s">
        <v>127</v>
      </c>
      <c r="AT145" s="226" t="s">
        <v>127</v>
      </c>
      <c r="AU145" s="226" t="s">
        <v>127</v>
      </c>
      <c r="AV145" s="226" t="s">
        <v>127</v>
      </c>
      <c r="AW145" s="226" t="s">
        <v>127</v>
      </c>
      <c r="AX145" s="226" t="s">
        <v>127</v>
      </c>
      <c r="AY145" s="226" t="s">
        <v>127</v>
      </c>
      <c r="AZ145" s="226" t="s">
        <v>127</v>
      </c>
      <c r="BA145" s="226" t="s">
        <v>127</v>
      </c>
      <c r="BB145" s="226" t="s">
        <v>127</v>
      </c>
      <c r="BC145" s="226" t="s">
        <v>127</v>
      </c>
      <c r="BD145" s="226" t="s">
        <v>127</v>
      </c>
    </row>
    <row r="146" spans="2:56" s="213" customFormat="1" ht="15" thickBot="1">
      <c r="B146" s="81">
        <f t="shared" si="5"/>
        <v>135</v>
      </c>
      <c r="C146" s="44" t="str">
        <f ca="1">IF(INDIRECT("'Risk Input'!"&amp; Database!$O$8 &amp; ROW() - 5)="","",INDIRECT("'Risk Input'!"&amp; Database!$O$8 &amp; ROW() - 5))</f>
        <v/>
      </c>
      <c r="D146" s="172" t="str">
        <f ca="1">IF(INDIRECT("'Risk Input'!"&amp; Database!$O$2 &amp; ROW() - 5)="","",INDIRECT("'Risk Input'!"&amp; Database!$O$2 &amp; ROW() - 5))</f>
        <v/>
      </c>
      <c r="E146" s="44" t="str">
        <f ca="1">IF(INDIRECT("'Risk Input'!"&amp; Database!$O$25 &amp; ROW() - 5)="","",INDIRECT("'Risk Input'!"&amp; Database!$O$25 &amp; ROW() - 5))</f>
        <v/>
      </c>
      <c r="F146" s="44">
        <f ca="1">IF(INDIRECT("'Risk Input'!"&amp; Database!$O$20 &amp; ROW() - 5)="","",INDIRECT("'Risk Input'!"&amp; Database!$O$20 &amp; ROW() - 5))</f>
        <v>0</v>
      </c>
      <c r="G146" s="44"/>
      <c r="H146" s="44"/>
      <c r="I146" s="226" t="s">
        <v>127</v>
      </c>
      <c r="J146" s="226" t="s">
        <v>127</v>
      </c>
      <c r="K146" s="226" t="s">
        <v>127</v>
      </c>
      <c r="L146" s="226" t="s">
        <v>127</v>
      </c>
      <c r="M146" s="226" t="s">
        <v>127</v>
      </c>
      <c r="N146" s="226" t="s">
        <v>127</v>
      </c>
      <c r="O146" s="226" t="s">
        <v>127</v>
      </c>
      <c r="P146" s="226" t="s">
        <v>127</v>
      </c>
      <c r="Q146" s="226" t="s">
        <v>127</v>
      </c>
      <c r="R146" s="226" t="s">
        <v>127</v>
      </c>
      <c r="S146" s="226" t="s">
        <v>127</v>
      </c>
      <c r="T146" s="226" t="s">
        <v>127</v>
      </c>
      <c r="U146" s="226" t="s">
        <v>127</v>
      </c>
      <c r="V146" s="226" t="s">
        <v>127</v>
      </c>
      <c r="W146" s="226" t="s">
        <v>127</v>
      </c>
      <c r="X146" s="226" t="s">
        <v>127</v>
      </c>
      <c r="Y146" s="226" t="s">
        <v>127</v>
      </c>
      <c r="Z146" s="226" t="s">
        <v>127</v>
      </c>
      <c r="AA146" s="226" t="s">
        <v>127</v>
      </c>
      <c r="AB146" s="226" t="s">
        <v>127</v>
      </c>
      <c r="AC146" s="226" t="s">
        <v>127</v>
      </c>
      <c r="AD146" s="226" t="s">
        <v>127</v>
      </c>
      <c r="AE146" s="226" t="s">
        <v>127</v>
      </c>
      <c r="AF146" s="226" t="s">
        <v>127</v>
      </c>
      <c r="AG146" s="226" t="s">
        <v>127</v>
      </c>
      <c r="AH146" s="226" t="s">
        <v>127</v>
      </c>
      <c r="AI146" s="226" t="s">
        <v>127</v>
      </c>
      <c r="AJ146" s="226" t="s">
        <v>127</v>
      </c>
      <c r="AK146" s="226" t="s">
        <v>127</v>
      </c>
      <c r="AL146" s="226" t="s">
        <v>127</v>
      </c>
      <c r="AM146" s="226" t="s">
        <v>127</v>
      </c>
      <c r="AN146" s="226" t="s">
        <v>127</v>
      </c>
      <c r="AO146" s="226" t="s">
        <v>127</v>
      </c>
      <c r="AP146" s="226" t="s">
        <v>127</v>
      </c>
      <c r="AQ146" s="226" t="s">
        <v>127</v>
      </c>
      <c r="AR146" s="226" t="s">
        <v>127</v>
      </c>
      <c r="AS146" s="226" t="s">
        <v>127</v>
      </c>
      <c r="AT146" s="226" t="s">
        <v>127</v>
      </c>
      <c r="AU146" s="226" t="s">
        <v>127</v>
      </c>
      <c r="AV146" s="226" t="s">
        <v>127</v>
      </c>
      <c r="AW146" s="226" t="s">
        <v>127</v>
      </c>
      <c r="AX146" s="226" t="s">
        <v>127</v>
      </c>
      <c r="AY146" s="226" t="s">
        <v>127</v>
      </c>
      <c r="AZ146" s="226" t="s">
        <v>127</v>
      </c>
      <c r="BA146" s="226" t="s">
        <v>127</v>
      </c>
      <c r="BB146" s="226" t="s">
        <v>127</v>
      </c>
      <c r="BC146" s="226" t="s">
        <v>127</v>
      </c>
      <c r="BD146" s="226" t="s">
        <v>127</v>
      </c>
    </row>
    <row r="147" spans="2:56" s="213" customFormat="1" ht="15" thickBot="1">
      <c r="B147" s="81">
        <f t="shared" si="5"/>
        <v>136</v>
      </c>
      <c r="C147" s="44" t="str">
        <f ca="1">IF(INDIRECT("'Risk Input'!"&amp; Database!$O$8 &amp; ROW() - 5)="","",INDIRECT("'Risk Input'!"&amp; Database!$O$8 &amp; ROW() - 5))</f>
        <v/>
      </c>
      <c r="D147" s="172" t="str">
        <f ca="1">IF(INDIRECT("'Risk Input'!"&amp; Database!$O$2 &amp; ROW() - 5)="","",INDIRECT("'Risk Input'!"&amp; Database!$O$2 &amp; ROW() - 5))</f>
        <v/>
      </c>
      <c r="E147" s="39" t="str">
        <f ca="1">IF(INDIRECT("'Risk Input'!"&amp; Database!$O$25 &amp; ROW() - 5)="","",INDIRECT("'Risk Input'!"&amp; Database!$O$25 &amp; ROW() - 5))</f>
        <v/>
      </c>
      <c r="F147" s="39">
        <f ca="1">IF(INDIRECT("'Risk Input'!"&amp; Database!$O$20 &amp; ROW() - 5)="","",INDIRECT("'Risk Input'!"&amp; Database!$O$20 &amp; ROW() - 5))</f>
        <v>0</v>
      </c>
      <c r="G147" s="39"/>
      <c r="H147" s="39"/>
      <c r="I147" s="226" t="s">
        <v>127</v>
      </c>
      <c r="J147" s="226" t="s">
        <v>127</v>
      </c>
      <c r="K147" s="226" t="s">
        <v>127</v>
      </c>
      <c r="L147" s="226" t="s">
        <v>127</v>
      </c>
      <c r="M147" s="226" t="s">
        <v>127</v>
      </c>
      <c r="N147" s="226" t="s">
        <v>127</v>
      </c>
      <c r="O147" s="226" t="s">
        <v>127</v>
      </c>
      <c r="P147" s="226" t="s">
        <v>127</v>
      </c>
      <c r="Q147" s="226" t="s">
        <v>127</v>
      </c>
      <c r="R147" s="226" t="s">
        <v>127</v>
      </c>
      <c r="S147" s="226" t="s">
        <v>127</v>
      </c>
      <c r="T147" s="226" t="s">
        <v>127</v>
      </c>
      <c r="U147" s="226" t="s">
        <v>127</v>
      </c>
      <c r="V147" s="226" t="s">
        <v>127</v>
      </c>
      <c r="W147" s="226" t="s">
        <v>127</v>
      </c>
      <c r="X147" s="226" t="s">
        <v>127</v>
      </c>
      <c r="Y147" s="226" t="s">
        <v>127</v>
      </c>
      <c r="Z147" s="226" t="s">
        <v>127</v>
      </c>
      <c r="AA147" s="226" t="s">
        <v>127</v>
      </c>
      <c r="AB147" s="226" t="s">
        <v>127</v>
      </c>
      <c r="AC147" s="226" t="s">
        <v>127</v>
      </c>
      <c r="AD147" s="226" t="s">
        <v>127</v>
      </c>
      <c r="AE147" s="226" t="s">
        <v>127</v>
      </c>
      <c r="AF147" s="226" t="s">
        <v>127</v>
      </c>
      <c r="AG147" s="226" t="s">
        <v>127</v>
      </c>
      <c r="AH147" s="226" t="s">
        <v>127</v>
      </c>
      <c r="AI147" s="226" t="s">
        <v>127</v>
      </c>
      <c r="AJ147" s="226" t="s">
        <v>127</v>
      </c>
      <c r="AK147" s="226" t="s">
        <v>127</v>
      </c>
      <c r="AL147" s="226" t="s">
        <v>127</v>
      </c>
      <c r="AM147" s="226" t="s">
        <v>127</v>
      </c>
      <c r="AN147" s="226" t="s">
        <v>127</v>
      </c>
      <c r="AO147" s="226" t="s">
        <v>127</v>
      </c>
      <c r="AP147" s="226" t="s">
        <v>127</v>
      </c>
      <c r="AQ147" s="226" t="s">
        <v>127</v>
      </c>
      <c r="AR147" s="226" t="s">
        <v>127</v>
      </c>
      <c r="AS147" s="226" t="s">
        <v>127</v>
      </c>
      <c r="AT147" s="226" t="s">
        <v>127</v>
      </c>
      <c r="AU147" s="226" t="s">
        <v>127</v>
      </c>
      <c r="AV147" s="226" t="s">
        <v>127</v>
      </c>
      <c r="AW147" s="226" t="s">
        <v>127</v>
      </c>
      <c r="AX147" s="226" t="s">
        <v>127</v>
      </c>
      <c r="AY147" s="226" t="s">
        <v>127</v>
      </c>
      <c r="AZ147" s="226" t="s">
        <v>127</v>
      </c>
      <c r="BA147" s="226" t="s">
        <v>127</v>
      </c>
      <c r="BB147" s="226" t="s">
        <v>127</v>
      </c>
      <c r="BC147" s="226" t="s">
        <v>127</v>
      </c>
      <c r="BD147" s="226" t="s">
        <v>127</v>
      </c>
    </row>
    <row r="148" spans="2:56" s="213" customFormat="1" ht="15" thickBot="1">
      <c r="B148" s="81">
        <f t="shared" si="5"/>
        <v>137</v>
      </c>
      <c r="C148" s="44" t="str">
        <f ca="1">IF(INDIRECT("'Risk Input'!"&amp; Database!$O$8 &amp; ROW() - 5)="","",INDIRECT("'Risk Input'!"&amp; Database!$O$8 &amp; ROW() - 5))</f>
        <v/>
      </c>
      <c r="D148" s="172" t="str">
        <f ca="1">IF(INDIRECT("'Risk Input'!"&amp; Database!$O$2 &amp; ROW() - 5)="","",INDIRECT("'Risk Input'!"&amp; Database!$O$2 &amp; ROW() - 5))</f>
        <v/>
      </c>
      <c r="E148" s="44" t="str">
        <f ca="1">IF(INDIRECT("'Risk Input'!"&amp; Database!$O$25 &amp; ROW() - 5)="","",INDIRECT("'Risk Input'!"&amp; Database!$O$25 &amp; ROW() - 5))</f>
        <v/>
      </c>
      <c r="F148" s="44">
        <f ca="1">IF(INDIRECT("'Risk Input'!"&amp; Database!$O$20 &amp; ROW() - 5)="","",INDIRECT("'Risk Input'!"&amp; Database!$O$20 &amp; ROW() - 5))</f>
        <v>0</v>
      </c>
      <c r="G148" s="44"/>
      <c r="H148" s="44"/>
      <c r="I148" s="226" t="s">
        <v>127</v>
      </c>
      <c r="J148" s="226" t="s">
        <v>127</v>
      </c>
      <c r="K148" s="226" t="s">
        <v>127</v>
      </c>
      <c r="L148" s="226" t="s">
        <v>127</v>
      </c>
      <c r="M148" s="226" t="s">
        <v>127</v>
      </c>
      <c r="N148" s="226" t="s">
        <v>127</v>
      </c>
      <c r="O148" s="226" t="s">
        <v>127</v>
      </c>
      <c r="P148" s="226" t="s">
        <v>127</v>
      </c>
      <c r="Q148" s="226" t="s">
        <v>127</v>
      </c>
      <c r="R148" s="226" t="s">
        <v>127</v>
      </c>
      <c r="S148" s="226" t="s">
        <v>127</v>
      </c>
      <c r="T148" s="226" t="s">
        <v>127</v>
      </c>
      <c r="U148" s="226" t="s">
        <v>127</v>
      </c>
      <c r="V148" s="226" t="s">
        <v>127</v>
      </c>
      <c r="W148" s="226" t="s">
        <v>127</v>
      </c>
      <c r="X148" s="226" t="s">
        <v>127</v>
      </c>
      <c r="Y148" s="226" t="s">
        <v>127</v>
      </c>
      <c r="Z148" s="226" t="s">
        <v>127</v>
      </c>
      <c r="AA148" s="226" t="s">
        <v>127</v>
      </c>
      <c r="AB148" s="226" t="s">
        <v>127</v>
      </c>
      <c r="AC148" s="226" t="s">
        <v>127</v>
      </c>
      <c r="AD148" s="226" t="s">
        <v>127</v>
      </c>
      <c r="AE148" s="226" t="s">
        <v>127</v>
      </c>
      <c r="AF148" s="226" t="s">
        <v>127</v>
      </c>
      <c r="AG148" s="226" t="s">
        <v>127</v>
      </c>
      <c r="AH148" s="226" t="s">
        <v>127</v>
      </c>
      <c r="AI148" s="226" t="s">
        <v>127</v>
      </c>
      <c r="AJ148" s="226" t="s">
        <v>127</v>
      </c>
      <c r="AK148" s="226" t="s">
        <v>127</v>
      </c>
      <c r="AL148" s="226" t="s">
        <v>127</v>
      </c>
      <c r="AM148" s="226" t="s">
        <v>127</v>
      </c>
      <c r="AN148" s="226" t="s">
        <v>127</v>
      </c>
      <c r="AO148" s="226" t="s">
        <v>127</v>
      </c>
      <c r="AP148" s="226" t="s">
        <v>127</v>
      </c>
      <c r="AQ148" s="226" t="s">
        <v>127</v>
      </c>
      <c r="AR148" s="226" t="s">
        <v>127</v>
      </c>
      <c r="AS148" s="226" t="s">
        <v>127</v>
      </c>
      <c r="AT148" s="226" t="s">
        <v>127</v>
      </c>
      <c r="AU148" s="226" t="s">
        <v>127</v>
      </c>
      <c r="AV148" s="226" t="s">
        <v>127</v>
      </c>
      <c r="AW148" s="226" t="s">
        <v>127</v>
      </c>
      <c r="AX148" s="226" t="s">
        <v>127</v>
      </c>
      <c r="AY148" s="226" t="s">
        <v>127</v>
      </c>
      <c r="AZ148" s="226" t="s">
        <v>127</v>
      </c>
      <c r="BA148" s="226" t="s">
        <v>127</v>
      </c>
      <c r="BB148" s="226" t="s">
        <v>127</v>
      </c>
      <c r="BC148" s="226" t="s">
        <v>127</v>
      </c>
      <c r="BD148" s="226" t="s">
        <v>127</v>
      </c>
    </row>
    <row r="149" spans="2:56" s="213" customFormat="1" ht="15" thickBot="1">
      <c r="B149" s="81">
        <f t="shared" si="5"/>
        <v>138</v>
      </c>
      <c r="C149" s="44" t="str">
        <f ca="1">IF(INDIRECT("'Risk Input'!"&amp; Database!$O$8 &amp; ROW() - 5)="","",INDIRECT("'Risk Input'!"&amp; Database!$O$8 &amp; ROW() - 5))</f>
        <v/>
      </c>
      <c r="D149" s="172" t="str">
        <f ca="1">IF(INDIRECT("'Risk Input'!"&amp; Database!$O$2 &amp; ROW() - 5)="","",INDIRECT("'Risk Input'!"&amp; Database!$O$2 &amp; ROW() - 5))</f>
        <v/>
      </c>
      <c r="E149" s="39" t="str">
        <f ca="1">IF(INDIRECT("'Risk Input'!"&amp; Database!$O$25 &amp; ROW() - 5)="","",INDIRECT("'Risk Input'!"&amp; Database!$O$25 &amp; ROW() - 5))</f>
        <v/>
      </c>
      <c r="F149" s="39">
        <f ca="1">IF(INDIRECT("'Risk Input'!"&amp; Database!$O$20 &amp; ROW() - 5)="","",INDIRECT("'Risk Input'!"&amp; Database!$O$20 &amp; ROW() - 5))</f>
        <v>0</v>
      </c>
      <c r="G149" s="39"/>
      <c r="H149" s="39"/>
      <c r="I149" s="226" t="s">
        <v>127</v>
      </c>
      <c r="J149" s="226" t="s">
        <v>127</v>
      </c>
      <c r="K149" s="226" t="s">
        <v>127</v>
      </c>
      <c r="L149" s="226" t="s">
        <v>127</v>
      </c>
      <c r="M149" s="226" t="s">
        <v>127</v>
      </c>
      <c r="N149" s="226" t="s">
        <v>127</v>
      </c>
      <c r="O149" s="226" t="s">
        <v>127</v>
      </c>
      <c r="P149" s="226" t="s">
        <v>127</v>
      </c>
      <c r="Q149" s="226" t="s">
        <v>127</v>
      </c>
      <c r="R149" s="226" t="s">
        <v>127</v>
      </c>
      <c r="S149" s="226" t="s">
        <v>127</v>
      </c>
      <c r="T149" s="226" t="s">
        <v>127</v>
      </c>
      <c r="U149" s="226" t="s">
        <v>127</v>
      </c>
      <c r="V149" s="226" t="s">
        <v>127</v>
      </c>
      <c r="W149" s="226" t="s">
        <v>127</v>
      </c>
      <c r="X149" s="226" t="s">
        <v>127</v>
      </c>
      <c r="Y149" s="226" t="s">
        <v>127</v>
      </c>
      <c r="Z149" s="226" t="s">
        <v>127</v>
      </c>
      <c r="AA149" s="226" t="s">
        <v>127</v>
      </c>
      <c r="AB149" s="226" t="s">
        <v>127</v>
      </c>
      <c r="AC149" s="226" t="s">
        <v>127</v>
      </c>
      <c r="AD149" s="226" t="s">
        <v>127</v>
      </c>
      <c r="AE149" s="226" t="s">
        <v>127</v>
      </c>
      <c r="AF149" s="226" t="s">
        <v>127</v>
      </c>
      <c r="AG149" s="226" t="s">
        <v>127</v>
      </c>
      <c r="AH149" s="226" t="s">
        <v>127</v>
      </c>
      <c r="AI149" s="226" t="s">
        <v>127</v>
      </c>
      <c r="AJ149" s="226" t="s">
        <v>127</v>
      </c>
      <c r="AK149" s="226" t="s">
        <v>127</v>
      </c>
      <c r="AL149" s="226" t="s">
        <v>127</v>
      </c>
      <c r="AM149" s="226" t="s">
        <v>127</v>
      </c>
      <c r="AN149" s="226" t="s">
        <v>127</v>
      </c>
      <c r="AO149" s="226" t="s">
        <v>127</v>
      </c>
      <c r="AP149" s="226" t="s">
        <v>127</v>
      </c>
      <c r="AQ149" s="226" t="s">
        <v>127</v>
      </c>
      <c r="AR149" s="226" t="s">
        <v>127</v>
      </c>
      <c r="AS149" s="226" t="s">
        <v>127</v>
      </c>
      <c r="AT149" s="226" t="s">
        <v>127</v>
      </c>
      <c r="AU149" s="226" t="s">
        <v>127</v>
      </c>
      <c r="AV149" s="226" t="s">
        <v>127</v>
      </c>
      <c r="AW149" s="226" t="s">
        <v>127</v>
      </c>
      <c r="AX149" s="226" t="s">
        <v>127</v>
      </c>
      <c r="AY149" s="226" t="s">
        <v>127</v>
      </c>
      <c r="AZ149" s="226" t="s">
        <v>127</v>
      </c>
      <c r="BA149" s="226" t="s">
        <v>127</v>
      </c>
      <c r="BB149" s="226" t="s">
        <v>127</v>
      </c>
      <c r="BC149" s="226" t="s">
        <v>127</v>
      </c>
      <c r="BD149" s="226" t="s">
        <v>127</v>
      </c>
    </row>
    <row r="150" spans="2:56" s="213" customFormat="1" ht="15" thickBot="1">
      <c r="B150" s="81">
        <f t="shared" si="5"/>
        <v>139</v>
      </c>
      <c r="C150" s="44" t="str">
        <f ca="1">IF(INDIRECT("'Risk Input'!"&amp; Database!$O$8 &amp; ROW() - 5)="","",INDIRECT("'Risk Input'!"&amp; Database!$O$8 &amp; ROW() - 5))</f>
        <v/>
      </c>
      <c r="D150" s="172" t="str">
        <f ca="1">IF(INDIRECT("'Risk Input'!"&amp; Database!$O$2 &amp; ROW() - 5)="","",INDIRECT("'Risk Input'!"&amp; Database!$O$2 &amp; ROW() - 5))</f>
        <v/>
      </c>
      <c r="E150" s="44" t="str">
        <f ca="1">IF(INDIRECT("'Risk Input'!"&amp; Database!$O$25 &amp; ROW() - 5)="","",INDIRECT("'Risk Input'!"&amp; Database!$O$25 &amp; ROW() - 5))</f>
        <v/>
      </c>
      <c r="F150" s="44">
        <f ca="1">IF(INDIRECT("'Risk Input'!"&amp; Database!$O$20 &amp; ROW() - 5)="","",INDIRECT("'Risk Input'!"&amp; Database!$O$20 &amp; ROW() - 5))</f>
        <v>0</v>
      </c>
      <c r="G150" s="44"/>
      <c r="H150" s="44"/>
      <c r="I150" s="226" t="s">
        <v>127</v>
      </c>
      <c r="J150" s="226" t="s">
        <v>127</v>
      </c>
      <c r="K150" s="226" t="s">
        <v>127</v>
      </c>
      <c r="L150" s="226" t="s">
        <v>127</v>
      </c>
      <c r="M150" s="226" t="s">
        <v>127</v>
      </c>
      <c r="N150" s="226" t="s">
        <v>127</v>
      </c>
      <c r="O150" s="226" t="s">
        <v>127</v>
      </c>
      <c r="P150" s="226" t="s">
        <v>127</v>
      </c>
      <c r="Q150" s="226" t="s">
        <v>127</v>
      </c>
      <c r="R150" s="226" t="s">
        <v>127</v>
      </c>
      <c r="S150" s="226" t="s">
        <v>127</v>
      </c>
      <c r="T150" s="226" t="s">
        <v>127</v>
      </c>
      <c r="U150" s="226" t="s">
        <v>127</v>
      </c>
      <c r="V150" s="226" t="s">
        <v>127</v>
      </c>
      <c r="W150" s="226" t="s">
        <v>127</v>
      </c>
      <c r="X150" s="226" t="s">
        <v>127</v>
      </c>
      <c r="Y150" s="226" t="s">
        <v>127</v>
      </c>
      <c r="Z150" s="226" t="s">
        <v>127</v>
      </c>
      <c r="AA150" s="226" t="s">
        <v>127</v>
      </c>
      <c r="AB150" s="226" t="s">
        <v>127</v>
      </c>
      <c r="AC150" s="226" t="s">
        <v>127</v>
      </c>
      <c r="AD150" s="226" t="s">
        <v>127</v>
      </c>
      <c r="AE150" s="226" t="s">
        <v>127</v>
      </c>
      <c r="AF150" s="226" t="s">
        <v>127</v>
      </c>
      <c r="AG150" s="226" t="s">
        <v>127</v>
      </c>
      <c r="AH150" s="226" t="s">
        <v>127</v>
      </c>
      <c r="AI150" s="226" t="s">
        <v>127</v>
      </c>
      <c r="AJ150" s="226" t="s">
        <v>127</v>
      </c>
      <c r="AK150" s="226" t="s">
        <v>127</v>
      </c>
      <c r="AL150" s="226" t="s">
        <v>127</v>
      </c>
      <c r="AM150" s="226" t="s">
        <v>127</v>
      </c>
      <c r="AN150" s="226" t="s">
        <v>127</v>
      </c>
      <c r="AO150" s="226" t="s">
        <v>127</v>
      </c>
      <c r="AP150" s="226" t="s">
        <v>127</v>
      </c>
      <c r="AQ150" s="226" t="s">
        <v>127</v>
      </c>
      <c r="AR150" s="226" t="s">
        <v>127</v>
      </c>
      <c r="AS150" s="226" t="s">
        <v>127</v>
      </c>
      <c r="AT150" s="226" t="s">
        <v>127</v>
      </c>
      <c r="AU150" s="226" t="s">
        <v>127</v>
      </c>
      <c r="AV150" s="226" t="s">
        <v>127</v>
      </c>
      <c r="AW150" s="226" t="s">
        <v>127</v>
      </c>
      <c r="AX150" s="226" t="s">
        <v>127</v>
      </c>
      <c r="AY150" s="226" t="s">
        <v>127</v>
      </c>
      <c r="AZ150" s="226" t="s">
        <v>127</v>
      </c>
      <c r="BA150" s="226" t="s">
        <v>127</v>
      </c>
      <c r="BB150" s="226" t="s">
        <v>127</v>
      </c>
      <c r="BC150" s="226" t="s">
        <v>127</v>
      </c>
      <c r="BD150" s="226" t="s">
        <v>127</v>
      </c>
    </row>
    <row r="151" spans="2:56" s="213" customFormat="1" ht="15" thickBot="1">
      <c r="B151" s="81">
        <f t="shared" si="5"/>
        <v>140</v>
      </c>
      <c r="C151" s="44" t="str">
        <f ca="1">IF(INDIRECT("'Risk Input'!"&amp; Database!$O$8 &amp; ROW() - 5)="","",INDIRECT("'Risk Input'!"&amp; Database!$O$8 &amp; ROW() - 5))</f>
        <v/>
      </c>
      <c r="D151" s="172" t="str">
        <f ca="1">IF(INDIRECT("'Risk Input'!"&amp; Database!$O$2 &amp; ROW() - 5)="","",INDIRECT("'Risk Input'!"&amp; Database!$O$2 &amp; ROW() - 5))</f>
        <v/>
      </c>
      <c r="E151" s="39" t="str">
        <f ca="1">IF(INDIRECT("'Risk Input'!"&amp; Database!$O$25 &amp; ROW() - 5)="","",INDIRECT("'Risk Input'!"&amp; Database!$O$25 &amp; ROW() - 5))</f>
        <v/>
      </c>
      <c r="F151" s="39">
        <f ca="1">IF(INDIRECT("'Risk Input'!"&amp; Database!$O$20 &amp; ROW() - 5)="","",INDIRECT("'Risk Input'!"&amp; Database!$O$20 &amp; ROW() - 5))</f>
        <v>0</v>
      </c>
      <c r="G151" s="39"/>
      <c r="H151" s="39"/>
      <c r="I151" s="226" t="s">
        <v>127</v>
      </c>
      <c r="J151" s="226" t="s">
        <v>127</v>
      </c>
      <c r="K151" s="226" t="s">
        <v>127</v>
      </c>
      <c r="L151" s="226" t="s">
        <v>127</v>
      </c>
      <c r="M151" s="226" t="s">
        <v>127</v>
      </c>
      <c r="N151" s="226" t="s">
        <v>127</v>
      </c>
      <c r="O151" s="226" t="s">
        <v>127</v>
      </c>
      <c r="P151" s="226" t="s">
        <v>127</v>
      </c>
      <c r="Q151" s="226" t="s">
        <v>127</v>
      </c>
      <c r="R151" s="226" t="s">
        <v>127</v>
      </c>
      <c r="S151" s="226" t="s">
        <v>127</v>
      </c>
      <c r="T151" s="226" t="s">
        <v>127</v>
      </c>
      <c r="U151" s="226" t="s">
        <v>127</v>
      </c>
      <c r="V151" s="226" t="s">
        <v>127</v>
      </c>
      <c r="W151" s="226" t="s">
        <v>127</v>
      </c>
      <c r="X151" s="226" t="s">
        <v>127</v>
      </c>
      <c r="Y151" s="226" t="s">
        <v>127</v>
      </c>
      <c r="Z151" s="226" t="s">
        <v>127</v>
      </c>
      <c r="AA151" s="226" t="s">
        <v>127</v>
      </c>
      <c r="AB151" s="226" t="s">
        <v>127</v>
      </c>
      <c r="AC151" s="226" t="s">
        <v>127</v>
      </c>
      <c r="AD151" s="226" t="s">
        <v>127</v>
      </c>
      <c r="AE151" s="226" t="s">
        <v>127</v>
      </c>
      <c r="AF151" s="226" t="s">
        <v>127</v>
      </c>
      <c r="AG151" s="226" t="s">
        <v>127</v>
      </c>
      <c r="AH151" s="226" t="s">
        <v>127</v>
      </c>
      <c r="AI151" s="226" t="s">
        <v>127</v>
      </c>
      <c r="AJ151" s="226" t="s">
        <v>127</v>
      </c>
      <c r="AK151" s="226" t="s">
        <v>127</v>
      </c>
      <c r="AL151" s="226" t="s">
        <v>127</v>
      </c>
      <c r="AM151" s="226" t="s">
        <v>127</v>
      </c>
      <c r="AN151" s="226" t="s">
        <v>127</v>
      </c>
      <c r="AO151" s="226" t="s">
        <v>127</v>
      </c>
      <c r="AP151" s="226" t="s">
        <v>127</v>
      </c>
      <c r="AQ151" s="226" t="s">
        <v>127</v>
      </c>
      <c r="AR151" s="226" t="s">
        <v>127</v>
      </c>
      <c r="AS151" s="226" t="s">
        <v>127</v>
      </c>
      <c r="AT151" s="226" t="s">
        <v>127</v>
      </c>
      <c r="AU151" s="226" t="s">
        <v>127</v>
      </c>
      <c r="AV151" s="226" t="s">
        <v>127</v>
      </c>
      <c r="AW151" s="226" t="s">
        <v>127</v>
      </c>
      <c r="AX151" s="226" t="s">
        <v>127</v>
      </c>
      <c r="AY151" s="226" t="s">
        <v>127</v>
      </c>
      <c r="AZ151" s="226" t="s">
        <v>127</v>
      </c>
      <c r="BA151" s="226" t="s">
        <v>127</v>
      </c>
      <c r="BB151" s="226" t="s">
        <v>127</v>
      </c>
      <c r="BC151" s="226" t="s">
        <v>127</v>
      </c>
      <c r="BD151" s="226" t="s">
        <v>127</v>
      </c>
    </row>
    <row r="152" spans="2:56" s="213" customFormat="1" ht="15" thickBot="1">
      <c r="B152" s="82">
        <f t="shared" si="5"/>
        <v>141</v>
      </c>
      <c r="C152" s="44" t="str">
        <f ca="1">IF(INDIRECT("'Risk Input'!"&amp; Database!$O$8 &amp; ROW() - 5)="","",INDIRECT("'Risk Input'!"&amp; Database!$O$8 &amp; ROW() - 5))</f>
        <v/>
      </c>
      <c r="D152" s="172" t="str">
        <f ca="1">IF(INDIRECT("'Risk Input'!"&amp; Database!$O$2 &amp; ROW() - 5)="","",INDIRECT("'Risk Input'!"&amp; Database!$O$2 &amp; ROW() - 5))</f>
        <v/>
      </c>
      <c r="E152" s="44" t="str">
        <f ca="1">IF(INDIRECT("'Risk Input'!"&amp; Database!$O$25 &amp; ROW() - 5)="","",INDIRECT("'Risk Input'!"&amp; Database!$O$25 &amp; ROW() - 5))</f>
        <v/>
      </c>
      <c r="F152" s="44">
        <f ca="1">IF(INDIRECT("'Risk Input'!"&amp; Database!$O$20 &amp; ROW() - 5)="","",INDIRECT("'Risk Input'!"&amp; Database!$O$20 &amp; ROW() - 5))</f>
        <v>0</v>
      </c>
      <c r="G152" s="44"/>
      <c r="H152" s="44"/>
      <c r="I152" s="226" t="s">
        <v>127</v>
      </c>
      <c r="J152" s="226" t="s">
        <v>127</v>
      </c>
      <c r="K152" s="226" t="s">
        <v>127</v>
      </c>
      <c r="L152" s="226" t="s">
        <v>127</v>
      </c>
      <c r="M152" s="226" t="s">
        <v>127</v>
      </c>
      <c r="N152" s="226" t="s">
        <v>127</v>
      </c>
      <c r="O152" s="226" t="s">
        <v>127</v>
      </c>
      <c r="P152" s="226" t="s">
        <v>127</v>
      </c>
      <c r="Q152" s="226" t="s">
        <v>127</v>
      </c>
      <c r="R152" s="226" t="s">
        <v>127</v>
      </c>
      <c r="S152" s="226" t="s">
        <v>127</v>
      </c>
      <c r="T152" s="226" t="s">
        <v>127</v>
      </c>
      <c r="U152" s="226" t="s">
        <v>127</v>
      </c>
      <c r="V152" s="226" t="s">
        <v>127</v>
      </c>
      <c r="W152" s="226" t="s">
        <v>127</v>
      </c>
      <c r="X152" s="226" t="s">
        <v>127</v>
      </c>
      <c r="Y152" s="226" t="s">
        <v>127</v>
      </c>
      <c r="Z152" s="226" t="s">
        <v>127</v>
      </c>
      <c r="AA152" s="226" t="s">
        <v>127</v>
      </c>
      <c r="AB152" s="226" t="s">
        <v>127</v>
      </c>
      <c r="AC152" s="226" t="s">
        <v>127</v>
      </c>
      <c r="AD152" s="226" t="s">
        <v>127</v>
      </c>
      <c r="AE152" s="226" t="s">
        <v>127</v>
      </c>
      <c r="AF152" s="226" t="s">
        <v>127</v>
      </c>
      <c r="AG152" s="226" t="s">
        <v>127</v>
      </c>
      <c r="AH152" s="226" t="s">
        <v>127</v>
      </c>
      <c r="AI152" s="226" t="s">
        <v>127</v>
      </c>
      <c r="AJ152" s="226" t="s">
        <v>127</v>
      </c>
      <c r="AK152" s="226" t="s">
        <v>127</v>
      </c>
      <c r="AL152" s="226" t="s">
        <v>127</v>
      </c>
      <c r="AM152" s="226" t="s">
        <v>127</v>
      </c>
      <c r="AN152" s="226" t="s">
        <v>127</v>
      </c>
      <c r="AO152" s="226" t="s">
        <v>127</v>
      </c>
      <c r="AP152" s="226" t="s">
        <v>127</v>
      </c>
      <c r="AQ152" s="226" t="s">
        <v>127</v>
      </c>
      <c r="AR152" s="226" t="s">
        <v>127</v>
      </c>
      <c r="AS152" s="226" t="s">
        <v>127</v>
      </c>
      <c r="AT152" s="226" t="s">
        <v>127</v>
      </c>
      <c r="AU152" s="226" t="s">
        <v>127</v>
      </c>
      <c r="AV152" s="226" t="s">
        <v>127</v>
      </c>
      <c r="AW152" s="226" t="s">
        <v>127</v>
      </c>
      <c r="AX152" s="226" t="s">
        <v>127</v>
      </c>
      <c r="AY152" s="226" t="s">
        <v>127</v>
      </c>
      <c r="AZ152" s="226" t="s">
        <v>127</v>
      </c>
      <c r="BA152" s="226" t="s">
        <v>127</v>
      </c>
      <c r="BB152" s="226" t="s">
        <v>127</v>
      </c>
      <c r="BC152" s="226" t="s">
        <v>127</v>
      </c>
      <c r="BD152" s="226" t="s">
        <v>127</v>
      </c>
    </row>
    <row r="153" spans="2:56" s="213" customFormat="1" ht="15" thickBot="1">
      <c r="B153" s="82">
        <f t="shared" si="5"/>
        <v>142</v>
      </c>
      <c r="C153" s="44" t="str">
        <f ca="1">IF(INDIRECT("'Risk Input'!"&amp; Database!$O$8 &amp; ROW() - 5)="","",INDIRECT("'Risk Input'!"&amp; Database!$O$8 &amp; ROW() - 5))</f>
        <v/>
      </c>
      <c r="D153" s="172" t="str">
        <f ca="1">IF(INDIRECT("'Risk Input'!"&amp; Database!$O$2 &amp; ROW() - 5)="","",INDIRECT("'Risk Input'!"&amp; Database!$O$2 &amp; ROW() - 5))</f>
        <v/>
      </c>
      <c r="E153" s="39" t="str">
        <f ca="1">IF(INDIRECT("'Risk Input'!"&amp; Database!$O$25 &amp; ROW() - 5)="","",INDIRECT("'Risk Input'!"&amp; Database!$O$25 &amp; ROW() - 5))</f>
        <v/>
      </c>
      <c r="F153" s="39">
        <f ca="1">IF(INDIRECT("'Risk Input'!"&amp; Database!$O$20 &amp; ROW() - 5)="","",INDIRECT("'Risk Input'!"&amp; Database!$O$20 &amp; ROW() - 5))</f>
        <v>0</v>
      </c>
      <c r="G153" s="39"/>
      <c r="H153" s="39"/>
      <c r="I153" s="226" t="s">
        <v>127</v>
      </c>
      <c r="J153" s="226" t="s">
        <v>127</v>
      </c>
      <c r="K153" s="226" t="s">
        <v>127</v>
      </c>
      <c r="L153" s="226" t="s">
        <v>127</v>
      </c>
      <c r="M153" s="226" t="s">
        <v>127</v>
      </c>
      <c r="N153" s="226" t="s">
        <v>127</v>
      </c>
      <c r="O153" s="226" t="s">
        <v>127</v>
      </c>
      <c r="P153" s="226" t="s">
        <v>127</v>
      </c>
      <c r="Q153" s="226" t="s">
        <v>127</v>
      </c>
      <c r="R153" s="226" t="s">
        <v>127</v>
      </c>
      <c r="S153" s="226" t="s">
        <v>127</v>
      </c>
      <c r="T153" s="226" t="s">
        <v>127</v>
      </c>
      <c r="U153" s="226" t="s">
        <v>127</v>
      </c>
      <c r="V153" s="226" t="s">
        <v>127</v>
      </c>
      <c r="W153" s="226" t="s">
        <v>127</v>
      </c>
      <c r="X153" s="226" t="s">
        <v>127</v>
      </c>
      <c r="Y153" s="226" t="s">
        <v>127</v>
      </c>
      <c r="Z153" s="226" t="s">
        <v>127</v>
      </c>
      <c r="AA153" s="226" t="s">
        <v>127</v>
      </c>
      <c r="AB153" s="226" t="s">
        <v>127</v>
      </c>
      <c r="AC153" s="226" t="s">
        <v>127</v>
      </c>
      <c r="AD153" s="226" t="s">
        <v>127</v>
      </c>
      <c r="AE153" s="226" t="s">
        <v>127</v>
      </c>
      <c r="AF153" s="226" t="s">
        <v>127</v>
      </c>
      <c r="AG153" s="226" t="s">
        <v>127</v>
      </c>
      <c r="AH153" s="226" t="s">
        <v>127</v>
      </c>
      <c r="AI153" s="226" t="s">
        <v>127</v>
      </c>
      <c r="AJ153" s="226" t="s">
        <v>127</v>
      </c>
      <c r="AK153" s="226" t="s">
        <v>127</v>
      </c>
      <c r="AL153" s="226" t="s">
        <v>127</v>
      </c>
      <c r="AM153" s="226" t="s">
        <v>127</v>
      </c>
      <c r="AN153" s="226" t="s">
        <v>127</v>
      </c>
      <c r="AO153" s="226" t="s">
        <v>127</v>
      </c>
      <c r="AP153" s="226" t="s">
        <v>127</v>
      </c>
      <c r="AQ153" s="226" t="s">
        <v>127</v>
      </c>
      <c r="AR153" s="226" t="s">
        <v>127</v>
      </c>
      <c r="AS153" s="226" t="s">
        <v>127</v>
      </c>
      <c r="AT153" s="226" t="s">
        <v>127</v>
      </c>
      <c r="AU153" s="226" t="s">
        <v>127</v>
      </c>
      <c r="AV153" s="226" t="s">
        <v>127</v>
      </c>
      <c r="AW153" s="226" t="s">
        <v>127</v>
      </c>
      <c r="AX153" s="226" t="s">
        <v>127</v>
      </c>
      <c r="AY153" s="226" t="s">
        <v>127</v>
      </c>
      <c r="AZ153" s="226" t="s">
        <v>127</v>
      </c>
      <c r="BA153" s="226" t="s">
        <v>127</v>
      </c>
      <c r="BB153" s="226" t="s">
        <v>127</v>
      </c>
      <c r="BC153" s="226" t="s">
        <v>127</v>
      </c>
      <c r="BD153" s="226" t="s">
        <v>127</v>
      </c>
    </row>
    <row r="154" spans="2:56" s="213" customFormat="1" ht="15" thickBot="1">
      <c r="B154" s="82">
        <f t="shared" si="5"/>
        <v>143</v>
      </c>
      <c r="C154" s="44" t="str">
        <f ca="1">IF(INDIRECT("'Risk Input'!"&amp; Database!$O$8 &amp; ROW() - 5)="","",INDIRECT("'Risk Input'!"&amp; Database!$O$8 &amp; ROW() - 5))</f>
        <v/>
      </c>
      <c r="D154" s="172" t="str">
        <f ca="1">IF(INDIRECT("'Risk Input'!"&amp; Database!$O$2 &amp; ROW() - 5)="","",INDIRECT("'Risk Input'!"&amp; Database!$O$2 &amp; ROW() - 5))</f>
        <v/>
      </c>
      <c r="E154" s="44" t="str">
        <f ca="1">IF(INDIRECT("'Risk Input'!"&amp; Database!$O$25 &amp; ROW() - 5)="","",INDIRECT("'Risk Input'!"&amp; Database!$O$25 &amp; ROW() - 5))</f>
        <v/>
      </c>
      <c r="F154" s="44">
        <f ca="1">IF(INDIRECT("'Risk Input'!"&amp; Database!$O$20 &amp; ROW() - 5)="","",INDIRECT("'Risk Input'!"&amp; Database!$O$20 &amp; ROW() - 5))</f>
        <v>0</v>
      </c>
      <c r="G154" s="44"/>
      <c r="H154" s="44"/>
      <c r="I154" s="226" t="s">
        <v>127</v>
      </c>
      <c r="J154" s="226" t="s">
        <v>127</v>
      </c>
      <c r="K154" s="226" t="s">
        <v>127</v>
      </c>
      <c r="L154" s="226" t="s">
        <v>127</v>
      </c>
      <c r="M154" s="226" t="s">
        <v>127</v>
      </c>
      <c r="N154" s="226" t="s">
        <v>127</v>
      </c>
      <c r="O154" s="226" t="s">
        <v>127</v>
      </c>
      <c r="P154" s="226" t="s">
        <v>127</v>
      </c>
      <c r="Q154" s="226" t="s">
        <v>127</v>
      </c>
      <c r="R154" s="226" t="s">
        <v>127</v>
      </c>
      <c r="S154" s="226" t="s">
        <v>127</v>
      </c>
      <c r="T154" s="226" t="s">
        <v>127</v>
      </c>
      <c r="U154" s="226" t="s">
        <v>127</v>
      </c>
      <c r="V154" s="226" t="s">
        <v>127</v>
      </c>
      <c r="W154" s="226" t="s">
        <v>127</v>
      </c>
      <c r="X154" s="226" t="s">
        <v>127</v>
      </c>
      <c r="Y154" s="226" t="s">
        <v>127</v>
      </c>
      <c r="Z154" s="226" t="s">
        <v>127</v>
      </c>
      <c r="AA154" s="226" t="s">
        <v>127</v>
      </c>
      <c r="AB154" s="226" t="s">
        <v>127</v>
      </c>
      <c r="AC154" s="226" t="s">
        <v>127</v>
      </c>
      <c r="AD154" s="226" t="s">
        <v>127</v>
      </c>
      <c r="AE154" s="226" t="s">
        <v>127</v>
      </c>
      <c r="AF154" s="226" t="s">
        <v>127</v>
      </c>
      <c r="AG154" s="226" t="s">
        <v>127</v>
      </c>
      <c r="AH154" s="226" t="s">
        <v>127</v>
      </c>
      <c r="AI154" s="226" t="s">
        <v>127</v>
      </c>
      <c r="AJ154" s="226" t="s">
        <v>127</v>
      </c>
      <c r="AK154" s="226" t="s">
        <v>127</v>
      </c>
      <c r="AL154" s="226" t="s">
        <v>127</v>
      </c>
      <c r="AM154" s="226" t="s">
        <v>127</v>
      </c>
      <c r="AN154" s="226" t="s">
        <v>127</v>
      </c>
      <c r="AO154" s="226" t="s">
        <v>127</v>
      </c>
      <c r="AP154" s="226" t="s">
        <v>127</v>
      </c>
      <c r="AQ154" s="226" t="s">
        <v>127</v>
      </c>
      <c r="AR154" s="226" t="s">
        <v>127</v>
      </c>
      <c r="AS154" s="226" t="s">
        <v>127</v>
      </c>
      <c r="AT154" s="226" t="s">
        <v>127</v>
      </c>
      <c r="AU154" s="226" t="s">
        <v>127</v>
      </c>
      <c r="AV154" s="226" t="s">
        <v>127</v>
      </c>
      <c r="AW154" s="226" t="s">
        <v>127</v>
      </c>
      <c r="AX154" s="226" t="s">
        <v>127</v>
      </c>
      <c r="AY154" s="226" t="s">
        <v>127</v>
      </c>
      <c r="AZ154" s="226" t="s">
        <v>127</v>
      </c>
      <c r="BA154" s="226" t="s">
        <v>127</v>
      </c>
      <c r="BB154" s="226" t="s">
        <v>127</v>
      </c>
      <c r="BC154" s="226" t="s">
        <v>127</v>
      </c>
      <c r="BD154" s="226" t="s">
        <v>127</v>
      </c>
    </row>
    <row r="155" spans="2:56" s="213" customFormat="1" ht="15" thickBot="1">
      <c r="B155" s="82">
        <f t="shared" si="5"/>
        <v>144</v>
      </c>
      <c r="C155" s="44" t="str">
        <f ca="1">IF(INDIRECT("'Risk Input'!"&amp; Database!$O$8 &amp; ROW() - 5)="","",INDIRECT("'Risk Input'!"&amp; Database!$O$8 &amp; ROW() - 5))</f>
        <v/>
      </c>
      <c r="D155" s="172" t="str">
        <f ca="1">IF(INDIRECT("'Risk Input'!"&amp; Database!$O$2 &amp; ROW() - 5)="","",INDIRECT("'Risk Input'!"&amp; Database!$O$2 &amp; ROW() - 5))</f>
        <v/>
      </c>
      <c r="E155" s="39" t="str">
        <f ca="1">IF(INDIRECT("'Risk Input'!"&amp; Database!$O$25 &amp; ROW() - 5)="","",INDIRECT("'Risk Input'!"&amp; Database!$O$25 &amp; ROW() - 5))</f>
        <v/>
      </c>
      <c r="F155" s="39">
        <f ca="1">IF(INDIRECT("'Risk Input'!"&amp; Database!$O$20 &amp; ROW() - 5)="","",INDIRECT("'Risk Input'!"&amp; Database!$O$20 &amp; ROW() - 5))</f>
        <v>0</v>
      </c>
      <c r="G155" s="39"/>
      <c r="H155" s="39"/>
      <c r="I155" s="226" t="s">
        <v>127</v>
      </c>
      <c r="J155" s="226" t="s">
        <v>127</v>
      </c>
      <c r="K155" s="226" t="s">
        <v>127</v>
      </c>
      <c r="L155" s="226" t="s">
        <v>127</v>
      </c>
      <c r="M155" s="226" t="s">
        <v>127</v>
      </c>
      <c r="N155" s="226" t="s">
        <v>127</v>
      </c>
      <c r="O155" s="226" t="s">
        <v>127</v>
      </c>
      <c r="P155" s="226" t="s">
        <v>127</v>
      </c>
      <c r="Q155" s="226" t="s">
        <v>127</v>
      </c>
      <c r="R155" s="226" t="s">
        <v>127</v>
      </c>
      <c r="S155" s="226" t="s">
        <v>127</v>
      </c>
      <c r="T155" s="226" t="s">
        <v>127</v>
      </c>
      <c r="U155" s="226" t="s">
        <v>127</v>
      </c>
      <c r="V155" s="226" t="s">
        <v>127</v>
      </c>
      <c r="W155" s="226" t="s">
        <v>127</v>
      </c>
      <c r="X155" s="226" t="s">
        <v>127</v>
      </c>
      <c r="Y155" s="226" t="s">
        <v>127</v>
      </c>
      <c r="Z155" s="226" t="s">
        <v>127</v>
      </c>
      <c r="AA155" s="226" t="s">
        <v>127</v>
      </c>
      <c r="AB155" s="226" t="s">
        <v>127</v>
      </c>
      <c r="AC155" s="226" t="s">
        <v>127</v>
      </c>
      <c r="AD155" s="226" t="s">
        <v>127</v>
      </c>
      <c r="AE155" s="226" t="s">
        <v>127</v>
      </c>
      <c r="AF155" s="226" t="s">
        <v>127</v>
      </c>
      <c r="AG155" s="226" t="s">
        <v>127</v>
      </c>
      <c r="AH155" s="226" t="s">
        <v>127</v>
      </c>
      <c r="AI155" s="226" t="s">
        <v>127</v>
      </c>
      <c r="AJ155" s="226" t="s">
        <v>127</v>
      </c>
      <c r="AK155" s="226" t="s">
        <v>127</v>
      </c>
      <c r="AL155" s="226" t="s">
        <v>127</v>
      </c>
      <c r="AM155" s="226" t="s">
        <v>127</v>
      </c>
      <c r="AN155" s="226" t="s">
        <v>127</v>
      </c>
      <c r="AO155" s="226" t="s">
        <v>127</v>
      </c>
      <c r="AP155" s="226" t="s">
        <v>127</v>
      </c>
      <c r="AQ155" s="226" t="s">
        <v>127</v>
      </c>
      <c r="AR155" s="226" t="s">
        <v>127</v>
      </c>
      <c r="AS155" s="226" t="s">
        <v>127</v>
      </c>
      <c r="AT155" s="226" t="s">
        <v>127</v>
      </c>
      <c r="AU155" s="226" t="s">
        <v>127</v>
      </c>
      <c r="AV155" s="226" t="s">
        <v>127</v>
      </c>
      <c r="AW155" s="226" t="s">
        <v>127</v>
      </c>
      <c r="AX155" s="226" t="s">
        <v>127</v>
      </c>
      <c r="AY155" s="226" t="s">
        <v>127</v>
      </c>
      <c r="AZ155" s="226" t="s">
        <v>127</v>
      </c>
      <c r="BA155" s="226" t="s">
        <v>127</v>
      </c>
      <c r="BB155" s="226" t="s">
        <v>127</v>
      </c>
      <c r="BC155" s="226" t="s">
        <v>127</v>
      </c>
      <c r="BD155" s="226" t="s">
        <v>127</v>
      </c>
    </row>
    <row r="156" spans="2:56" s="213" customFormat="1" ht="15" thickBot="1">
      <c r="B156" s="82">
        <f t="shared" si="5"/>
        <v>145</v>
      </c>
      <c r="C156" s="44" t="str">
        <f ca="1">IF(INDIRECT("'Risk Input'!"&amp; Database!$O$8 &amp; ROW() - 5)="","",INDIRECT("'Risk Input'!"&amp; Database!$O$8 &amp; ROW() - 5))</f>
        <v/>
      </c>
      <c r="D156" s="172" t="str">
        <f ca="1">IF(INDIRECT("'Risk Input'!"&amp; Database!$O$2 &amp; ROW() - 5)="","",INDIRECT("'Risk Input'!"&amp; Database!$O$2 &amp; ROW() - 5))</f>
        <v/>
      </c>
      <c r="E156" s="44" t="str">
        <f ca="1">IF(INDIRECT("'Risk Input'!"&amp; Database!$O$25 &amp; ROW() - 5)="","",INDIRECT("'Risk Input'!"&amp; Database!$O$25 &amp; ROW() - 5))</f>
        <v/>
      </c>
      <c r="F156" s="44">
        <f ca="1">IF(INDIRECT("'Risk Input'!"&amp; Database!$O$20 &amp; ROW() - 5)="","",INDIRECT("'Risk Input'!"&amp; Database!$O$20 &amp; ROW() - 5))</f>
        <v>0</v>
      </c>
      <c r="G156" s="44"/>
      <c r="H156" s="44"/>
      <c r="I156" s="226" t="s">
        <v>127</v>
      </c>
      <c r="J156" s="226" t="s">
        <v>127</v>
      </c>
      <c r="K156" s="226" t="s">
        <v>127</v>
      </c>
      <c r="L156" s="226" t="s">
        <v>127</v>
      </c>
      <c r="M156" s="226" t="s">
        <v>127</v>
      </c>
      <c r="N156" s="226" t="s">
        <v>127</v>
      </c>
      <c r="O156" s="226" t="s">
        <v>127</v>
      </c>
      <c r="P156" s="226" t="s">
        <v>127</v>
      </c>
      <c r="Q156" s="226" t="s">
        <v>127</v>
      </c>
      <c r="R156" s="226" t="s">
        <v>127</v>
      </c>
      <c r="S156" s="226" t="s">
        <v>127</v>
      </c>
      <c r="T156" s="226" t="s">
        <v>127</v>
      </c>
      <c r="U156" s="226" t="s">
        <v>127</v>
      </c>
      <c r="V156" s="226" t="s">
        <v>127</v>
      </c>
      <c r="W156" s="226" t="s">
        <v>127</v>
      </c>
      <c r="X156" s="226" t="s">
        <v>127</v>
      </c>
      <c r="Y156" s="226" t="s">
        <v>127</v>
      </c>
      <c r="Z156" s="226" t="s">
        <v>127</v>
      </c>
      <c r="AA156" s="226" t="s">
        <v>127</v>
      </c>
      <c r="AB156" s="226" t="s">
        <v>127</v>
      </c>
      <c r="AC156" s="226" t="s">
        <v>127</v>
      </c>
      <c r="AD156" s="226" t="s">
        <v>127</v>
      </c>
      <c r="AE156" s="226" t="s">
        <v>127</v>
      </c>
      <c r="AF156" s="226" t="s">
        <v>127</v>
      </c>
      <c r="AG156" s="226" t="s">
        <v>127</v>
      </c>
      <c r="AH156" s="226" t="s">
        <v>127</v>
      </c>
      <c r="AI156" s="226" t="s">
        <v>127</v>
      </c>
      <c r="AJ156" s="226" t="s">
        <v>127</v>
      </c>
      <c r="AK156" s="226" t="s">
        <v>127</v>
      </c>
      <c r="AL156" s="226" t="s">
        <v>127</v>
      </c>
      <c r="AM156" s="226" t="s">
        <v>127</v>
      </c>
      <c r="AN156" s="226" t="s">
        <v>127</v>
      </c>
      <c r="AO156" s="226" t="s">
        <v>127</v>
      </c>
      <c r="AP156" s="226" t="s">
        <v>127</v>
      </c>
      <c r="AQ156" s="226" t="s">
        <v>127</v>
      </c>
      <c r="AR156" s="226" t="s">
        <v>127</v>
      </c>
      <c r="AS156" s="226" t="s">
        <v>127</v>
      </c>
      <c r="AT156" s="226" t="s">
        <v>127</v>
      </c>
      <c r="AU156" s="226" t="s">
        <v>127</v>
      </c>
      <c r="AV156" s="226" t="s">
        <v>127</v>
      </c>
      <c r="AW156" s="226" t="s">
        <v>127</v>
      </c>
      <c r="AX156" s="226" t="s">
        <v>127</v>
      </c>
      <c r="AY156" s="226" t="s">
        <v>127</v>
      </c>
      <c r="AZ156" s="226" t="s">
        <v>127</v>
      </c>
      <c r="BA156" s="226" t="s">
        <v>127</v>
      </c>
      <c r="BB156" s="226" t="s">
        <v>127</v>
      </c>
      <c r="BC156" s="226" t="s">
        <v>127</v>
      </c>
      <c r="BD156" s="226" t="s">
        <v>127</v>
      </c>
    </row>
    <row r="157" spans="2:56" s="213" customFormat="1" ht="15" thickBot="1">
      <c r="B157" s="82">
        <f t="shared" si="5"/>
        <v>146</v>
      </c>
      <c r="C157" s="44" t="str">
        <f ca="1">IF(INDIRECT("'Risk Input'!"&amp; Database!$O$8 &amp; ROW() - 5)="","",INDIRECT("'Risk Input'!"&amp; Database!$O$8 &amp; ROW() - 5))</f>
        <v/>
      </c>
      <c r="D157" s="172" t="str">
        <f ca="1">IF(INDIRECT("'Risk Input'!"&amp; Database!$O$2 &amp; ROW() - 5)="","",INDIRECT("'Risk Input'!"&amp; Database!$O$2 &amp; ROW() - 5))</f>
        <v/>
      </c>
      <c r="E157" s="39" t="str">
        <f ca="1">IF(INDIRECT("'Risk Input'!"&amp; Database!$O$25 &amp; ROW() - 5)="","",INDIRECT("'Risk Input'!"&amp; Database!$O$25 &amp; ROW() - 5))</f>
        <v/>
      </c>
      <c r="F157" s="39">
        <f ca="1">IF(INDIRECT("'Risk Input'!"&amp; Database!$O$20 &amp; ROW() - 5)="","",INDIRECT("'Risk Input'!"&amp; Database!$O$20 &amp; ROW() - 5))</f>
        <v>0</v>
      </c>
      <c r="G157" s="39"/>
      <c r="H157" s="39"/>
      <c r="I157" s="226" t="s">
        <v>127</v>
      </c>
      <c r="J157" s="226" t="s">
        <v>127</v>
      </c>
      <c r="K157" s="226" t="s">
        <v>127</v>
      </c>
      <c r="L157" s="226" t="s">
        <v>127</v>
      </c>
      <c r="M157" s="226" t="s">
        <v>127</v>
      </c>
      <c r="N157" s="226" t="s">
        <v>127</v>
      </c>
      <c r="O157" s="226" t="s">
        <v>127</v>
      </c>
      <c r="P157" s="226" t="s">
        <v>127</v>
      </c>
      <c r="Q157" s="226" t="s">
        <v>127</v>
      </c>
      <c r="R157" s="226" t="s">
        <v>127</v>
      </c>
      <c r="S157" s="226" t="s">
        <v>127</v>
      </c>
      <c r="T157" s="226" t="s">
        <v>127</v>
      </c>
      <c r="U157" s="226" t="s">
        <v>127</v>
      </c>
      <c r="V157" s="226" t="s">
        <v>127</v>
      </c>
      <c r="W157" s="226" t="s">
        <v>127</v>
      </c>
      <c r="X157" s="226" t="s">
        <v>127</v>
      </c>
      <c r="Y157" s="226" t="s">
        <v>127</v>
      </c>
      <c r="Z157" s="226" t="s">
        <v>127</v>
      </c>
      <c r="AA157" s="226" t="s">
        <v>127</v>
      </c>
      <c r="AB157" s="226" t="s">
        <v>127</v>
      </c>
      <c r="AC157" s="226" t="s">
        <v>127</v>
      </c>
      <c r="AD157" s="226" t="s">
        <v>127</v>
      </c>
      <c r="AE157" s="226" t="s">
        <v>127</v>
      </c>
      <c r="AF157" s="226" t="s">
        <v>127</v>
      </c>
      <c r="AG157" s="226" t="s">
        <v>127</v>
      </c>
      <c r="AH157" s="226" t="s">
        <v>127</v>
      </c>
      <c r="AI157" s="226" t="s">
        <v>127</v>
      </c>
      <c r="AJ157" s="226" t="s">
        <v>127</v>
      </c>
      <c r="AK157" s="226" t="s">
        <v>127</v>
      </c>
      <c r="AL157" s="226" t="s">
        <v>127</v>
      </c>
      <c r="AM157" s="226" t="s">
        <v>127</v>
      </c>
      <c r="AN157" s="226" t="s">
        <v>127</v>
      </c>
      <c r="AO157" s="226" t="s">
        <v>127</v>
      </c>
      <c r="AP157" s="226" t="s">
        <v>127</v>
      </c>
      <c r="AQ157" s="226" t="s">
        <v>127</v>
      </c>
      <c r="AR157" s="226" t="s">
        <v>127</v>
      </c>
      <c r="AS157" s="226" t="s">
        <v>127</v>
      </c>
      <c r="AT157" s="226" t="s">
        <v>127</v>
      </c>
      <c r="AU157" s="226" t="s">
        <v>127</v>
      </c>
      <c r="AV157" s="226" t="s">
        <v>127</v>
      </c>
      <c r="AW157" s="226" t="s">
        <v>127</v>
      </c>
      <c r="AX157" s="226" t="s">
        <v>127</v>
      </c>
      <c r="AY157" s="226" t="s">
        <v>127</v>
      </c>
      <c r="AZ157" s="226" t="s">
        <v>127</v>
      </c>
      <c r="BA157" s="226" t="s">
        <v>127</v>
      </c>
      <c r="BB157" s="226" t="s">
        <v>127</v>
      </c>
      <c r="BC157" s="226" t="s">
        <v>127</v>
      </c>
      <c r="BD157" s="226" t="s">
        <v>127</v>
      </c>
    </row>
    <row r="158" spans="2:56" s="213" customFormat="1" ht="15" thickBot="1">
      <c r="B158" s="82">
        <f t="shared" si="5"/>
        <v>147</v>
      </c>
      <c r="C158" s="44" t="str">
        <f ca="1">IF(INDIRECT("'Risk Input'!"&amp; Database!$O$8 &amp; ROW() - 5)="","",INDIRECT("'Risk Input'!"&amp; Database!$O$8 &amp; ROW() - 5))</f>
        <v/>
      </c>
      <c r="D158" s="172" t="str">
        <f ca="1">IF(INDIRECT("'Risk Input'!"&amp; Database!$O$2 &amp; ROW() - 5)="","",INDIRECT("'Risk Input'!"&amp; Database!$O$2 &amp; ROW() - 5))</f>
        <v/>
      </c>
      <c r="E158" s="44" t="str">
        <f ca="1">IF(INDIRECT("'Risk Input'!"&amp; Database!$O$25 &amp; ROW() - 5)="","",INDIRECT("'Risk Input'!"&amp; Database!$O$25 &amp; ROW() - 5))</f>
        <v/>
      </c>
      <c r="F158" s="44">
        <f ca="1">IF(INDIRECT("'Risk Input'!"&amp; Database!$O$20 &amp; ROW() - 5)="","",INDIRECT("'Risk Input'!"&amp; Database!$O$20 &amp; ROW() - 5))</f>
        <v>0</v>
      </c>
      <c r="G158" s="44"/>
      <c r="H158" s="44"/>
      <c r="I158" s="226" t="s">
        <v>127</v>
      </c>
      <c r="J158" s="226" t="s">
        <v>127</v>
      </c>
      <c r="K158" s="226" t="s">
        <v>127</v>
      </c>
      <c r="L158" s="226" t="s">
        <v>127</v>
      </c>
      <c r="M158" s="226" t="s">
        <v>127</v>
      </c>
      <c r="N158" s="226" t="s">
        <v>127</v>
      </c>
      <c r="O158" s="226" t="s">
        <v>127</v>
      </c>
      <c r="P158" s="226" t="s">
        <v>127</v>
      </c>
      <c r="Q158" s="226" t="s">
        <v>127</v>
      </c>
      <c r="R158" s="226" t="s">
        <v>127</v>
      </c>
      <c r="S158" s="226" t="s">
        <v>127</v>
      </c>
      <c r="T158" s="226" t="s">
        <v>127</v>
      </c>
      <c r="U158" s="226" t="s">
        <v>127</v>
      </c>
      <c r="V158" s="226" t="s">
        <v>127</v>
      </c>
      <c r="W158" s="226" t="s">
        <v>127</v>
      </c>
      <c r="X158" s="226" t="s">
        <v>127</v>
      </c>
      <c r="Y158" s="226" t="s">
        <v>127</v>
      </c>
      <c r="Z158" s="226" t="s">
        <v>127</v>
      </c>
      <c r="AA158" s="226" t="s">
        <v>127</v>
      </c>
      <c r="AB158" s="226" t="s">
        <v>127</v>
      </c>
      <c r="AC158" s="226" t="s">
        <v>127</v>
      </c>
      <c r="AD158" s="226" t="s">
        <v>127</v>
      </c>
      <c r="AE158" s="226" t="s">
        <v>127</v>
      </c>
      <c r="AF158" s="226" t="s">
        <v>127</v>
      </c>
      <c r="AG158" s="226" t="s">
        <v>127</v>
      </c>
      <c r="AH158" s="226" t="s">
        <v>127</v>
      </c>
      <c r="AI158" s="226" t="s">
        <v>127</v>
      </c>
      <c r="AJ158" s="226" t="s">
        <v>127</v>
      </c>
      <c r="AK158" s="226" t="s">
        <v>127</v>
      </c>
      <c r="AL158" s="226" t="s">
        <v>127</v>
      </c>
      <c r="AM158" s="226" t="s">
        <v>127</v>
      </c>
      <c r="AN158" s="226" t="s">
        <v>127</v>
      </c>
      <c r="AO158" s="226" t="s">
        <v>127</v>
      </c>
      <c r="AP158" s="226" t="s">
        <v>127</v>
      </c>
      <c r="AQ158" s="226" t="s">
        <v>127</v>
      </c>
      <c r="AR158" s="226" t="s">
        <v>127</v>
      </c>
      <c r="AS158" s="226" t="s">
        <v>127</v>
      </c>
      <c r="AT158" s="226" t="s">
        <v>127</v>
      </c>
      <c r="AU158" s="226" t="s">
        <v>127</v>
      </c>
      <c r="AV158" s="226" t="s">
        <v>127</v>
      </c>
      <c r="AW158" s="226" t="s">
        <v>127</v>
      </c>
      <c r="AX158" s="226" t="s">
        <v>127</v>
      </c>
      <c r="AY158" s="226" t="s">
        <v>127</v>
      </c>
      <c r="AZ158" s="226" t="s">
        <v>127</v>
      </c>
      <c r="BA158" s="226" t="s">
        <v>127</v>
      </c>
      <c r="BB158" s="226" t="s">
        <v>127</v>
      </c>
      <c r="BC158" s="226" t="s">
        <v>127</v>
      </c>
      <c r="BD158" s="226" t="s">
        <v>127</v>
      </c>
    </row>
    <row r="159" spans="2:56" s="213" customFormat="1" ht="15" thickBot="1">
      <c r="B159" s="82">
        <f t="shared" si="5"/>
        <v>148</v>
      </c>
      <c r="C159" s="44" t="str">
        <f ca="1">IF(INDIRECT("'Risk Input'!"&amp; Database!$O$8 &amp; ROW() - 5)="","",INDIRECT("'Risk Input'!"&amp; Database!$O$8 &amp; ROW() - 5))</f>
        <v/>
      </c>
      <c r="D159" s="172" t="str">
        <f ca="1">IF(INDIRECT("'Risk Input'!"&amp; Database!$O$2 &amp; ROW() - 5)="","",INDIRECT("'Risk Input'!"&amp; Database!$O$2 &amp; ROW() - 5))</f>
        <v/>
      </c>
      <c r="E159" s="39" t="str">
        <f ca="1">IF(INDIRECT("'Risk Input'!"&amp; Database!$O$25 &amp; ROW() - 5)="","",INDIRECT("'Risk Input'!"&amp; Database!$O$25 &amp; ROW() - 5))</f>
        <v/>
      </c>
      <c r="F159" s="39">
        <f ca="1">IF(INDIRECT("'Risk Input'!"&amp; Database!$O$20 &amp; ROW() - 5)="","",INDIRECT("'Risk Input'!"&amp; Database!$O$20 &amp; ROW() - 5))</f>
        <v>0</v>
      </c>
      <c r="G159" s="39"/>
      <c r="H159" s="39"/>
      <c r="I159" s="226" t="s">
        <v>127</v>
      </c>
      <c r="J159" s="226" t="s">
        <v>127</v>
      </c>
      <c r="K159" s="226" t="s">
        <v>127</v>
      </c>
      <c r="L159" s="226" t="s">
        <v>127</v>
      </c>
      <c r="M159" s="226" t="s">
        <v>127</v>
      </c>
      <c r="N159" s="226" t="s">
        <v>127</v>
      </c>
      <c r="O159" s="226" t="s">
        <v>127</v>
      </c>
      <c r="P159" s="226" t="s">
        <v>127</v>
      </c>
      <c r="Q159" s="226" t="s">
        <v>127</v>
      </c>
      <c r="R159" s="226" t="s">
        <v>127</v>
      </c>
      <c r="S159" s="226" t="s">
        <v>127</v>
      </c>
      <c r="T159" s="226" t="s">
        <v>127</v>
      </c>
      <c r="U159" s="226" t="s">
        <v>127</v>
      </c>
      <c r="V159" s="226" t="s">
        <v>127</v>
      </c>
      <c r="W159" s="226" t="s">
        <v>127</v>
      </c>
      <c r="X159" s="226" t="s">
        <v>127</v>
      </c>
      <c r="Y159" s="226" t="s">
        <v>127</v>
      </c>
      <c r="Z159" s="226" t="s">
        <v>127</v>
      </c>
      <c r="AA159" s="226" t="s">
        <v>127</v>
      </c>
      <c r="AB159" s="226" t="s">
        <v>127</v>
      </c>
      <c r="AC159" s="226" t="s">
        <v>127</v>
      </c>
      <c r="AD159" s="226" t="s">
        <v>127</v>
      </c>
      <c r="AE159" s="226" t="s">
        <v>127</v>
      </c>
      <c r="AF159" s="226" t="s">
        <v>127</v>
      </c>
      <c r="AG159" s="226" t="s">
        <v>127</v>
      </c>
      <c r="AH159" s="226" t="s">
        <v>127</v>
      </c>
      <c r="AI159" s="226" t="s">
        <v>127</v>
      </c>
      <c r="AJ159" s="226" t="s">
        <v>127</v>
      </c>
      <c r="AK159" s="226" t="s">
        <v>127</v>
      </c>
      <c r="AL159" s="226" t="s">
        <v>127</v>
      </c>
      <c r="AM159" s="226" t="s">
        <v>127</v>
      </c>
      <c r="AN159" s="226" t="s">
        <v>127</v>
      </c>
      <c r="AO159" s="226" t="s">
        <v>127</v>
      </c>
      <c r="AP159" s="226" t="s">
        <v>127</v>
      </c>
      <c r="AQ159" s="226" t="s">
        <v>127</v>
      </c>
      <c r="AR159" s="226" t="s">
        <v>127</v>
      </c>
      <c r="AS159" s="226" t="s">
        <v>127</v>
      </c>
      <c r="AT159" s="226" t="s">
        <v>127</v>
      </c>
      <c r="AU159" s="226" t="s">
        <v>127</v>
      </c>
      <c r="AV159" s="226" t="s">
        <v>127</v>
      </c>
      <c r="AW159" s="226" t="s">
        <v>127</v>
      </c>
      <c r="AX159" s="226" t="s">
        <v>127</v>
      </c>
      <c r="AY159" s="226" t="s">
        <v>127</v>
      </c>
      <c r="AZ159" s="226" t="s">
        <v>127</v>
      </c>
      <c r="BA159" s="226" t="s">
        <v>127</v>
      </c>
      <c r="BB159" s="226" t="s">
        <v>127</v>
      </c>
      <c r="BC159" s="226" t="s">
        <v>127</v>
      </c>
      <c r="BD159" s="226" t="s">
        <v>127</v>
      </c>
    </row>
    <row r="160" spans="2:56" s="213" customFormat="1" ht="15" thickBot="1">
      <c r="B160" s="82">
        <f t="shared" si="5"/>
        <v>149</v>
      </c>
      <c r="C160" s="44" t="str">
        <f ca="1">IF(INDIRECT("'Risk Input'!"&amp; Database!$O$8 &amp; ROW() - 5)="","",INDIRECT("'Risk Input'!"&amp; Database!$O$8 &amp; ROW() - 5))</f>
        <v/>
      </c>
      <c r="D160" s="172" t="str">
        <f ca="1">IF(INDIRECT("'Risk Input'!"&amp; Database!$O$2 &amp; ROW() - 5)="","",INDIRECT("'Risk Input'!"&amp; Database!$O$2 &amp; ROW() - 5))</f>
        <v/>
      </c>
      <c r="E160" s="44" t="str">
        <f ca="1">IF(INDIRECT("'Risk Input'!"&amp; Database!$O$25 &amp; ROW() - 5)="","",INDIRECT("'Risk Input'!"&amp; Database!$O$25 &amp; ROW() - 5))</f>
        <v/>
      </c>
      <c r="F160" s="44">
        <f ca="1">IF(INDIRECT("'Risk Input'!"&amp; Database!$O$20 &amp; ROW() - 5)="","",INDIRECT("'Risk Input'!"&amp; Database!$O$20 &amp; ROW() - 5))</f>
        <v>0</v>
      </c>
      <c r="G160" s="44"/>
      <c r="H160" s="44"/>
      <c r="I160" s="226" t="s">
        <v>127</v>
      </c>
      <c r="J160" s="226" t="s">
        <v>127</v>
      </c>
      <c r="K160" s="226" t="s">
        <v>127</v>
      </c>
      <c r="L160" s="226" t="s">
        <v>127</v>
      </c>
      <c r="M160" s="226" t="s">
        <v>127</v>
      </c>
      <c r="N160" s="226" t="s">
        <v>127</v>
      </c>
      <c r="O160" s="226" t="s">
        <v>127</v>
      </c>
      <c r="P160" s="226" t="s">
        <v>127</v>
      </c>
      <c r="Q160" s="226" t="s">
        <v>127</v>
      </c>
      <c r="R160" s="226" t="s">
        <v>127</v>
      </c>
      <c r="S160" s="226" t="s">
        <v>127</v>
      </c>
      <c r="T160" s="226" t="s">
        <v>127</v>
      </c>
      <c r="U160" s="226" t="s">
        <v>127</v>
      </c>
      <c r="V160" s="226" t="s">
        <v>127</v>
      </c>
      <c r="W160" s="226" t="s">
        <v>127</v>
      </c>
      <c r="X160" s="226" t="s">
        <v>127</v>
      </c>
      <c r="Y160" s="226" t="s">
        <v>127</v>
      </c>
      <c r="Z160" s="226" t="s">
        <v>127</v>
      </c>
      <c r="AA160" s="226" t="s">
        <v>127</v>
      </c>
      <c r="AB160" s="226" t="s">
        <v>127</v>
      </c>
      <c r="AC160" s="226" t="s">
        <v>127</v>
      </c>
      <c r="AD160" s="226" t="s">
        <v>127</v>
      </c>
      <c r="AE160" s="226" t="s">
        <v>127</v>
      </c>
      <c r="AF160" s="226" t="s">
        <v>127</v>
      </c>
      <c r="AG160" s="226" t="s">
        <v>127</v>
      </c>
      <c r="AH160" s="226" t="s">
        <v>127</v>
      </c>
      <c r="AI160" s="226" t="s">
        <v>127</v>
      </c>
      <c r="AJ160" s="226" t="s">
        <v>127</v>
      </c>
      <c r="AK160" s="226" t="s">
        <v>127</v>
      </c>
      <c r="AL160" s="226" t="s">
        <v>127</v>
      </c>
      <c r="AM160" s="226" t="s">
        <v>127</v>
      </c>
      <c r="AN160" s="226" t="s">
        <v>127</v>
      </c>
      <c r="AO160" s="226" t="s">
        <v>127</v>
      </c>
      <c r="AP160" s="226" t="s">
        <v>127</v>
      </c>
      <c r="AQ160" s="226" t="s">
        <v>127</v>
      </c>
      <c r="AR160" s="226" t="s">
        <v>127</v>
      </c>
      <c r="AS160" s="226" t="s">
        <v>127</v>
      </c>
      <c r="AT160" s="226" t="s">
        <v>127</v>
      </c>
      <c r="AU160" s="226" t="s">
        <v>127</v>
      </c>
      <c r="AV160" s="226" t="s">
        <v>127</v>
      </c>
      <c r="AW160" s="226" t="s">
        <v>127</v>
      </c>
      <c r="AX160" s="226" t="s">
        <v>127</v>
      </c>
      <c r="AY160" s="226" t="s">
        <v>127</v>
      </c>
      <c r="AZ160" s="226" t="s">
        <v>127</v>
      </c>
      <c r="BA160" s="226" t="s">
        <v>127</v>
      </c>
      <c r="BB160" s="226" t="s">
        <v>127</v>
      </c>
      <c r="BC160" s="226" t="s">
        <v>127</v>
      </c>
      <c r="BD160" s="226" t="s">
        <v>127</v>
      </c>
    </row>
    <row r="161" spans="2:56" s="213" customFormat="1" ht="15" thickBot="1">
      <c r="B161" s="82">
        <f t="shared" si="5"/>
        <v>150</v>
      </c>
      <c r="C161" s="44" t="str">
        <f ca="1">IF(INDIRECT("'Risk Input'!"&amp; Database!$O$8 &amp; ROW() - 5)="","",INDIRECT("'Risk Input'!"&amp; Database!$O$8 &amp; ROW() - 5))</f>
        <v/>
      </c>
      <c r="D161" s="172" t="str">
        <f ca="1">IF(INDIRECT("'Risk Input'!"&amp; Database!$O$2 &amp; ROW() - 5)="","",INDIRECT("'Risk Input'!"&amp; Database!$O$2 &amp; ROW() - 5))</f>
        <v/>
      </c>
      <c r="E161" s="39" t="str">
        <f ca="1">IF(INDIRECT("'Risk Input'!"&amp; Database!$O$25 &amp; ROW() - 5)="","",INDIRECT("'Risk Input'!"&amp; Database!$O$25 &amp; ROW() - 5))</f>
        <v/>
      </c>
      <c r="F161" s="39">
        <f ca="1">IF(INDIRECT("'Risk Input'!"&amp; Database!$O$20 &amp; ROW() - 5)="","",INDIRECT("'Risk Input'!"&amp; Database!$O$20 &amp; ROW() - 5))</f>
        <v>0</v>
      </c>
      <c r="G161" s="39"/>
      <c r="H161" s="39"/>
      <c r="I161" s="226" t="s">
        <v>127</v>
      </c>
      <c r="J161" s="226" t="s">
        <v>127</v>
      </c>
      <c r="K161" s="226" t="s">
        <v>127</v>
      </c>
      <c r="L161" s="226" t="s">
        <v>127</v>
      </c>
      <c r="M161" s="226" t="s">
        <v>127</v>
      </c>
      <c r="N161" s="226" t="s">
        <v>127</v>
      </c>
      <c r="O161" s="226" t="s">
        <v>127</v>
      </c>
      <c r="P161" s="226" t="s">
        <v>127</v>
      </c>
      <c r="Q161" s="226" t="s">
        <v>127</v>
      </c>
      <c r="R161" s="226" t="s">
        <v>127</v>
      </c>
      <c r="S161" s="226" t="s">
        <v>127</v>
      </c>
      <c r="T161" s="226" t="s">
        <v>127</v>
      </c>
      <c r="U161" s="226" t="s">
        <v>127</v>
      </c>
      <c r="V161" s="226" t="s">
        <v>127</v>
      </c>
      <c r="W161" s="226" t="s">
        <v>127</v>
      </c>
      <c r="X161" s="226" t="s">
        <v>127</v>
      </c>
      <c r="Y161" s="226" t="s">
        <v>127</v>
      </c>
      <c r="Z161" s="226" t="s">
        <v>127</v>
      </c>
      <c r="AA161" s="226" t="s">
        <v>127</v>
      </c>
      <c r="AB161" s="226" t="s">
        <v>127</v>
      </c>
      <c r="AC161" s="226" t="s">
        <v>127</v>
      </c>
      <c r="AD161" s="226" t="s">
        <v>127</v>
      </c>
      <c r="AE161" s="226" t="s">
        <v>127</v>
      </c>
      <c r="AF161" s="226" t="s">
        <v>127</v>
      </c>
      <c r="AG161" s="226" t="s">
        <v>127</v>
      </c>
      <c r="AH161" s="226" t="s">
        <v>127</v>
      </c>
      <c r="AI161" s="226" t="s">
        <v>127</v>
      </c>
      <c r="AJ161" s="226" t="s">
        <v>127</v>
      </c>
      <c r="AK161" s="226" t="s">
        <v>127</v>
      </c>
      <c r="AL161" s="226" t="s">
        <v>127</v>
      </c>
      <c r="AM161" s="226" t="s">
        <v>127</v>
      </c>
      <c r="AN161" s="226" t="s">
        <v>127</v>
      </c>
      <c r="AO161" s="226" t="s">
        <v>127</v>
      </c>
      <c r="AP161" s="226" t="s">
        <v>127</v>
      </c>
      <c r="AQ161" s="226" t="s">
        <v>127</v>
      </c>
      <c r="AR161" s="226" t="s">
        <v>127</v>
      </c>
      <c r="AS161" s="226" t="s">
        <v>127</v>
      </c>
      <c r="AT161" s="226" t="s">
        <v>127</v>
      </c>
      <c r="AU161" s="226" t="s">
        <v>127</v>
      </c>
      <c r="AV161" s="226" t="s">
        <v>127</v>
      </c>
      <c r="AW161" s="226" t="s">
        <v>127</v>
      </c>
      <c r="AX161" s="226" t="s">
        <v>127</v>
      </c>
      <c r="AY161" s="226" t="s">
        <v>127</v>
      </c>
      <c r="AZ161" s="226" t="s">
        <v>127</v>
      </c>
      <c r="BA161" s="226" t="s">
        <v>127</v>
      </c>
      <c r="BB161" s="226" t="s">
        <v>127</v>
      </c>
      <c r="BC161" s="226" t="s">
        <v>127</v>
      </c>
      <c r="BD161" s="226" t="s">
        <v>127</v>
      </c>
    </row>
    <row r="162" spans="2:56" s="213" customFormat="1" ht="15" thickBot="1">
      <c r="B162" s="82">
        <f t="shared" si="5"/>
        <v>151</v>
      </c>
      <c r="C162" s="44" t="str">
        <f ca="1">IF(INDIRECT("'Risk Input'!"&amp; Database!$O$8 &amp; ROW() - 5)="","",INDIRECT("'Risk Input'!"&amp; Database!$O$8 &amp; ROW() - 5))</f>
        <v/>
      </c>
      <c r="D162" s="172" t="str">
        <f ca="1">IF(INDIRECT("'Risk Input'!"&amp; Database!$O$2 &amp; ROW() - 5)="","",INDIRECT("'Risk Input'!"&amp; Database!$O$2 &amp; ROW() - 5))</f>
        <v/>
      </c>
      <c r="E162" s="44" t="str">
        <f ca="1">IF(INDIRECT("'Risk Input'!"&amp; Database!$O$25 &amp; ROW() - 5)="","",INDIRECT("'Risk Input'!"&amp; Database!$O$25 &amp; ROW() - 5))</f>
        <v/>
      </c>
      <c r="F162" s="44">
        <f ca="1">IF(INDIRECT("'Risk Input'!"&amp; Database!$O$20 &amp; ROW() - 5)="","",INDIRECT("'Risk Input'!"&amp; Database!$O$20 &amp; ROW() - 5))</f>
        <v>0</v>
      </c>
      <c r="G162" s="44"/>
      <c r="H162" s="44"/>
      <c r="I162" s="226" t="s">
        <v>127</v>
      </c>
      <c r="J162" s="226" t="s">
        <v>127</v>
      </c>
      <c r="K162" s="226" t="s">
        <v>127</v>
      </c>
      <c r="L162" s="226" t="s">
        <v>127</v>
      </c>
      <c r="M162" s="226" t="s">
        <v>127</v>
      </c>
      <c r="N162" s="226" t="s">
        <v>127</v>
      </c>
      <c r="O162" s="226" t="s">
        <v>127</v>
      </c>
      <c r="P162" s="226" t="s">
        <v>127</v>
      </c>
      <c r="Q162" s="226" t="s">
        <v>127</v>
      </c>
      <c r="R162" s="226" t="s">
        <v>127</v>
      </c>
      <c r="S162" s="226" t="s">
        <v>127</v>
      </c>
      <c r="T162" s="226" t="s">
        <v>127</v>
      </c>
      <c r="U162" s="226" t="s">
        <v>127</v>
      </c>
      <c r="V162" s="226" t="s">
        <v>127</v>
      </c>
      <c r="W162" s="226" t="s">
        <v>127</v>
      </c>
      <c r="X162" s="226" t="s">
        <v>127</v>
      </c>
      <c r="Y162" s="226" t="s">
        <v>127</v>
      </c>
      <c r="Z162" s="226" t="s">
        <v>127</v>
      </c>
      <c r="AA162" s="226" t="s">
        <v>127</v>
      </c>
      <c r="AB162" s="226" t="s">
        <v>127</v>
      </c>
      <c r="AC162" s="226" t="s">
        <v>127</v>
      </c>
      <c r="AD162" s="226" t="s">
        <v>127</v>
      </c>
      <c r="AE162" s="226" t="s">
        <v>127</v>
      </c>
      <c r="AF162" s="226" t="s">
        <v>127</v>
      </c>
      <c r="AG162" s="226" t="s">
        <v>127</v>
      </c>
      <c r="AH162" s="226" t="s">
        <v>127</v>
      </c>
      <c r="AI162" s="226" t="s">
        <v>127</v>
      </c>
      <c r="AJ162" s="226" t="s">
        <v>127</v>
      </c>
      <c r="AK162" s="226" t="s">
        <v>127</v>
      </c>
      <c r="AL162" s="226" t="s">
        <v>127</v>
      </c>
      <c r="AM162" s="226" t="s">
        <v>127</v>
      </c>
      <c r="AN162" s="226" t="s">
        <v>127</v>
      </c>
      <c r="AO162" s="226" t="s">
        <v>127</v>
      </c>
      <c r="AP162" s="226" t="s">
        <v>127</v>
      </c>
      <c r="AQ162" s="226" t="s">
        <v>127</v>
      </c>
      <c r="AR162" s="226" t="s">
        <v>127</v>
      </c>
      <c r="AS162" s="226" t="s">
        <v>127</v>
      </c>
      <c r="AT162" s="226" t="s">
        <v>127</v>
      </c>
      <c r="AU162" s="226" t="s">
        <v>127</v>
      </c>
      <c r="AV162" s="226" t="s">
        <v>127</v>
      </c>
      <c r="AW162" s="226" t="s">
        <v>127</v>
      </c>
      <c r="AX162" s="226" t="s">
        <v>127</v>
      </c>
      <c r="AY162" s="226" t="s">
        <v>127</v>
      </c>
      <c r="AZ162" s="226" t="s">
        <v>127</v>
      </c>
      <c r="BA162" s="226" t="s">
        <v>127</v>
      </c>
      <c r="BB162" s="226" t="s">
        <v>127</v>
      </c>
      <c r="BC162" s="226" t="s">
        <v>127</v>
      </c>
      <c r="BD162" s="226" t="s">
        <v>127</v>
      </c>
    </row>
    <row r="163" spans="2:56" s="213" customFormat="1" ht="15" thickBot="1">
      <c r="B163" s="82">
        <f t="shared" si="5"/>
        <v>152</v>
      </c>
      <c r="C163" s="44" t="str">
        <f ca="1">IF(INDIRECT("'Risk Input'!"&amp; Database!$O$8 &amp; ROW() - 5)="","",INDIRECT("'Risk Input'!"&amp; Database!$O$8 &amp; ROW() - 5))</f>
        <v/>
      </c>
      <c r="D163" s="172" t="str">
        <f ca="1">IF(INDIRECT("'Risk Input'!"&amp; Database!$O$2 &amp; ROW() - 5)="","",INDIRECT("'Risk Input'!"&amp; Database!$O$2 &amp; ROW() - 5))</f>
        <v/>
      </c>
      <c r="E163" s="39" t="str">
        <f ca="1">IF(INDIRECT("'Risk Input'!"&amp; Database!$O$25 &amp; ROW() - 5)="","",INDIRECT("'Risk Input'!"&amp; Database!$O$25 &amp; ROW() - 5))</f>
        <v/>
      </c>
      <c r="F163" s="39">
        <f ca="1">IF(INDIRECT("'Risk Input'!"&amp; Database!$O$20 &amp; ROW() - 5)="","",INDIRECT("'Risk Input'!"&amp; Database!$O$20 &amp; ROW() - 5))</f>
        <v>0</v>
      </c>
      <c r="G163" s="39"/>
      <c r="H163" s="39"/>
      <c r="I163" s="226" t="s">
        <v>127</v>
      </c>
      <c r="J163" s="226" t="s">
        <v>127</v>
      </c>
      <c r="K163" s="226" t="s">
        <v>127</v>
      </c>
      <c r="L163" s="226" t="s">
        <v>127</v>
      </c>
      <c r="M163" s="226" t="s">
        <v>127</v>
      </c>
      <c r="N163" s="226" t="s">
        <v>127</v>
      </c>
      <c r="O163" s="226" t="s">
        <v>127</v>
      </c>
      <c r="P163" s="226" t="s">
        <v>127</v>
      </c>
      <c r="Q163" s="226" t="s">
        <v>127</v>
      </c>
      <c r="R163" s="226" t="s">
        <v>127</v>
      </c>
      <c r="S163" s="226" t="s">
        <v>127</v>
      </c>
      <c r="T163" s="226" t="s">
        <v>127</v>
      </c>
      <c r="U163" s="226" t="s">
        <v>127</v>
      </c>
      <c r="V163" s="226" t="s">
        <v>127</v>
      </c>
      <c r="W163" s="226" t="s">
        <v>127</v>
      </c>
      <c r="X163" s="226" t="s">
        <v>127</v>
      </c>
      <c r="Y163" s="226" t="s">
        <v>127</v>
      </c>
      <c r="Z163" s="226" t="s">
        <v>127</v>
      </c>
      <c r="AA163" s="226" t="s">
        <v>127</v>
      </c>
      <c r="AB163" s="226" t="s">
        <v>127</v>
      </c>
      <c r="AC163" s="226" t="s">
        <v>127</v>
      </c>
      <c r="AD163" s="226" t="s">
        <v>127</v>
      </c>
      <c r="AE163" s="226" t="s">
        <v>127</v>
      </c>
      <c r="AF163" s="226" t="s">
        <v>127</v>
      </c>
      <c r="AG163" s="226" t="s">
        <v>127</v>
      </c>
      <c r="AH163" s="226" t="s">
        <v>127</v>
      </c>
      <c r="AI163" s="226" t="s">
        <v>127</v>
      </c>
      <c r="AJ163" s="226" t="s">
        <v>127</v>
      </c>
      <c r="AK163" s="226" t="s">
        <v>127</v>
      </c>
      <c r="AL163" s="226" t="s">
        <v>127</v>
      </c>
      <c r="AM163" s="226" t="s">
        <v>127</v>
      </c>
      <c r="AN163" s="226" t="s">
        <v>127</v>
      </c>
      <c r="AO163" s="226" t="s">
        <v>127</v>
      </c>
      <c r="AP163" s="226" t="s">
        <v>127</v>
      </c>
      <c r="AQ163" s="226" t="s">
        <v>127</v>
      </c>
      <c r="AR163" s="226" t="s">
        <v>127</v>
      </c>
      <c r="AS163" s="226" t="s">
        <v>127</v>
      </c>
      <c r="AT163" s="226" t="s">
        <v>127</v>
      </c>
      <c r="AU163" s="226" t="s">
        <v>127</v>
      </c>
      <c r="AV163" s="226" t="s">
        <v>127</v>
      </c>
      <c r="AW163" s="226" t="s">
        <v>127</v>
      </c>
      <c r="AX163" s="226" t="s">
        <v>127</v>
      </c>
      <c r="AY163" s="226" t="s">
        <v>127</v>
      </c>
      <c r="AZ163" s="226" t="s">
        <v>127</v>
      </c>
      <c r="BA163" s="226" t="s">
        <v>127</v>
      </c>
      <c r="BB163" s="226" t="s">
        <v>127</v>
      </c>
      <c r="BC163" s="226" t="s">
        <v>127</v>
      </c>
      <c r="BD163" s="226" t="s">
        <v>127</v>
      </c>
    </row>
    <row r="164" spans="2:56" s="213" customFormat="1" ht="15" thickBot="1">
      <c r="B164" s="82">
        <f t="shared" si="5"/>
        <v>153</v>
      </c>
      <c r="C164" s="44" t="str">
        <f ca="1">IF(INDIRECT("'Risk Input'!"&amp; Database!$O$8 &amp; ROW() - 5)="","",INDIRECT("'Risk Input'!"&amp; Database!$O$8 &amp; ROW() - 5))</f>
        <v/>
      </c>
      <c r="D164" s="172" t="str">
        <f ca="1">IF(INDIRECT("'Risk Input'!"&amp; Database!$O$2 &amp; ROW() - 5)="","",INDIRECT("'Risk Input'!"&amp; Database!$O$2 &amp; ROW() - 5))</f>
        <v/>
      </c>
      <c r="E164" s="44" t="str">
        <f ca="1">IF(INDIRECT("'Risk Input'!"&amp; Database!$O$25 &amp; ROW() - 5)="","",INDIRECT("'Risk Input'!"&amp; Database!$O$25 &amp; ROW() - 5))</f>
        <v/>
      </c>
      <c r="F164" s="44">
        <f ca="1">IF(INDIRECT("'Risk Input'!"&amp; Database!$O$20 &amp; ROW() - 5)="","",INDIRECT("'Risk Input'!"&amp; Database!$O$20 &amp; ROW() - 5))</f>
        <v>0</v>
      </c>
      <c r="G164" s="44"/>
      <c r="H164" s="44"/>
      <c r="I164" s="226" t="s">
        <v>127</v>
      </c>
      <c r="J164" s="226" t="s">
        <v>127</v>
      </c>
      <c r="K164" s="226" t="s">
        <v>127</v>
      </c>
      <c r="L164" s="226" t="s">
        <v>127</v>
      </c>
      <c r="M164" s="226" t="s">
        <v>127</v>
      </c>
      <c r="N164" s="226" t="s">
        <v>127</v>
      </c>
      <c r="O164" s="226" t="s">
        <v>127</v>
      </c>
      <c r="P164" s="226" t="s">
        <v>127</v>
      </c>
      <c r="Q164" s="226" t="s">
        <v>127</v>
      </c>
      <c r="R164" s="226" t="s">
        <v>127</v>
      </c>
      <c r="S164" s="226" t="s">
        <v>127</v>
      </c>
      <c r="T164" s="226" t="s">
        <v>127</v>
      </c>
      <c r="U164" s="226" t="s">
        <v>127</v>
      </c>
      <c r="V164" s="226" t="s">
        <v>127</v>
      </c>
      <c r="W164" s="226" t="s">
        <v>127</v>
      </c>
      <c r="X164" s="226" t="s">
        <v>127</v>
      </c>
      <c r="Y164" s="226" t="s">
        <v>127</v>
      </c>
      <c r="Z164" s="226" t="s">
        <v>127</v>
      </c>
      <c r="AA164" s="226" t="s">
        <v>127</v>
      </c>
      <c r="AB164" s="226" t="s">
        <v>127</v>
      </c>
      <c r="AC164" s="226" t="s">
        <v>127</v>
      </c>
      <c r="AD164" s="226" t="s">
        <v>127</v>
      </c>
      <c r="AE164" s="226" t="s">
        <v>127</v>
      </c>
      <c r="AF164" s="226" t="s">
        <v>127</v>
      </c>
      <c r="AG164" s="226" t="s">
        <v>127</v>
      </c>
      <c r="AH164" s="226" t="s">
        <v>127</v>
      </c>
      <c r="AI164" s="226" t="s">
        <v>127</v>
      </c>
      <c r="AJ164" s="226" t="s">
        <v>127</v>
      </c>
      <c r="AK164" s="226" t="s">
        <v>127</v>
      </c>
      <c r="AL164" s="226" t="s">
        <v>127</v>
      </c>
      <c r="AM164" s="226" t="s">
        <v>127</v>
      </c>
      <c r="AN164" s="226" t="s">
        <v>127</v>
      </c>
      <c r="AO164" s="226" t="s">
        <v>127</v>
      </c>
      <c r="AP164" s="226" t="s">
        <v>127</v>
      </c>
      <c r="AQ164" s="226" t="s">
        <v>127</v>
      </c>
      <c r="AR164" s="226" t="s">
        <v>127</v>
      </c>
      <c r="AS164" s="226" t="s">
        <v>127</v>
      </c>
      <c r="AT164" s="226" t="s">
        <v>127</v>
      </c>
      <c r="AU164" s="226" t="s">
        <v>127</v>
      </c>
      <c r="AV164" s="226" t="s">
        <v>127</v>
      </c>
      <c r="AW164" s="226" t="s">
        <v>127</v>
      </c>
      <c r="AX164" s="226" t="s">
        <v>127</v>
      </c>
      <c r="AY164" s="226" t="s">
        <v>127</v>
      </c>
      <c r="AZ164" s="226" t="s">
        <v>127</v>
      </c>
      <c r="BA164" s="226" t="s">
        <v>127</v>
      </c>
      <c r="BB164" s="226" t="s">
        <v>127</v>
      </c>
      <c r="BC164" s="226" t="s">
        <v>127</v>
      </c>
      <c r="BD164" s="226" t="s">
        <v>127</v>
      </c>
    </row>
    <row r="165" spans="2:56" s="213" customFormat="1" ht="15" thickBot="1">
      <c r="B165" s="82">
        <f t="shared" si="5"/>
        <v>154</v>
      </c>
      <c r="C165" s="44" t="str">
        <f ca="1">IF(INDIRECT("'Risk Input'!"&amp; Database!$O$8 &amp; ROW() - 5)="","",INDIRECT("'Risk Input'!"&amp; Database!$O$8 &amp; ROW() - 5))</f>
        <v/>
      </c>
      <c r="D165" s="172" t="str">
        <f ca="1">IF(INDIRECT("'Risk Input'!"&amp; Database!$O$2 &amp; ROW() - 5)="","",INDIRECT("'Risk Input'!"&amp; Database!$O$2 &amp; ROW() - 5))</f>
        <v/>
      </c>
      <c r="E165" s="39" t="str">
        <f ca="1">IF(INDIRECT("'Risk Input'!"&amp; Database!$O$25 &amp; ROW() - 5)="","",INDIRECT("'Risk Input'!"&amp; Database!$O$25 &amp; ROW() - 5))</f>
        <v/>
      </c>
      <c r="F165" s="39">
        <f ca="1">IF(INDIRECT("'Risk Input'!"&amp; Database!$O$20 &amp; ROW() - 5)="","",INDIRECT("'Risk Input'!"&amp; Database!$O$20 &amp; ROW() - 5))</f>
        <v>0</v>
      </c>
      <c r="G165" s="39"/>
      <c r="H165" s="39"/>
      <c r="I165" s="226" t="s">
        <v>127</v>
      </c>
      <c r="J165" s="226" t="s">
        <v>127</v>
      </c>
      <c r="K165" s="226" t="s">
        <v>127</v>
      </c>
      <c r="L165" s="226" t="s">
        <v>127</v>
      </c>
      <c r="M165" s="226" t="s">
        <v>127</v>
      </c>
      <c r="N165" s="226" t="s">
        <v>127</v>
      </c>
      <c r="O165" s="226" t="s">
        <v>127</v>
      </c>
      <c r="P165" s="226" t="s">
        <v>127</v>
      </c>
      <c r="Q165" s="226" t="s">
        <v>127</v>
      </c>
      <c r="R165" s="226" t="s">
        <v>127</v>
      </c>
      <c r="S165" s="226" t="s">
        <v>127</v>
      </c>
      <c r="T165" s="226" t="s">
        <v>127</v>
      </c>
      <c r="U165" s="226" t="s">
        <v>127</v>
      </c>
      <c r="V165" s="226" t="s">
        <v>127</v>
      </c>
      <c r="W165" s="226" t="s">
        <v>127</v>
      </c>
      <c r="X165" s="226" t="s">
        <v>127</v>
      </c>
      <c r="Y165" s="226" t="s">
        <v>127</v>
      </c>
      <c r="Z165" s="226" t="s">
        <v>127</v>
      </c>
      <c r="AA165" s="226" t="s">
        <v>127</v>
      </c>
      <c r="AB165" s="226" t="s">
        <v>127</v>
      </c>
      <c r="AC165" s="226" t="s">
        <v>127</v>
      </c>
      <c r="AD165" s="226" t="s">
        <v>127</v>
      </c>
      <c r="AE165" s="226" t="s">
        <v>127</v>
      </c>
      <c r="AF165" s="226" t="s">
        <v>127</v>
      </c>
      <c r="AG165" s="226" t="s">
        <v>127</v>
      </c>
      <c r="AH165" s="226" t="s">
        <v>127</v>
      </c>
      <c r="AI165" s="226" t="s">
        <v>127</v>
      </c>
      <c r="AJ165" s="226" t="s">
        <v>127</v>
      </c>
      <c r="AK165" s="226" t="s">
        <v>127</v>
      </c>
      <c r="AL165" s="226" t="s">
        <v>127</v>
      </c>
      <c r="AM165" s="226" t="s">
        <v>127</v>
      </c>
      <c r="AN165" s="226" t="s">
        <v>127</v>
      </c>
      <c r="AO165" s="226" t="s">
        <v>127</v>
      </c>
      <c r="AP165" s="226" t="s">
        <v>127</v>
      </c>
      <c r="AQ165" s="226" t="s">
        <v>127</v>
      </c>
      <c r="AR165" s="226" t="s">
        <v>127</v>
      </c>
      <c r="AS165" s="226" t="s">
        <v>127</v>
      </c>
      <c r="AT165" s="226" t="s">
        <v>127</v>
      </c>
      <c r="AU165" s="226" t="s">
        <v>127</v>
      </c>
      <c r="AV165" s="226" t="s">
        <v>127</v>
      </c>
      <c r="AW165" s="226" t="s">
        <v>127</v>
      </c>
      <c r="AX165" s="226" t="s">
        <v>127</v>
      </c>
      <c r="AY165" s="226" t="s">
        <v>127</v>
      </c>
      <c r="AZ165" s="226" t="s">
        <v>127</v>
      </c>
      <c r="BA165" s="226" t="s">
        <v>127</v>
      </c>
      <c r="BB165" s="226" t="s">
        <v>127</v>
      </c>
      <c r="BC165" s="226" t="s">
        <v>127</v>
      </c>
      <c r="BD165" s="226" t="s">
        <v>127</v>
      </c>
    </row>
    <row r="166" spans="2:56" s="213" customFormat="1" ht="15" thickBot="1">
      <c r="B166" s="82">
        <f t="shared" si="5"/>
        <v>155</v>
      </c>
      <c r="C166" s="44" t="str">
        <f ca="1">IF(INDIRECT("'Risk Input'!"&amp; Database!$O$8 &amp; ROW() - 5)="","",INDIRECT("'Risk Input'!"&amp; Database!$O$8 &amp; ROW() - 5))</f>
        <v/>
      </c>
      <c r="D166" s="172" t="str">
        <f ca="1">IF(INDIRECT("'Risk Input'!"&amp; Database!$O$2 &amp; ROW() - 5)="","",INDIRECT("'Risk Input'!"&amp; Database!$O$2 &amp; ROW() - 5))</f>
        <v/>
      </c>
      <c r="E166" s="44" t="str">
        <f ca="1">IF(INDIRECT("'Risk Input'!"&amp; Database!$O$25 &amp; ROW() - 5)="","",INDIRECT("'Risk Input'!"&amp; Database!$O$25 &amp; ROW() - 5))</f>
        <v/>
      </c>
      <c r="F166" s="44">
        <f ca="1">IF(INDIRECT("'Risk Input'!"&amp; Database!$O$20 &amp; ROW() - 5)="","",INDIRECT("'Risk Input'!"&amp; Database!$O$20 &amp; ROW() - 5))</f>
        <v>0</v>
      </c>
      <c r="G166" s="44"/>
      <c r="H166" s="44"/>
      <c r="I166" s="226" t="s">
        <v>127</v>
      </c>
      <c r="J166" s="226" t="s">
        <v>127</v>
      </c>
      <c r="K166" s="226" t="s">
        <v>127</v>
      </c>
      <c r="L166" s="226" t="s">
        <v>127</v>
      </c>
      <c r="M166" s="226" t="s">
        <v>127</v>
      </c>
      <c r="N166" s="226" t="s">
        <v>127</v>
      </c>
      <c r="O166" s="226" t="s">
        <v>127</v>
      </c>
      <c r="P166" s="226" t="s">
        <v>127</v>
      </c>
      <c r="Q166" s="226" t="s">
        <v>127</v>
      </c>
      <c r="R166" s="226" t="s">
        <v>127</v>
      </c>
      <c r="S166" s="226" t="s">
        <v>127</v>
      </c>
      <c r="T166" s="226" t="s">
        <v>127</v>
      </c>
      <c r="U166" s="226" t="s">
        <v>127</v>
      </c>
      <c r="V166" s="226" t="s">
        <v>127</v>
      </c>
      <c r="W166" s="226" t="s">
        <v>127</v>
      </c>
      <c r="X166" s="226" t="s">
        <v>127</v>
      </c>
      <c r="Y166" s="226" t="s">
        <v>127</v>
      </c>
      <c r="Z166" s="226" t="s">
        <v>127</v>
      </c>
      <c r="AA166" s="226" t="s">
        <v>127</v>
      </c>
      <c r="AB166" s="226" t="s">
        <v>127</v>
      </c>
      <c r="AC166" s="226" t="s">
        <v>127</v>
      </c>
      <c r="AD166" s="226" t="s">
        <v>127</v>
      </c>
      <c r="AE166" s="226" t="s">
        <v>127</v>
      </c>
      <c r="AF166" s="226" t="s">
        <v>127</v>
      </c>
      <c r="AG166" s="226" t="s">
        <v>127</v>
      </c>
      <c r="AH166" s="226" t="s">
        <v>127</v>
      </c>
      <c r="AI166" s="226" t="s">
        <v>127</v>
      </c>
      <c r="AJ166" s="226" t="s">
        <v>127</v>
      </c>
      <c r="AK166" s="226" t="s">
        <v>127</v>
      </c>
      <c r="AL166" s="226" t="s">
        <v>127</v>
      </c>
      <c r="AM166" s="226" t="s">
        <v>127</v>
      </c>
      <c r="AN166" s="226" t="s">
        <v>127</v>
      </c>
      <c r="AO166" s="226" t="s">
        <v>127</v>
      </c>
      <c r="AP166" s="226" t="s">
        <v>127</v>
      </c>
      <c r="AQ166" s="226" t="s">
        <v>127</v>
      </c>
      <c r="AR166" s="226" t="s">
        <v>127</v>
      </c>
      <c r="AS166" s="226" t="s">
        <v>127</v>
      </c>
      <c r="AT166" s="226" t="s">
        <v>127</v>
      </c>
      <c r="AU166" s="226" t="s">
        <v>127</v>
      </c>
      <c r="AV166" s="226" t="s">
        <v>127</v>
      </c>
      <c r="AW166" s="226" t="s">
        <v>127</v>
      </c>
      <c r="AX166" s="226" t="s">
        <v>127</v>
      </c>
      <c r="AY166" s="226" t="s">
        <v>127</v>
      </c>
      <c r="AZ166" s="226" t="s">
        <v>127</v>
      </c>
      <c r="BA166" s="226" t="s">
        <v>127</v>
      </c>
      <c r="BB166" s="226" t="s">
        <v>127</v>
      </c>
      <c r="BC166" s="226" t="s">
        <v>127</v>
      </c>
      <c r="BD166" s="226" t="s">
        <v>127</v>
      </c>
    </row>
    <row r="167" spans="2:56" s="213" customFormat="1" ht="15" thickBot="1">
      <c r="B167" s="82">
        <f t="shared" si="5"/>
        <v>156</v>
      </c>
      <c r="C167" s="44" t="str">
        <f ca="1">IF(INDIRECT("'Risk Input'!"&amp; Database!$O$8 &amp; ROW() - 5)="","",INDIRECT("'Risk Input'!"&amp; Database!$O$8 &amp; ROW() - 5))</f>
        <v/>
      </c>
      <c r="D167" s="172" t="str">
        <f ca="1">IF(INDIRECT("'Risk Input'!"&amp; Database!$O$2 &amp; ROW() - 5)="","",INDIRECT("'Risk Input'!"&amp; Database!$O$2 &amp; ROW() - 5))</f>
        <v/>
      </c>
      <c r="E167" s="39" t="str">
        <f ca="1">IF(INDIRECT("'Risk Input'!"&amp; Database!$O$25 &amp; ROW() - 5)="","",INDIRECT("'Risk Input'!"&amp; Database!$O$25 &amp; ROW() - 5))</f>
        <v/>
      </c>
      <c r="F167" s="39">
        <f ca="1">IF(INDIRECT("'Risk Input'!"&amp; Database!$O$20 &amp; ROW() - 5)="","",INDIRECT("'Risk Input'!"&amp; Database!$O$20 &amp; ROW() - 5))</f>
        <v>0</v>
      </c>
      <c r="G167" s="39"/>
      <c r="H167" s="39"/>
      <c r="I167" s="226" t="s">
        <v>127</v>
      </c>
      <c r="J167" s="226" t="s">
        <v>127</v>
      </c>
      <c r="K167" s="226" t="s">
        <v>127</v>
      </c>
      <c r="L167" s="226" t="s">
        <v>127</v>
      </c>
      <c r="M167" s="226" t="s">
        <v>127</v>
      </c>
      <c r="N167" s="226" t="s">
        <v>127</v>
      </c>
      <c r="O167" s="226" t="s">
        <v>127</v>
      </c>
      <c r="P167" s="226" t="s">
        <v>127</v>
      </c>
      <c r="Q167" s="226" t="s">
        <v>127</v>
      </c>
      <c r="R167" s="226" t="s">
        <v>127</v>
      </c>
      <c r="S167" s="226" t="s">
        <v>127</v>
      </c>
      <c r="T167" s="226" t="s">
        <v>127</v>
      </c>
      <c r="U167" s="226" t="s">
        <v>127</v>
      </c>
      <c r="V167" s="226" t="s">
        <v>127</v>
      </c>
      <c r="W167" s="226" t="s">
        <v>127</v>
      </c>
      <c r="X167" s="226" t="s">
        <v>127</v>
      </c>
      <c r="Y167" s="226" t="s">
        <v>127</v>
      </c>
      <c r="Z167" s="226" t="s">
        <v>127</v>
      </c>
      <c r="AA167" s="226" t="s">
        <v>127</v>
      </c>
      <c r="AB167" s="226" t="s">
        <v>127</v>
      </c>
      <c r="AC167" s="226" t="s">
        <v>127</v>
      </c>
      <c r="AD167" s="226" t="s">
        <v>127</v>
      </c>
      <c r="AE167" s="226" t="s">
        <v>127</v>
      </c>
      <c r="AF167" s="226" t="s">
        <v>127</v>
      </c>
      <c r="AG167" s="226" t="s">
        <v>127</v>
      </c>
      <c r="AH167" s="226" t="s">
        <v>127</v>
      </c>
      <c r="AI167" s="226" t="s">
        <v>127</v>
      </c>
      <c r="AJ167" s="226" t="s">
        <v>127</v>
      </c>
      <c r="AK167" s="226" t="s">
        <v>127</v>
      </c>
      <c r="AL167" s="226" t="s">
        <v>127</v>
      </c>
      <c r="AM167" s="226" t="s">
        <v>127</v>
      </c>
      <c r="AN167" s="226" t="s">
        <v>127</v>
      </c>
      <c r="AO167" s="226" t="s">
        <v>127</v>
      </c>
      <c r="AP167" s="226" t="s">
        <v>127</v>
      </c>
      <c r="AQ167" s="226" t="s">
        <v>127</v>
      </c>
      <c r="AR167" s="226" t="s">
        <v>127</v>
      </c>
      <c r="AS167" s="226" t="s">
        <v>127</v>
      </c>
      <c r="AT167" s="226" t="s">
        <v>127</v>
      </c>
      <c r="AU167" s="226" t="s">
        <v>127</v>
      </c>
      <c r="AV167" s="226" t="s">
        <v>127</v>
      </c>
      <c r="AW167" s="226" t="s">
        <v>127</v>
      </c>
      <c r="AX167" s="226" t="s">
        <v>127</v>
      </c>
      <c r="AY167" s="226" t="s">
        <v>127</v>
      </c>
      <c r="AZ167" s="226" t="s">
        <v>127</v>
      </c>
      <c r="BA167" s="226" t="s">
        <v>127</v>
      </c>
      <c r="BB167" s="226" t="s">
        <v>127</v>
      </c>
      <c r="BC167" s="226" t="s">
        <v>127</v>
      </c>
      <c r="BD167" s="226" t="s">
        <v>127</v>
      </c>
    </row>
    <row r="168" spans="2:56" s="213" customFormat="1" ht="15" thickBot="1">
      <c r="B168" s="82">
        <f t="shared" si="5"/>
        <v>157</v>
      </c>
      <c r="C168" s="44" t="str">
        <f ca="1">IF(INDIRECT("'Risk Input'!"&amp; Database!$O$8 &amp; ROW() - 5)="","",INDIRECT("'Risk Input'!"&amp; Database!$O$8 &amp; ROW() - 5))</f>
        <v/>
      </c>
      <c r="D168" s="172" t="str">
        <f ca="1">IF(INDIRECT("'Risk Input'!"&amp; Database!$O$2 &amp; ROW() - 5)="","",INDIRECT("'Risk Input'!"&amp; Database!$O$2 &amp; ROW() - 5))</f>
        <v/>
      </c>
      <c r="E168" s="44" t="str">
        <f ca="1">IF(INDIRECT("'Risk Input'!"&amp; Database!$O$25 &amp; ROW() - 5)="","",INDIRECT("'Risk Input'!"&amp; Database!$O$25 &amp; ROW() - 5))</f>
        <v/>
      </c>
      <c r="F168" s="44">
        <f ca="1">IF(INDIRECT("'Risk Input'!"&amp; Database!$O$20 &amp; ROW() - 5)="","",INDIRECT("'Risk Input'!"&amp; Database!$O$20 &amp; ROW() - 5))</f>
        <v>0</v>
      </c>
      <c r="G168" s="44"/>
      <c r="H168" s="44"/>
      <c r="I168" s="226" t="s">
        <v>127</v>
      </c>
      <c r="J168" s="226" t="s">
        <v>127</v>
      </c>
      <c r="K168" s="226" t="s">
        <v>127</v>
      </c>
      <c r="L168" s="226" t="s">
        <v>127</v>
      </c>
      <c r="M168" s="226" t="s">
        <v>127</v>
      </c>
      <c r="N168" s="226" t="s">
        <v>127</v>
      </c>
      <c r="O168" s="226" t="s">
        <v>127</v>
      </c>
      <c r="P168" s="226" t="s">
        <v>127</v>
      </c>
      <c r="Q168" s="226" t="s">
        <v>127</v>
      </c>
      <c r="R168" s="226" t="s">
        <v>127</v>
      </c>
      <c r="S168" s="226" t="s">
        <v>127</v>
      </c>
      <c r="T168" s="226" t="s">
        <v>127</v>
      </c>
      <c r="U168" s="226" t="s">
        <v>127</v>
      </c>
      <c r="V168" s="226" t="s">
        <v>127</v>
      </c>
      <c r="W168" s="226" t="s">
        <v>127</v>
      </c>
      <c r="X168" s="226" t="s">
        <v>127</v>
      </c>
      <c r="Y168" s="226" t="s">
        <v>127</v>
      </c>
      <c r="Z168" s="226" t="s">
        <v>127</v>
      </c>
      <c r="AA168" s="226" t="s">
        <v>127</v>
      </c>
      <c r="AB168" s="226" t="s">
        <v>127</v>
      </c>
      <c r="AC168" s="226" t="s">
        <v>127</v>
      </c>
      <c r="AD168" s="226" t="s">
        <v>127</v>
      </c>
      <c r="AE168" s="226" t="s">
        <v>127</v>
      </c>
      <c r="AF168" s="226" t="s">
        <v>127</v>
      </c>
      <c r="AG168" s="226" t="s">
        <v>127</v>
      </c>
      <c r="AH168" s="226" t="s">
        <v>127</v>
      </c>
      <c r="AI168" s="226" t="s">
        <v>127</v>
      </c>
      <c r="AJ168" s="226" t="s">
        <v>127</v>
      </c>
      <c r="AK168" s="226" t="s">
        <v>127</v>
      </c>
      <c r="AL168" s="226" t="s">
        <v>127</v>
      </c>
      <c r="AM168" s="226" t="s">
        <v>127</v>
      </c>
      <c r="AN168" s="226" t="s">
        <v>127</v>
      </c>
      <c r="AO168" s="226" t="s">
        <v>127</v>
      </c>
      <c r="AP168" s="226" t="s">
        <v>127</v>
      </c>
      <c r="AQ168" s="226" t="s">
        <v>127</v>
      </c>
      <c r="AR168" s="226" t="s">
        <v>127</v>
      </c>
      <c r="AS168" s="226" t="s">
        <v>127</v>
      </c>
      <c r="AT168" s="226" t="s">
        <v>127</v>
      </c>
      <c r="AU168" s="226" t="s">
        <v>127</v>
      </c>
      <c r="AV168" s="226" t="s">
        <v>127</v>
      </c>
      <c r="AW168" s="226" t="s">
        <v>127</v>
      </c>
      <c r="AX168" s="226" t="s">
        <v>127</v>
      </c>
      <c r="AY168" s="226" t="s">
        <v>127</v>
      </c>
      <c r="AZ168" s="226" t="s">
        <v>127</v>
      </c>
      <c r="BA168" s="226" t="s">
        <v>127</v>
      </c>
      <c r="BB168" s="226" t="s">
        <v>127</v>
      </c>
      <c r="BC168" s="226" t="s">
        <v>127</v>
      </c>
      <c r="BD168" s="226" t="s">
        <v>127</v>
      </c>
    </row>
    <row r="169" spans="2:56" s="213" customFormat="1" ht="15" thickBot="1">
      <c r="B169" s="81">
        <f>B168+1</f>
        <v>158</v>
      </c>
      <c r="C169" s="44" t="str">
        <f ca="1">IF(INDIRECT("'Risk Input'!"&amp; Database!$O$8 &amp; ROW() - 5)="","",INDIRECT("'Risk Input'!"&amp; Database!$O$8 &amp; ROW() - 5))</f>
        <v/>
      </c>
      <c r="D169" s="172" t="str">
        <f ca="1">IF(INDIRECT("'Risk Input'!"&amp; Database!$O$2 &amp; ROW() - 5)="","",INDIRECT("'Risk Input'!"&amp; Database!$O$2 &amp; ROW() - 5))</f>
        <v/>
      </c>
      <c r="E169" s="39" t="str">
        <f ca="1">IF(INDIRECT("'Risk Input'!"&amp; Database!$O$25 &amp; ROW() - 5)="","",INDIRECT("'Risk Input'!"&amp; Database!$O$25 &amp; ROW() - 5))</f>
        <v/>
      </c>
      <c r="F169" s="39">
        <f ca="1">IF(INDIRECT("'Risk Input'!"&amp; Database!$O$20 &amp; ROW() - 5)="","",INDIRECT("'Risk Input'!"&amp; Database!$O$20 &amp; ROW() - 5))</f>
        <v>0</v>
      </c>
      <c r="G169" s="39"/>
      <c r="H169" s="39"/>
      <c r="I169" s="226" t="s">
        <v>127</v>
      </c>
      <c r="J169" s="226" t="s">
        <v>127</v>
      </c>
      <c r="K169" s="226" t="s">
        <v>127</v>
      </c>
      <c r="L169" s="226" t="s">
        <v>127</v>
      </c>
      <c r="M169" s="226" t="s">
        <v>127</v>
      </c>
      <c r="N169" s="226" t="s">
        <v>127</v>
      </c>
      <c r="O169" s="226" t="s">
        <v>127</v>
      </c>
      <c r="P169" s="226" t="s">
        <v>127</v>
      </c>
      <c r="Q169" s="226" t="s">
        <v>127</v>
      </c>
      <c r="R169" s="226" t="s">
        <v>127</v>
      </c>
      <c r="S169" s="226" t="s">
        <v>127</v>
      </c>
      <c r="T169" s="226" t="s">
        <v>127</v>
      </c>
      <c r="U169" s="226" t="s">
        <v>127</v>
      </c>
      <c r="V169" s="226" t="s">
        <v>127</v>
      </c>
      <c r="W169" s="226" t="s">
        <v>127</v>
      </c>
      <c r="X169" s="226" t="s">
        <v>127</v>
      </c>
      <c r="Y169" s="226" t="s">
        <v>127</v>
      </c>
      <c r="Z169" s="226" t="s">
        <v>127</v>
      </c>
      <c r="AA169" s="226" t="s">
        <v>127</v>
      </c>
      <c r="AB169" s="226" t="s">
        <v>127</v>
      </c>
      <c r="AC169" s="226" t="s">
        <v>127</v>
      </c>
      <c r="AD169" s="226" t="s">
        <v>127</v>
      </c>
      <c r="AE169" s="226" t="s">
        <v>127</v>
      </c>
      <c r="AF169" s="226" t="s">
        <v>127</v>
      </c>
      <c r="AG169" s="226" t="s">
        <v>127</v>
      </c>
      <c r="AH169" s="226" t="s">
        <v>127</v>
      </c>
      <c r="AI169" s="226" t="s">
        <v>127</v>
      </c>
      <c r="AJ169" s="226" t="s">
        <v>127</v>
      </c>
      <c r="AK169" s="226" t="s">
        <v>127</v>
      </c>
      <c r="AL169" s="226" t="s">
        <v>127</v>
      </c>
      <c r="AM169" s="226" t="s">
        <v>127</v>
      </c>
      <c r="AN169" s="226" t="s">
        <v>127</v>
      </c>
      <c r="AO169" s="226" t="s">
        <v>127</v>
      </c>
      <c r="AP169" s="226" t="s">
        <v>127</v>
      </c>
      <c r="AQ169" s="226" t="s">
        <v>127</v>
      </c>
      <c r="AR169" s="226" t="s">
        <v>127</v>
      </c>
      <c r="AS169" s="226" t="s">
        <v>127</v>
      </c>
      <c r="AT169" s="226" t="s">
        <v>127</v>
      </c>
      <c r="AU169" s="226" t="s">
        <v>127</v>
      </c>
      <c r="AV169" s="226" t="s">
        <v>127</v>
      </c>
      <c r="AW169" s="226" t="s">
        <v>127</v>
      </c>
      <c r="AX169" s="226" t="s">
        <v>127</v>
      </c>
      <c r="AY169" s="226" t="s">
        <v>127</v>
      </c>
      <c r="AZ169" s="226" t="s">
        <v>127</v>
      </c>
      <c r="BA169" s="226" t="s">
        <v>127</v>
      </c>
      <c r="BB169" s="226" t="s">
        <v>127</v>
      </c>
      <c r="BC169" s="226" t="s">
        <v>127</v>
      </c>
      <c r="BD169" s="226" t="s">
        <v>127</v>
      </c>
    </row>
    <row r="170" spans="2:56" s="213" customFormat="1" ht="15" thickBot="1">
      <c r="B170" s="81">
        <f t="shared" ref="B170:B196" si="6">B169+1</f>
        <v>159</v>
      </c>
      <c r="C170" s="44" t="str">
        <f ca="1">IF(INDIRECT("'Risk Input'!"&amp; Database!$O$8 &amp; ROW() - 5)="","",INDIRECT("'Risk Input'!"&amp; Database!$O$8 &amp; ROW() - 5))</f>
        <v/>
      </c>
      <c r="D170" s="172" t="str">
        <f ca="1">IF(INDIRECT("'Risk Input'!"&amp; Database!$O$2 &amp; ROW() - 5)="","",INDIRECT("'Risk Input'!"&amp; Database!$O$2 &amp; ROW() - 5))</f>
        <v/>
      </c>
      <c r="E170" s="44" t="str">
        <f ca="1">IF(INDIRECT("'Risk Input'!"&amp; Database!$O$25 &amp; ROW() - 5)="","",INDIRECT("'Risk Input'!"&amp; Database!$O$25 &amp; ROW() - 5))</f>
        <v/>
      </c>
      <c r="F170" s="44">
        <f ca="1">IF(INDIRECT("'Risk Input'!"&amp; Database!$O$20 &amp; ROW() - 5)="","",INDIRECT("'Risk Input'!"&amp; Database!$O$20 &amp; ROW() - 5))</f>
        <v>0</v>
      </c>
      <c r="G170" s="44"/>
      <c r="H170" s="44"/>
      <c r="I170" s="226" t="s">
        <v>127</v>
      </c>
      <c r="J170" s="226" t="s">
        <v>127</v>
      </c>
      <c r="K170" s="226" t="s">
        <v>127</v>
      </c>
      <c r="L170" s="226" t="s">
        <v>127</v>
      </c>
      <c r="M170" s="226" t="s">
        <v>127</v>
      </c>
      <c r="N170" s="226" t="s">
        <v>127</v>
      </c>
      <c r="O170" s="226" t="s">
        <v>127</v>
      </c>
      <c r="P170" s="226" t="s">
        <v>127</v>
      </c>
      <c r="Q170" s="226" t="s">
        <v>127</v>
      </c>
      <c r="R170" s="226" t="s">
        <v>127</v>
      </c>
      <c r="S170" s="226" t="s">
        <v>127</v>
      </c>
      <c r="T170" s="226" t="s">
        <v>127</v>
      </c>
      <c r="U170" s="226" t="s">
        <v>127</v>
      </c>
      <c r="V170" s="226" t="s">
        <v>127</v>
      </c>
      <c r="W170" s="226" t="s">
        <v>127</v>
      </c>
      <c r="X170" s="226" t="s">
        <v>127</v>
      </c>
      <c r="Y170" s="226" t="s">
        <v>127</v>
      </c>
      <c r="Z170" s="226" t="s">
        <v>127</v>
      </c>
      <c r="AA170" s="226" t="s">
        <v>127</v>
      </c>
      <c r="AB170" s="226" t="s">
        <v>127</v>
      </c>
      <c r="AC170" s="226" t="s">
        <v>127</v>
      </c>
      <c r="AD170" s="226" t="s">
        <v>127</v>
      </c>
      <c r="AE170" s="226" t="s">
        <v>127</v>
      </c>
      <c r="AF170" s="226" t="s">
        <v>127</v>
      </c>
      <c r="AG170" s="226" t="s">
        <v>127</v>
      </c>
      <c r="AH170" s="226" t="s">
        <v>127</v>
      </c>
      <c r="AI170" s="226" t="s">
        <v>127</v>
      </c>
      <c r="AJ170" s="226" t="s">
        <v>127</v>
      </c>
      <c r="AK170" s="226" t="s">
        <v>127</v>
      </c>
      <c r="AL170" s="226" t="s">
        <v>127</v>
      </c>
      <c r="AM170" s="226" t="s">
        <v>127</v>
      </c>
      <c r="AN170" s="226" t="s">
        <v>127</v>
      </c>
      <c r="AO170" s="226" t="s">
        <v>127</v>
      </c>
      <c r="AP170" s="226" t="s">
        <v>127</v>
      </c>
      <c r="AQ170" s="226" t="s">
        <v>127</v>
      </c>
      <c r="AR170" s="226" t="s">
        <v>127</v>
      </c>
      <c r="AS170" s="226" t="s">
        <v>127</v>
      </c>
      <c r="AT170" s="226" t="s">
        <v>127</v>
      </c>
      <c r="AU170" s="226" t="s">
        <v>127</v>
      </c>
      <c r="AV170" s="226" t="s">
        <v>127</v>
      </c>
      <c r="AW170" s="226" t="s">
        <v>127</v>
      </c>
      <c r="AX170" s="226" t="s">
        <v>127</v>
      </c>
      <c r="AY170" s="226" t="s">
        <v>127</v>
      </c>
      <c r="AZ170" s="226" t="s">
        <v>127</v>
      </c>
      <c r="BA170" s="226" t="s">
        <v>127</v>
      </c>
      <c r="BB170" s="226" t="s">
        <v>127</v>
      </c>
      <c r="BC170" s="226" t="s">
        <v>127</v>
      </c>
      <c r="BD170" s="226" t="s">
        <v>127</v>
      </c>
    </row>
    <row r="171" spans="2:56" s="213" customFormat="1" ht="15" thickBot="1">
      <c r="B171" s="81">
        <f t="shared" si="6"/>
        <v>160</v>
      </c>
      <c r="C171" s="44" t="str">
        <f ca="1">IF(INDIRECT("'Risk Input'!"&amp; Database!$O$8 &amp; ROW() - 5)="","",INDIRECT("'Risk Input'!"&amp; Database!$O$8 &amp; ROW() - 5))</f>
        <v/>
      </c>
      <c r="D171" s="172" t="str">
        <f ca="1">IF(INDIRECT("'Risk Input'!"&amp; Database!$O$2 &amp; ROW() - 5)="","",INDIRECT("'Risk Input'!"&amp; Database!$O$2 &amp; ROW() - 5))</f>
        <v/>
      </c>
      <c r="E171" s="39" t="str">
        <f ca="1">IF(INDIRECT("'Risk Input'!"&amp; Database!$O$25 &amp; ROW() - 5)="","",INDIRECT("'Risk Input'!"&amp; Database!$O$25 &amp; ROW() - 5))</f>
        <v/>
      </c>
      <c r="F171" s="39">
        <f ca="1">IF(INDIRECT("'Risk Input'!"&amp; Database!$O$20 &amp; ROW() - 5)="","",INDIRECT("'Risk Input'!"&amp; Database!$O$20 &amp; ROW() - 5))</f>
        <v>0</v>
      </c>
      <c r="G171" s="39"/>
      <c r="H171" s="39"/>
      <c r="I171" s="226" t="s">
        <v>127</v>
      </c>
      <c r="J171" s="226" t="s">
        <v>127</v>
      </c>
      <c r="K171" s="226" t="s">
        <v>127</v>
      </c>
      <c r="L171" s="226" t="s">
        <v>127</v>
      </c>
      <c r="M171" s="226" t="s">
        <v>127</v>
      </c>
      <c r="N171" s="226" t="s">
        <v>127</v>
      </c>
      <c r="O171" s="226" t="s">
        <v>127</v>
      </c>
      <c r="P171" s="226" t="s">
        <v>127</v>
      </c>
      <c r="Q171" s="226" t="s">
        <v>127</v>
      </c>
      <c r="R171" s="226" t="s">
        <v>127</v>
      </c>
      <c r="S171" s="226" t="s">
        <v>127</v>
      </c>
      <c r="T171" s="226" t="s">
        <v>127</v>
      </c>
      <c r="U171" s="226" t="s">
        <v>127</v>
      </c>
      <c r="V171" s="226" t="s">
        <v>127</v>
      </c>
      <c r="W171" s="226" t="s">
        <v>127</v>
      </c>
      <c r="X171" s="226" t="s">
        <v>127</v>
      </c>
      <c r="Y171" s="226" t="s">
        <v>127</v>
      </c>
      <c r="Z171" s="226" t="s">
        <v>127</v>
      </c>
      <c r="AA171" s="226" t="s">
        <v>127</v>
      </c>
      <c r="AB171" s="226" t="s">
        <v>127</v>
      </c>
      <c r="AC171" s="226" t="s">
        <v>127</v>
      </c>
      <c r="AD171" s="226" t="s">
        <v>127</v>
      </c>
      <c r="AE171" s="226" t="s">
        <v>127</v>
      </c>
      <c r="AF171" s="226" t="s">
        <v>127</v>
      </c>
      <c r="AG171" s="226" t="s">
        <v>127</v>
      </c>
      <c r="AH171" s="226" t="s">
        <v>127</v>
      </c>
      <c r="AI171" s="226" t="s">
        <v>127</v>
      </c>
      <c r="AJ171" s="226" t="s">
        <v>127</v>
      </c>
      <c r="AK171" s="226" t="s">
        <v>127</v>
      </c>
      <c r="AL171" s="226" t="s">
        <v>127</v>
      </c>
      <c r="AM171" s="226" t="s">
        <v>127</v>
      </c>
      <c r="AN171" s="226" t="s">
        <v>127</v>
      </c>
      <c r="AO171" s="226" t="s">
        <v>127</v>
      </c>
      <c r="AP171" s="226" t="s">
        <v>127</v>
      </c>
      <c r="AQ171" s="226" t="s">
        <v>127</v>
      </c>
      <c r="AR171" s="226" t="s">
        <v>127</v>
      </c>
      <c r="AS171" s="226" t="s">
        <v>127</v>
      </c>
      <c r="AT171" s="226" t="s">
        <v>127</v>
      </c>
      <c r="AU171" s="226" t="s">
        <v>127</v>
      </c>
      <c r="AV171" s="226" t="s">
        <v>127</v>
      </c>
      <c r="AW171" s="226" t="s">
        <v>127</v>
      </c>
      <c r="AX171" s="226" t="s">
        <v>127</v>
      </c>
      <c r="AY171" s="226" t="s">
        <v>127</v>
      </c>
      <c r="AZ171" s="226" t="s">
        <v>127</v>
      </c>
      <c r="BA171" s="226" t="s">
        <v>127</v>
      </c>
      <c r="BB171" s="226" t="s">
        <v>127</v>
      </c>
      <c r="BC171" s="226" t="s">
        <v>127</v>
      </c>
      <c r="BD171" s="226" t="s">
        <v>127</v>
      </c>
    </row>
    <row r="172" spans="2:56" s="213" customFormat="1" ht="15" thickBot="1">
      <c r="B172" s="81">
        <f t="shared" si="6"/>
        <v>161</v>
      </c>
      <c r="C172" s="44" t="str">
        <f ca="1">IF(INDIRECT("'Risk Input'!"&amp; Database!$O$8 &amp; ROW() - 5)="","",INDIRECT("'Risk Input'!"&amp; Database!$O$8 &amp; ROW() - 5))</f>
        <v/>
      </c>
      <c r="D172" s="172" t="str">
        <f ca="1">IF(INDIRECT("'Risk Input'!"&amp; Database!$O$2 &amp; ROW() - 5)="","",INDIRECT("'Risk Input'!"&amp; Database!$O$2 &amp; ROW() - 5))</f>
        <v/>
      </c>
      <c r="E172" s="44" t="str">
        <f ca="1">IF(INDIRECT("'Risk Input'!"&amp; Database!$O$25 &amp; ROW() - 5)="","",INDIRECT("'Risk Input'!"&amp; Database!$O$25 &amp; ROW() - 5))</f>
        <v/>
      </c>
      <c r="F172" s="44">
        <f ca="1">IF(INDIRECT("'Risk Input'!"&amp; Database!$O$20 &amp; ROW() - 5)="","",INDIRECT("'Risk Input'!"&amp; Database!$O$20 &amp; ROW() - 5))</f>
        <v>0</v>
      </c>
      <c r="G172" s="44"/>
      <c r="H172" s="44"/>
      <c r="I172" s="226" t="s">
        <v>127</v>
      </c>
      <c r="J172" s="226" t="s">
        <v>127</v>
      </c>
      <c r="K172" s="226" t="s">
        <v>127</v>
      </c>
      <c r="L172" s="226" t="s">
        <v>127</v>
      </c>
      <c r="M172" s="226" t="s">
        <v>127</v>
      </c>
      <c r="N172" s="226" t="s">
        <v>127</v>
      </c>
      <c r="O172" s="226" t="s">
        <v>127</v>
      </c>
      <c r="P172" s="226" t="s">
        <v>127</v>
      </c>
      <c r="Q172" s="226" t="s">
        <v>127</v>
      </c>
      <c r="R172" s="226" t="s">
        <v>127</v>
      </c>
      <c r="S172" s="226" t="s">
        <v>127</v>
      </c>
      <c r="T172" s="226" t="s">
        <v>127</v>
      </c>
      <c r="U172" s="226" t="s">
        <v>127</v>
      </c>
      <c r="V172" s="226" t="s">
        <v>127</v>
      </c>
      <c r="W172" s="226" t="s">
        <v>127</v>
      </c>
      <c r="X172" s="226" t="s">
        <v>127</v>
      </c>
      <c r="Y172" s="226" t="s">
        <v>127</v>
      </c>
      <c r="Z172" s="226" t="s">
        <v>127</v>
      </c>
      <c r="AA172" s="226" t="s">
        <v>127</v>
      </c>
      <c r="AB172" s="226" t="s">
        <v>127</v>
      </c>
      <c r="AC172" s="226" t="s">
        <v>127</v>
      </c>
      <c r="AD172" s="226" t="s">
        <v>127</v>
      </c>
      <c r="AE172" s="226" t="s">
        <v>127</v>
      </c>
      <c r="AF172" s="226" t="s">
        <v>127</v>
      </c>
      <c r="AG172" s="226" t="s">
        <v>127</v>
      </c>
      <c r="AH172" s="226" t="s">
        <v>127</v>
      </c>
      <c r="AI172" s="226" t="s">
        <v>127</v>
      </c>
      <c r="AJ172" s="226" t="s">
        <v>127</v>
      </c>
      <c r="AK172" s="226" t="s">
        <v>127</v>
      </c>
      <c r="AL172" s="226" t="s">
        <v>127</v>
      </c>
      <c r="AM172" s="226" t="s">
        <v>127</v>
      </c>
      <c r="AN172" s="226" t="s">
        <v>127</v>
      </c>
      <c r="AO172" s="226" t="s">
        <v>127</v>
      </c>
      <c r="AP172" s="226" t="s">
        <v>127</v>
      </c>
      <c r="AQ172" s="226" t="s">
        <v>127</v>
      </c>
      <c r="AR172" s="226" t="s">
        <v>127</v>
      </c>
      <c r="AS172" s="226" t="s">
        <v>127</v>
      </c>
      <c r="AT172" s="226" t="s">
        <v>127</v>
      </c>
      <c r="AU172" s="226" t="s">
        <v>127</v>
      </c>
      <c r="AV172" s="226" t="s">
        <v>127</v>
      </c>
      <c r="AW172" s="226" t="s">
        <v>127</v>
      </c>
      <c r="AX172" s="226" t="s">
        <v>127</v>
      </c>
      <c r="AY172" s="226" t="s">
        <v>127</v>
      </c>
      <c r="AZ172" s="226" t="s">
        <v>127</v>
      </c>
      <c r="BA172" s="226" t="s">
        <v>127</v>
      </c>
      <c r="BB172" s="226" t="s">
        <v>127</v>
      </c>
      <c r="BC172" s="226" t="s">
        <v>127</v>
      </c>
      <c r="BD172" s="226" t="s">
        <v>127</v>
      </c>
    </row>
    <row r="173" spans="2:56" s="213" customFormat="1" ht="15" thickBot="1">
      <c r="B173" s="81">
        <f t="shared" si="6"/>
        <v>162</v>
      </c>
      <c r="C173" s="44" t="str">
        <f ca="1">IF(INDIRECT("'Risk Input'!"&amp; Database!$O$8 &amp; ROW() - 5)="","",INDIRECT("'Risk Input'!"&amp; Database!$O$8 &amp; ROW() - 5))</f>
        <v/>
      </c>
      <c r="D173" s="172" t="str">
        <f ca="1">IF(INDIRECT("'Risk Input'!"&amp; Database!$O$2 &amp; ROW() - 5)="","",INDIRECT("'Risk Input'!"&amp; Database!$O$2 &amp; ROW() - 5))</f>
        <v/>
      </c>
      <c r="E173" s="39" t="str">
        <f ca="1">IF(INDIRECT("'Risk Input'!"&amp; Database!$O$25 &amp; ROW() - 5)="","",INDIRECT("'Risk Input'!"&amp; Database!$O$25 &amp; ROW() - 5))</f>
        <v/>
      </c>
      <c r="F173" s="39">
        <f ca="1">IF(INDIRECT("'Risk Input'!"&amp; Database!$O$20 &amp; ROW() - 5)="","",INDIRECT("'Risk Input'!"&amp; Database!$O$20 &amp; ROW() - 5))</f>
        <v>0</v>
      </c>
      <c r="G173" s="39"/>
      <c r="H173" s="39"/>
      <c r="I173" s="226" t="s">
        <v>127</v>
      </c>
      <c r="J173" s="226" t="s">
        <v>127</v>
      </c>
      <c r="K173" s="226" t="s">
        <v>127</v>
      </c>
      <c r="L173" s="226" t="s">
        <v>127</v>
      </c>
      <c r="M173" s="226" t="s">
        <v>127</v>
      </c>
      <c r="N173" s="226" t="s">
        <v>127</v>
      </c>
      <c r="O173" s="226" t="s">
        <v>127</v>
      </c>
      <c r="P173" s="226" t="s">
        <v>127</v>
      </c>
      <c r="Q173" s="226" t="s">
        <v>127</v>
      </c>
      <c r="R173" s="226" t="s">
        <v>127</v>
      </c>
      <c r="S173" s="226" t="s">
        <v>127</v>
      </c>
      <c r="T173" s="226" t="s">
        <v>127</v>
      </c>
      <c r="U173" s="226" t="s">
        <v>127</v>
      </c>
      <c r="V173" s="226" t="s">
        <v>127</v>
      </c>
      <c r="W173" s="226" t="s">
        <v>127</v>
      </c>
      <c r="X173" s="226" t="s">
        <v>127</v>
      </c>
      <c r="Y173" s="226" t="s">
        <v>127</v>
      </c>
      <c r="Z173" s="226" t="s">
        <v>127</v>
      </c>
      <c r="AA173" s="226" t="s">
        <v>127</v>
      </c>
      <c r="AB173" s="226" t="s">
        <v>127</v>
      </c>
      <c r="AC173" s="226" t="s">
        <v>127</v>
      </c>
      <c r="AD173" s="226" t="s">
        <v>127</v>
      </c>
      <c r="AE173" s="226" t="s">
        <v>127</v>
      </c>
      <c r="AF173" s="226" t="s">
        <v>127</v>
      </c>
      <c r="AG173" s="226" t="s">
        <v>127</v>
      </c>
      <c r="AH173" s="226" t="s">
        <v>127</v>
      </c>
      <c r="AI173" s="226" t="s">
        <v>127</v>
      </c>
      <c r="AJ173" s="226" t="s">
        <v>127</v>
      </c>
      <c r="AK173" s="226" t="s">
        <v>127</v>
      </c>
      <c r="AL173" s="226" t="s">
        <v>127</v>
      </c>
      <c r="AM173" s="226" t="s">
        <v>127</v>
      </c>
      <c r="AN173" s="226" t="s">
        <v>127</v>
      </c>
      <c r="AO173" s="226" t="s">
        <v>127</v>
      </c>
      <c r="AP173" s="226" t="s">
        <v>127</v>
      </c>
      <c r="AQ173" s="226" t="s">
        <v>127</v>
      </c>
      <c r="AR173" s="226" t="s">
        <v>127</v>
      </c>
      <c r="AS173" s="226" t="s">
        <v>127</v>
      </c>
      <c r="AT173" s="226" t="s">
        <v>127</v>
      </c>
      <c r="AU173" s="226" t="s">
        <v>127</v>
      </c>
      <c r="AV173" s="226" t="s">
        <v>127</v>
      </c>
      <c r="AW173" s="226" t="s">
        <v>127</v>
      </c>
      <c r="AX173" s="226" t="s">
        <v>127</v>
      </c>
      <c r="AY173" s="226" t="s">
        <v>127</v>
      </c>
      <c r="AZ173" s="226" t="s">
        <v>127</v>
      </c>
      <c r="BA173" s="226" t="s">
        <v>127</v>
      </c>
      <c r="BB173" s="226" t="s">
        <v>127</v>
      </c>
      <c r="BC173" s="226" t="s">
        <v>127</v>
      </c>
      <c r="BD173" s="226" t="s">
        <v>127</v>
      </c>
    </row>
    <row r="174" spans="2:56" s="213" customFormat="1" ht="15" thickBot="1">
      <c r="B174" s="81">
        <f t="shared" si="6"/>
        <v>163</v>
      </c>
      <c r="C174" s="44" t="str">
        <f ca="1">IF(INDIRECT("'Risk Input'!"&amp; Database!$O$8 &amp; ROW() - 5)="","",INDIRECT("'Risk Input'!"&amp; Database!$O$8 &amp; ROW() - 5))</f>
        <v/>
      </c>
      <c r="D174" s="172" t="str">
        <f ca="1">IF(INDIRECT("'Risk Input'!"&amp; Database!$O$2 &amp; ROW() - 5)="","",INDIRECT("'Risk Input'!"&amp; Database!$O$2 &amp; ROW() - 5))</f>
        <v/>
      </c>
      <c r="E174" s="44" t="str">
        <f ca="1">IF(INDIRECT("'Risk Input'!"&amp; Database!$O$25 &amp; ROW() - 5)="","",INDIRECT("'Risk Input'!"&amp; Database!$O$25 &amp; ROW() - 5))</f>
        <v/>
      </c>
      <c r="F174" s="44">
        <f ca="1">IF(INDIRECT("'Risk Input'!"&amp; Database!$O$20 &amp; ROW() - 5)="","",INDIRECT("'Risk Input'!"&amp; Database!$O$20 &amp; ROW() - 5))</f>
        <v>0</v>
      </c>
      <c r="G174" s="44"/>
      <c r="H174" s="44"/>
      <c r="I174" s="226" t="s">
        <v>127</v>
      </c>
      <c r="J174" s="226" t="s">
        <v>127</v>
      </c>
      <c r="K174" s="226" t="s">
        <v>127</v>
      </c>
      <c r="L174" s="226" t="s">
        <v>127</v>
      </c>
      <c r="M174" s="226" t="s">
        <v>127</v>
      </c>
      <c r="N174" s="226" t="s">
        <v>127</v>
      </c>
      <c r="O174" s="226" t="s">
        <v>127</v>
      </c>
      <c r="P174" s="226" t="s">
        <v>127</v>
      </c>
      <c r="Q174" s="226" t="s">
        <v>127</v>
      </c>
      <c r="R174" s="226" t="s">
        <v>127</v>
      </c>
      <c r="S174" s="226" t="s">
        <v>127</v>
      </c>
      <c r="T174" s="226" t="s">
        <v>127</v>
      </c>
      <c r="U174" s="226" t="s">
        <v>127</v>
      </c>
      <c r="V174" s="226" t="s">
        <v>127</v>
      </c>
      <c r="W174" s="226" t="s">
        <v>127</v>
      </c>
      <c r="X174" s="226" t="s">
        <v>127</v>
      </c>
      <c r="Y174" s="226" t="s">
        <v>127</v>
      </c>
      <c r="Z174" s="226" t="s">
        <v>127</v>
      </c>
      <c r="AA174" s="226" t="s">
        <v>127</v>
      </c>
      <c r="AB174" s="226" t="s">
        <v>127</v>
      </c>
      <c r="AC174" s="226" t="s">
        <v>127</v>
      </c>
      <c r="AD174" s="226" t="s">
        <v>127</v>
      </c>
      <c r="AE174" s="226" t="s">
        <v>127</v>
      </c>
      <c r="AF174" s="226" t="s">
        <v>127</v>
      </c>
      <c r="AG174" s="226" t="s">
        <v>127</v>
      </c>
      <c r="AH174" s="226" t="s">
        <v>127</v>
      </c>
      <c r="AI174" s="226" t="s">
        <v>127</v>
      </c>
      <c r="AJ174" s="226" t="s">
        <v>127</v>
      </c>
      <c r="AK174" s="226" t="s">
        <v>127</v>
      </c>
      <c r="AL174" s="226" t="s">
        <v>127</v>
      </c>
      <c r="AM174" s="226" t="s">
        <v>127</v>
      </c>
      <c r="AN174" s="226" t="s">
        <v>127</v>
      </c>
      <c r="AO174" s="226" t="s">
        <v>127</v>
      </c>
      <c r="AP174" s="226" t="s">
        <v>127</v>
      </c>
      <c r="AQ174" s="226" t="s">
        <v>127</v>
      </c>
      <c r="AR174" s="226" t="s">
        <v>127</v>
      </c>
      <c r="AS174" s="226" t="s">
        <v>127</v>
      </c>
      <c r="AT174" s="226" t="s">
        <v>127</v>
      </c>
      <c r="AU174" s="226" t="s">
        <v>127</v>
      </c>
      <c r="AV174" s="226" t="s">
        <v>127</v>
      </c>
      <c r="AW174" s="226" t="s">
        <v>127</v>
      </c>
      <c r="AX174" s="226" t="s">
        <v>127</v>
      </c>
      <c r="AY174" s="226" t="s">
        <v>127</v>
      </c>
      <c r="AZ174" s="226" t="s">
        <v>127</v>
      </c>
      <c r="BA174" s="226" t="s">
        <v>127</v>
      </c>
      <c r="BB174" s="226" t="s">
        <v>127</v>
      </c>
      <c r="BC174" s="226" t="s">
        <v>127</v>
      </c>
      <c r="BD174" s="226" t="s">
        <v>127</v>
      </c>
    </row>
    <row r="175" spans="2:56" s="213" customFormat="1" ht="15" thickBot="1">
      <c r="B175" s="81">
        <f t="shared" si="6"/>
        <v>164</v>
      </c>
      <c r="C175" s="44" t="str">
        <f ca="1">IF(INDIRECT("'Risk Input'!"&amp; Database!$O$8 &amp; ROW() - 5)="","",INDIRECT("'Risk Input'!"&amp; Database!$O$8 &amp; ROW() - 5))</f>
        <v/>
      </c>
      <c r="D175" s="172" t="str">
        <f ca="1">IF(INDIRECT("'Risk Input'!"&amp; Database!$O$2 &amp; ROW() - 5)="","",INDIRECT("'Risk Input'!"&amp; Database!$O$2 &amp; ROW() - 5))</f>
        <v/>
      </c>
      <c r="E175" s="39" t="str">
        <f ca="1">IF(INDIRECT("'Risk Input'!"&amp; Database!$O$25 &amp; ROW() - 5)="","",INDIRECT("'Risk Input'!"&amp; Database!$O$25 &amp; ROW() - 5))</f>
        <v/>
      </c>
      <c r="F175" s="39">
        <f ca="1">IF(INDIRECT("'Risk Input'!"&amp; Database!$O$20 &amp; ROW() - 5)="","",INDIRECT("'Risk Input'!"&amp; Database!$O$20 &amp; ROW() - 5))</f>
        <v>0</v>
      </c>
      <c r="G175" s="39"/>
      <c r="H175" s="39"/>
      <c r="I175" s="226" t="s">
        <v>127</v>
      </c>
      <c r="J175" s="226" t="s">
        <v>127</v>
      </c>
      <c r="K175" s="226" t="s">
        <v>127</v>
      </c>
      <c r="L175" s="226" t="s">
        <v>127</v>
      </c>
      <c r="M175" s="226" t="s">
        <v>127</v>
      </c>
      <c r="N175" s="226" t="s">
        <v>127</v>
      </c>
      <c r="O175" s="226" t="s">
        <v>127</v>
      </c>
      <c r="P175" s="226" t="s">
        <v>127</v>
      </c>
      <c r="Q175" s="226" t="s">
        <v>127</v>
      </c>
      <c r="R175" s="226" t="s">
        <v>127</v>
      </c>
      <c r="S175" s="226" t="s">
        <v>127</v>
      </c>
      <c r="T175" s="226" t="s">
        <v>127</v>
      </c>
      <c r="U175" s="226" t="s">
        <v>127</v>
      </c>
      <c r="V175" s="226" t="s">
        <v>127</v>
      </c>
      <c r="W175" s="226" t="s">
        <v>127</v>
      </c>
      <c r="X175" s="226" t="s">
        <v>127</v>
      </c>
      <c r="Y175" s="226" t="s">
        <v>127</v>
      </c>
      <c r="Z175" s="226" t="s">
        <v>127</v>
      </c>
      <c r="AA175" s="226" t="s">
        <v>127</v>
      </c>
      <c r="AB175" s="226" t="s">
        <v>127</v>
      </c>
      <c r="AC175" s="226" t="s">
        <v>127</v>
      </c>
      <c r="AD175" s="226" t="s">
        <v>127</v>
      </c>
      <c r="AE175" s="226" t="s">
        <v>127</v>
      </c>
      <c r="AF175" s="226" t="s">
        <v>127</v>
      </c>
      <c r="AG175" s="226" t="s">
        <v>127</v>
      </c>
      <c r="AH175" s="226" t="s">
        <v>127</v>
      </c>
      <c r="AI175" s="226" t="s">
        <v>127</v>
      </c>
      <c r="AJ175" s="226" t="s">
        <v>127</v>
      </c>
      <c r="AK175" s="226" t="s">
        <v>127</v>
      </c>
      <c r="AL175" s="226" t="s">
        <v>127</v>
      </c>
      <c r="AM175" s="226" t="s">
        <v>127</v>
      </c>
      <c r="AN175" s="226" t="s">
        <v>127</v>
      </c>
      <c r="AO175" s="226" t="s">
        <v>127</v>
      </c>
      <c r="AP175" s="226" t="s">
        <v>127</v>
      </c>
      <c r="AQ175" s="226" t="s">
        <v>127</v>
      </c>
      <c r="AR175" s="226" t="s">
        <v>127</v>
      </c>
      <c r="AS175" s="226" t="s">
        <v>127</v>
      </c>
      <c r="AT175" s="226" t="s">
        <v>127</v>
      </c>
      <c r="AU175" s="226" t="s">
        <v>127</v>
      </c>
      <c r="AV175" s="226" t="s">
        <v>127</v>
      </c>
      <c r="AW175" s="226" t="s">
        <v>127</v>
      </c>
      <c r="AX175" s="226" t="s">
        <v>127</v>
      </c>
      <c r="AY175" s="226" t="s">
        <v>127</v>
      </c>
      <c r="AZ175" s="226" t="s">
        <v>127</v>
      </c>
      <c r="BA175" s="226" t="s">
        <v>127</v>
      </c>
      <c r="BB175" s="226" t="s">
        <v>127</v>
      </c>
      <c r="BC175" s="226" t="s">
        <v>127</v>
      </c>
      <c r="BD175" s="226" t="s">
        <v>127</v>
      </c>
    </row>
    <row r="176" spans="2:56" s="213" customFormat="1" ht="15" thickBot="1">
      <c r="B176" s="81">
        <f t="shared" si="6"/>
        <v>165</v>
      </c>
      <c r="C176" s="44" t="str">
        <f ca="1">IF(INDIRECT("'Risk Input'!"&amp; Database!$O$8 &amp; ROW() - 5)="","",INDIRECT("'Risk Input'!"&amp; Database!$O$8 &amp; ROW() - 5))</f>
        <v/>
      </c>
      <c r="D176" s="172" t="str">
        <f ca="1">IF(INDIRECT("'Risk Input'!"&amp; Database!$O$2 &amp; ROW() - 5)="","",INDIRECT("'Risk Input'!"&amp; Database!$O$2 &amp; ROW() - 5))</f>
        <v/>
      </c>
      <c r="E176" s="44" t="str">
        <f ca="1">IF(INDIRECT("'Risk Input'!"&amp; Database!$O$25 &amp; ROW() - 5)="","",INDIRECT("'Risk Input'!"&amp; Database!$O$25 &amp; ROW() - 5))</f>
        <v/>
      </c>
      <c r="F176" s="44">
        <f ca="1">IF(INDIRECT("'Risk Input'!"&amp; Database!$O$20 &amp; ROW() - 5)="","",INDIRECT("'Risk Input'!"&amp; Database!$O$20 &amp; ROW() - 5))</f>
        <v>0</v>
      </c>
      <c r="G176" s="44"/>
      <c r="H176" s="44"/>
      <c r="I176" s="226" t="s">
        <v>127</v>
      </c>
      <c r="J176" s="226" t="s">
        <v>127</v>
      </c>
      <c r="K176" s="226" t="s">
        <v>127</v>
      </c>
      <c r="L176" s="226" t="s">
        <v>127</v>
      </c>
      <c r="M176" s="226" t="s">
        <v>127</v>
      </c>
      <c r="N176" s="226" t="s">
        <v>127</v>
      </c>
      <c r="O176" s="226" t="s">
        <v>127</v>
      </c>
      <c r="P176" s="226" t="s">
        <v>127</v>
      </c>
      <c r="Q176" s="226" t="s">
        <v>127</v>
      </c>
      <c r="R176" s="226" t="s">
        <v>127</v>
      </c>
      <c r="S176" s="226" t="s">
        <v>127</v>
      </c>
      <c r="T176" s="226" t="s">
        <v>127</v>
      </c>
      <c r="U176" s="226" t="s">
        <v>127</v>
      </c>
      <c r="V176" s="226" t="s">
        <v>127</v>
      </c>
      <c r="W176" s="226" t="s">
        <v>127</v>
      </c>
      <c r="X176" s="226" t="s">
        <v>127</v>
      </c>
      <c r="Y176" s="226" t="s">
        <v>127</v>
      </c>
      <c r="Z176" s="226" t="s">
        <v>127</v>
      </c>
      <c r="AA176" s="226" t="s">
        <v>127</v>
      </c>
      <c r="AB176" s="226" t="s">
        <v>127</v>
      </c>
      <c r="AC176" s="226" t="s">
        <v>127</v>
      </c>
      <c r="AD176" s="226" t="s">
        <v>127</v>
      </c>
      <c r="AE176" s="226" t="s">
        <v>127</v>
      </c>
      <c r="AF176" s="226" t="s">
        <v>127</v>
      </c>
      <c r="AG176" s="226" t="s">
        <v>127</v>
      </c>
      <c r="AH176" s="226" t="s">
        <v>127</v>
      </c>
      <c r="AI176" s="226" t="s">
        <v>127</v>
      </c>
      <c r="AJ176" s="226" t="s">
        <v>127</v>
      </c>
      <c r="AK176" s="226" t="s">
        <v>127</v>
      </c>
      <c r="AL176" s="226" t="s">
        <v>127</v>
      </c>
      <c r="AM176" s="226" t="s">
        <v>127</v>
      </c>
      <c r="AN176" s="226" t="s">
        <v>127</v>
      </c>
      <c r="AO176" s="226" t="s">
        <v>127</v>
      </c>
      <c r="AP176" s="226" t="s">
        <v>127</v>
      </c>
      <c r="AQ176" s="226" t="s">
        <v>127</v>
      </c>
      <c r="AR176" s="226" t="s">
        <v>127</v>
      </c>
      <c r="AS176" s="226" t="s">
        <v>127</v>
      </c>
      <c r="AT176" s="226" t="s">
        <v>127</v>
      </c>
      <c r="AU176" s="226" t="s">
        <v>127</v>
      </c>
      <c r="AV176" s="226" t="s">
        <v>127</v>
      </c>
      <c r="AW176" s="226" t="s">
        <v>127</v>
      </c>
      <c r="AX176" s="226" t="s">
        <v>127</v>
      </c>
      <c r="AY176" s="226" t="s">
        <v>127</v>
      </c>
      <c r="AZ176" s="226" t="s">
        <v>127</v>
      </c>
      <c r="BA176" s="226" t="s">
        <v>127</v>
      </c>
      <c r="BB176" s="226" t="s">
        <v>127</v>
      </c>
      <c r="BC176" s="226" t="s">
        <v>127</v>
      </c>
      <c r="BD176" s="226" t="s">
        <v>127</v>
      </c>
    </row>
    <row r="177" spans="2:56" s="213" customFormat="1" ht="15" thickBot="1">
      <c r="B177" s="81">
        <f t="shared" si="6"/>
        <v>166</v>
      </c>
      <c r="C177" s="44" t="str">
        <f ca="1">IF(INDIRECT("'Risk Input'!"&amp; Database!$O$8 &amp; ROW() - 5)="","",INDIRECT("'Risk Input'!"&amp; Database!$O$8 &amp; ROW() - 5))</f>
        <v/>
      </c>
      <c r="D177" s="172" t="str">
        <f ca="1">IF(INDIRECT("'Risk Input'!"&amp; Database!$O$2 &amp; ROW() - 5)="","",INDIRECT("'Risk Input'!"&amp; Database!$O$2 &amp; ROW() - 5))</f>
        <v/>
      </c>
      <c r="E177" s="39" t="str">
        <f ca="1">IF(INDIRECT("'Risk Input'!"&amp; Database!$O$25 &amp; ROW() - 5)="","",INDIRECT("'Risk Input'!"&amp; Database!$O$25 &amp; ROW() - 5))</f>
        <v/>
      </c>
      <c r="F177" s="39">
        <f ca="1">IF(INDIRECT("'Risk Input'!"&amp; Database!$O$20 &amp; ROW() - 5)="","",INDIRECT("'Risk Input'!"&amp; Database!$O$20 &amp; ROW() - 5))</f>
        <v>0</v>
      </c>
      <c r="G177" s="39"/>
      <c r="H177" s="39"/>
      <c r="I177" s="226" t="s">
        <v>127</v>
      </c>
      <c r="J177" s="226" t="s">
        <v>127</v>
      </c>
      <c r="K177" s="226" t="s">
        <v>127</v>
      </c>
      <c r="L177" s="226" t="s">
        <v>127</v>
      </c>
      <c r="M177" s="226" t="s">
        <v>127</v>
      </c>
      <c r="N177" s="226" t="s">
        <v>127</v>
      </c>
      <c r="O177" s="226" t="s">
        <v>127</v>
      </c>
      <c r="P177" s="226" t="s">
        <v>127</v>
      </c>
      <c r="Q177" s="226" t="s">
        <v>127</v>
      </c>
      <c r="R177" s="226" t="s">
        <v>127</v>
      </c>
      <c r="S177" s="226" t="s">
        <v>127</v>
      </c>
      <c r="T177" s="226" t="s">
        <v>127</v>
      </c>
      <c r="U177" s="226" t="s">
        <v>127</v>
      </c>
      <c r="V177" s="226" t="s">
        <v>127</v>
      </c>
      <c r="W177" s="226" t="s">
        <v>127</v>
      </c>
      <c r="X177" s="226" t="s">
        <v>127</v>
      </c>
      <c r="Y177" s="226" t="s">
        <v>127</v>
      </c>
      <c r="Z177" s="226" t="s">
        <v>127</v>
      </c>
      <c r="AA177" s="226" t="s">
        <v>127</v>
      </c>
      <c r="AB177" s="226" t="s">
        <v>127</v>
      </c>
      <c r="AC177" s="226" t="s">
        <v>127</v>
      </c>
      <c r="AD177" s="226" t="s">
        <v>127</v>
      </c>
      <c r="AE177" s="226" t="s">
        <v>127</v>
      </c>
      <c r="AF177" s="226" t="s">
        <v>127</v>
      </c>
      <c r="AG177" s="226" t="s">
        <v>127</v>
      </c>
      <c r="AH177" s="226" t="s">
        <v>127</v>
      </c>
      <c r="AI177" s="226" t="s">
        <v>127</v>
      </c>
      <c r="AJ177" s="226" t="s">
        <v>127</v>
      </c>
      <c r="AK177" s="226" t="s">
        <v>127</v>
      </c>
      <c r="AL177" s="226" t="s">
        <v>127</v>
      </c>
      <c r="AM177" s="226" t="s">
        <v>127</v>
      </c>
      <c r="AN177" s="226" t="s">
        <v>127</v>
      </c>
      <c r="AO177" s="226" t="s">
        <v>127</v>
      </c>
      <c r="AP177" s="226" t="s">
        <v>127</v>
      </c>
      <c r="AQ177" s="226" t="s">
        <v>127</v>
      </c>
      <c r="AR177" s="226" t="s">
        <v>127</v>
      </c>
      <c r="AS177" s="226" t="s">
        <v>127</v>
      </c>
      <c r="AT177" s="226" t="s">
        <v>127</v>
      </c>
      <c r="AU177" s="226" t="s">
        <v>127</v>
      </c>
      <c r="AV177" s="226" t="s">
        <v>127</v>
      </c>
      <c r="AW177" s="226" t="s">
        <v>127</v>
      </c>
      <c r="AX177" s="226" t="s">
        <v>127</v>
      </c>
      <c r="AY177" s="226" t="s">
        <v>127</v>
      </c>
      <c r="AZ177" s="226" t="s">
        <v>127</v>
      </c>
      <c r="BA177" s="226" t="s">
        <v>127</v>
      </c>
      <c r="BB177" s="226" t="s">
        <v>127</v>
      </c>
      <c r="BC177" s="226" t="s">
        <v>127</v>
      </c>
      <c r="BD177" s="226" t="s">
        <v>127</v>
      </c>
    </row>
    <row r="178" spans="2:56" s="213" customFormat="1" ht="15" thickBot="1">
      <c r="B178" s="81">
        <f t="shared" si="6"/>
        <v>167</v>
      </c>
      <c r="C178" s="44" t="str">
        <f ca="1">IF(INDIRECT("'Risk Input'!"&amp; Database!$O$8 &amp; ROW() - 5)="","",INDIRECT("'Risk Input'!"&amp; Database!$O$8 &amp; ROW() - 5))</f>
        <v/>
      </c>
      <c r="D178" s="172" t="str">
        <f ca="1">IF(INDIRECT("'Risk Input'!"&amp; Database!$O$2 &amp; ROW() - 5)="","",INDIRECT("'Risk Input'!"&amp; Database!$O$2 &amp; ROW() - 5))</f>
        <v/>
      </c>
      <c r="E178" s="44" t="str">
        <f ca="1">IF(INDIRECT("'Risk Input'!"&amp; Database!$O$25 &amp; ROW() - 5)="","",INDIRECT("'Risk Input'!"&amp; Database!$O$25 &amp; ROW() - 5))</f>
        <v/>
      </c>
      <c r="F178" s="44" t="str">
        <f ca="1">IF(INDIRECT("'Risk Input'!"&amp; Database!$O$20 &amp; ROW() - 5)="","",INDIRECT("'Risk Input'!"&amp; Database!$O$20 &amp; ROW() - 5))</f>
        <v/>
      </c>
      <c r="G178" s="44"/>
      <c r="H178" s="44"/>
      <c r="I178" s="226" t="s">
        <v>127</v>
      </c>
      <c r="J178" s="226" t="s">
        <v>127</v>
      </c>
      <c r="K178" s="226" t="s">
        <v>127</v>
      </c>
      <c r="L178" s="226" t="s">
        <v>127</v>
      </c>
      <c r="M178" s="226" t="s">
        <v>127</v>
      </c>
      <c r="N178" s="226" t="s">
        <v>127</v>
      </c>
      <c r="O178" s="226" t="s">
        <v>127</v>
      </c>
      <c r="P178" s="226" t="s">
        <v>127</v>
      </c>
      <c r="Q178" s="226" t="s">
        <v>127</v>
      </c>
      <c r="R178" s="226" t="s">
        <v>127</v>
      </c>
      <c r="S178" s="226" t="s">
        <v>127</v>
      </c>
      <c r="T178" s="226" t="s">
        <v>127</v>
      </c>
      <c r="U178" s="226" t="s">
        <v>127</v>
      </c>
      <c r="V178" s="226" t="s">
        <v>127</v>
      </c>
      <c r="W178" s="226" t="s">
        <v>127</v>
      </c>
      <c r="X178" s="226" t="s">
        <v>127</v>
      </c>
      <c r="Y178" s="226" t="s">
        <v>127</v>
      </c>
      <c r="Z178" s="226" t="s">
        <v>127</v>
      </c>
      <c r="AA178" s="226" t="s">
        <v>127</v>
      </c>
      <c r="AB178" s="226" t="s">
        <v>127</v>
      </c>
      <c r="AC178" s="226" t="s">
        <v>127</v>
      </c>
      <c r="AD178" s="226" t="s">
        <v>127</v>
      </c>
      <c r="AE178" s="226" t="s">
        <v>127</v>
      </c>
      <c r="AF178" s="226" t="s">
        <v>127</v>
      </c>
      <c r="AG178" s="226" t="s">
        <v>127</v>
      </c>
      <c r="AH178" s="226" t="s">
        <v>127</v>
      </c>
      <c r="AI178" s="226" t="s">
        <v>127</v>
      </c>
      <c r="AJ178" s="226" t="s">
        <v>127</v>
      </c>
      <c r="AK178" s="226" t="s">
        <v>127</v>
      </c>
      <c r="AL178" s="226" t="s">
        <v>127</v>
      </c>
      <c r="AM178" s="226" t="s">
        <v>127</v>
      </c>
      <c r="AN178" s="226" t="s">
        <v>127</v>
      </c>
      <c r="AO178" s="226" t="s">
        <v>127</v>
      </c>
      <c r="AP178" s="226" t="s">
        <v>127</v>
      </c>
      <c r="AQ178" s="226" t="s">
        <v>127</v>
      </c>
      <c r="AR178" s="226" t="s">
        <v>127</v>
      </c>
      <c r="AS178" s="226" t="s">
        <v>127</v>
      </c>
      <c r="AT178" s="226" t="s">
        <v>127</v>
      </c>
      <c r="AU178" s="226" t="s">
        <v>127</v>
      </c>
      <c r="AV178" s="226" t="s">
        <v>127</v>
      </c>
      <c r="AW178" s="226" t="s">
        <v>127</v>
      </c>
      <c r="AX178" s="226" t="s">
        <v>127</v>
      </c>
      <c r="AY178" s="226" t="s">
        <v>127</v>
      </c>
      <c r="AZ178" s="226" t="s">
        <v>127</v>
      </c>
      <c r="BA178" s="226" t="s">
        <v>127</v>
      </c>
      <c r="BB178" s="226" t="s">
        <v>127</v>
      </c>
      <c r="BC178" s="226" t="s">
        <v>127</v>
      </c>
      <c r="BD178" s="226" t="s">
        <v>127</v>
      </c>
    </row>
    <row r="179" spans="2:56" s="213" customFormat="1" ht="15" thickBot="1">
      <c r="B179" s="81">
        <f t="shared" si="6"/>
        <v>168</v>
      </c>
      <c r="C179" s="44" t="str">
        <f ca="1">IF(INDIRECT("'Risk Input'!"&amp; Database!$O$8 &amp; ROW() - 5)="","",INDIRECT("'Risk Input'!"&amp; Database!$O$8 &amp; ROW() - 5))</f>
        <v/>
      </c>
      <c r="D179" s="172" t="str">
        <f ca="1">IF(INDIRECT("'Risk Input'!"&amp; Database!$O$2 &amp; ROW() - 5)="","",INDIRECT("'Risk Input'!"&amp; Database!$O$2 &amp; ROW() - 5))</f>
        <v/>
      </c>
      <c r="E179" s="39" t="str">
        <f ca="1">IF(INDIRECT("'Risk Input'!"&amp; Database!$O$25 &amp; ROW() - 5)="","",INDIRECT("'Risk Input'!"&amp; Database!$O$25 &amp; ROW() - 5))</f>
        <v/>
      </c>
      <c r="F179" s="39" t="str">
        <f ca="1">IF(INDIRECT("'Risk Input'!"&amp; Database!$O$20 &amp; ROW() - 5)="","",INDIRECT("'Risk Input'!"&amp; Database!$O$20 &amp; ROW() - 5))</f>
        <v/>
      </c>
      <c r="G179" s="39"/>
      <c r="H179" s="39"/>
      <c r="I179" s="226" t="s">
        <v>127</v>
      </c>
      <c r="J179" s="226" t="s">
        <v>127</v>
      </c>
      <c r="K179" s="226" t="s">
        <v>127</v>
      </c>
      <c r="L179" s="226" t="s">
        <v>127</v>
      </c>
      <c r="M179" s="226" t="s">
        <v>127</v>
      </c>
      <c r="N179" s="226" t="s">
        <v>127</v>
      </c>
      <c r="O179" s="226" t="s">
        <v>127</v>
      </c>
      <c r="P179" s="226" t="s">
        <v>127</v>
      </c>
      <c r="Q179" s="226" t="s">
        <v>127</v>
      </c>
      <c r="R179" s="226" t="s">
        <v>127</v>
      </c>
      <c r="S179" s="226" t="s">
        <v>127</v>
      </c>
      <c r="T179" s="226" t="s">
        <v>127</v>
      </c>
      <c r="U179" s="226" t="s">
        <v>127</v>
      </c>
      <c r="V179" s="226" t="s">
        <v>127</v>
      </c>
      <c r="W179" s="226" t="s">
        <v>127</v>
      </c>
      <c r="X179" s="226" t="s">
        <v>127</v>
      </c>
      <c r="Y179" s="226" t="s">
        <v>127</v>
      </c>
      <c r="Z179" s="226" t="s">
        <v>127</v>
      </c>
      <c r="AA179" s="226" t="s">
        <v>127</v>
      </c>
      <c r="AB179" s="226" t="s">
        <v>127</v>
      </c>
      <c r="AC179" s="226" t="s">
        <v>127</v>
      </c>
      <c r="AD179" s="226" t="s">
        <v>127</v>
      </c>
      <c r="AE179" s="226" t="s">
        <v>127</v>
      </c>
      <c r="AF179" s="226" t="s">
        <v>127</v>
      </c>
      <c r="AG179" s="226" t="s">
        <v>127</v>
      </c>
      <c r="AH179" s="226" t="s">
        <v>127</v>
      </c>
      <c r="AI179" s="226" t="s">
        <v>127</v>
      </c>
      <c r="AJ179" s="226" t="s">
        <v>127</v>
      </c>
      <c r="AK179" s="226" t="s">
        <v>127</v>
      </c>
      <c r="AL179" s="226" t="s">
        <v>127</v>
      </c>
      <c r="AM179" s="226" t="s">
        <v>127</v>
      </c>
      <c r="AN179" s="226" t="s">
        <v>127</v>
      </c>
      <c r="AO179" s="226" t="s">
        <v>127</v>
      </c>
      <c r="AP179" s="226" t="s">
        <v>127</v>
      </c>
      <c r="AQ179" s="226" t="s">
        <v>127</v>
      </c>
      <c r="AR179" s="226" t="s">
        <v>127</v>
      </c>
      <c r="AS179" s="226" t="s">
        <v>127</v>
      </c>
      <c r="AT179" s="226" t="s">
        <v>127</v>
      </c>
      <c r="AU179" s="226" t="s">
        <v>127</v>
      </c>
      <c r="AV179" s="226" t="s">
        <v>127</v>
      </c>
      <c r="AW179" s="226" t="s">
        <v>127</v>
      </c>
      <c r="AX179" s="226" t="s">
        <v>127</v>
      </c>
      <c r="AY179" s="226" t="s">
        <v>127</v>
      </c>
      <c r="AZ179" s="226" t="s">
        <v>127</v>
      </c>
      <c r="BA179" s="226" t="s">
        <v>127</v>
      </c>
      <c r="BB179" s="226" t="s">
        <v>127</v>
      </c>
      <c r="BC179" s="226" t="s">
        <v>127</v>
      </c>
      <c r="BD179" s="226" t="s">
        <v>127</v>
      </c>
    </row>
    <row r="180" spans="2:56" s="213" customFormat="1" ht="15" thickBot="1">
      <c r="B180" s="82">
        <f t="shared" si="6"/>
        <v>169</v>
      </c>
      <c r="C180" s="44" t="str">
        <f ca="1">IF(INDIRECT("'Risk Input'!"&amp; Database!$O$8 &amp; ROW() - 5)="","",INDIRECT("'Risk Input'!"&amp; Database!$O$8 &amp; ROW() - 5))</f>
        <v/>
      </c>
      <c r="D180" s="172" t="str">
        <f ca="1">IF(INDIRECT("'Risk Input'!"&amp; Database!$O$2 &amp; ROW() - 5)="","",INDIRECT("'Risk Input'!"&amp; Database!$O$2 &amp; ROW() - 5))</f>
        <v/>
      </c>
      <c r="E180" s="44" t="str">
        <f ca="1">IF(INDIRECT("'Risk Input'!"&amp; Database!$O$25 &amp; ROW() - 5)="","",INDIRECT("'Risk Input'!"&amp; Database!$O$25 &amp; ROW() - 5))</f>
        <v/>
      </c>
      <c r="F180" s="44" t="str">
        <f ca="1">IF(INDIRECT("'Risk Input'!"&amp; Database!$O$20 &amp; ROW() - 5)="","",INDIRECT("'Risk Input'!"&amp; Database!$O$20 &amp; ROW() - 5))</f>
        <v/>
      </c>
      <c r="G180" s="44"/>
      <c r="H180" s="44"/>
      <c r="I180" s="226" t="s">
        <v>127</v>
      </c>
      <c r="J180" s="226" t="s">
        <v>127</v>
      </c>
      <c r="K180" s="226" t="s">
        <v>127</v>
      </c>
      <c r="L180" s="226" t="s">
        <v>127</v>
      </c>
      <c r="M180" s="226" t="s">
        <v>127</v>
      </c>
      <c r="N180" s="226" t="s">
        <v>127</v>
      </c>
      <c r="O180" s="226" t="s">
        <v>127</v>
      </c>
      <c r="P180" s="226" t="s">
        <v>127</v>
      </c>
      <c r="Q180" s="226" t="s">
        <v>127</v>
      </c>
      <c r="R180" s="226" t="s">
        <v>127</v>
      </c>
      <c r="S180" s="226" t="s">
        <v>127</v>
      </c>
      <c r="T180" s="226" t="s">
        <v>127</v>
      </c>
      <c r="U180" s="226" t="s">
        <v>127</v>
      </c>
      <c r="V180" s="226" t="s">
        <v>127</v>
      </c>
      <c r="W180" s="226" t="s">
        <v>127</v>
      </c>
      <c r="X180" s="226" t="s">
        <v>127</v>
      </c>
      <c r="Y180" s="226" t="s">
        <v>127</v>
      </c>
      <c r="Z180" s="226" t="s">
        <v>127</v>
      </c>
      <c r="AA180" s="226" t="s">
        <v>127</v>
      </c>
      <c r="AB180" s="226" t="s">
        <v>127</v>
      </c>
      <c r="AC180" s="226" t="s">
        <v>127</v>
      </c>
      <c r="AD180" s="226" t="s">
        <v>127</v>
      </c>
      <c r="AE180" s="226" t="s">
        <v>127</v>
      </c>
      <c r="AF180" s="226" t="s">
        <v>127</v>
      </c>
      <c r="AG180" s="226" t="s">
        <v>127</v>
      </c>
      <c r="AH180" s="226" t="s">
        <v>127</v>
      </c>
      <c r="AI180" s="226" t="s">
        <v>127</v>
      </c>
      <c r="AJ180" s="226" t="s">
        <v>127</v>
      </c>
      <c r="AK180" s="226" t="s">
        <v>127</v>
      </c>
      <c r="AL180" s="226" t="s">
        <v>127</v>
      </c>
      <c r="AM180" s="226" t="s">
        <v>127</v>
      </c>
      <c r="AN180" s="226" t="s">
        <v>127</v>
      </c>
      <c r="AO180" s="226" t="s">
        <v>127</v>
      </c>
      <c r="AP180" s="226" t="s">
        <v>127</v>
      </c>
      <c r="AQ180" s="226" t="s">
        <v>127</v>
      </c>
      <c r="AR180" s="226" t="s">
        <v>127</v>
      </c>
      <c r="AS180" s="226" t="s">
        <v>127</v>
      </c>
      <c r="AT180" s="226" t="s">
        <v>127</v>
      </c>
      <c r="AU180" s="226" t="s">
        <v>127</v>
      </c>
      <c r="AV180" s="226" t="s">
        <v>127</v>
      </c>
      <c r="AW180" s="226" t="s">
        <v>127</v>
      </c>
      <c r="AX180" s="226" t="s">
        <v>127</v>
      </c>
      <c r="AY180" s="226" t="s">
        <v>127</v>
      </c>
      <c r="AZ180" s="226" t="s">
        <v>127</v>
      </c>
      <c r="BA180" s="226" t="s">
        <v>127</v>
      </c>
      <c r="BB180" s="226" t="s">
        <v>127</v>
      </c>
      <c r="BC180" s="226" t="s">
        <v>127</v>
      </c>
      <c r="BD180" s="226" t="s">
        <v>127</v>
      </c>
    </row>
    <row r="181" spans="2:56" s="213" customFormat="1" ht="15" thickBot="1">
      <c r="B181" s="82">
        <f t="shared" si="6"/>
        <v>170</v>
      </c>
      <c r="C181" s="44" t="str">
        <f ca="1">IF(INDIRECT("'Risk Input'!"&amp; Database!$O$8 &amp; ROW() - 5)="","",INDIRECT("'Risk Input'!"&amp; Database!$O$8 &amp; ROW() - 5))</f>
        <v/>
      </c>
      <c r="D181" s="172" t="str">
        <f ca="1">IF(INDIRECT("'Risk Input'!"&amp; Database!$O$2 &amp; ROW() - 5)="","",INDIRECT("'Risk Input'!"&amp; Database!$O$2 &amp; ROW() - 5))</f>
        <v/>
      </c>
      <c r="E181" s="39" t="str">
        <f ca="1">IF(INDIRECT("'Risk Input'!"&amp; Database!$O$25 &amp; ROW() - 5)="","",INDIRECT("'Risk Input'!"&amp; Database!$O$25 &amp; ROW() - 5))</f>
        <v/>
      </c>
      <c r="F181" s="39" t="str">
        <f ca="1">IF(INDIRECT("'Risk Input'!"&amp; Database!$O$20 &amp; ROW() - 5)="","",INDIRECT("'Risk Input'!"&amp; Database!$O$20 &amp; ROW() - 5))</f>
        <v/>
      </c>
      <c r="G181" s="39"/>
      <c r="H181" s="39"/>
      <c r="I181" s="226" t="s">
        <v>127</v>
      </c>
      <c r="J181" s="226" t="s">
        <v>127</v>
      </c>
      <c r="K181" s="226" t="s">
        <v>127</v>
      </c>
      <c r="L181" s="226" t="s">
        <v>127</v>
      </c>
      <c r="M181" s="226" t="s">
        <v>127</v>
      </c>
      <c r="N181" s="226" t="s">
        <v>127</v>
      </c>
      <c r="O181" s="226" t="s">
        <v>127</v>
      </c>
      <c r="P181" s="226" t="s">
        <v>127</v>
      </c>
      <c r="Q181" s="226" t="s">
        <v>127</v>
      </c>
      <c r="R181" s="226" t="s">
        <v>127</v>
      </c>
      <c r="S181" s="226" t="s">
        <v>127</v>
      </c>
      <c r="T181" s="226" t="s">
        <v>127</v>
      </c>
      <c r="U181" s="226" t="s">
        <v>127</v>
      </c>
      <c r="V181" s="226" t="s">
        <v>127</v>
      </c>
      <c r="W181" s="226" t="s">
        <v>127</v>
      </c>
      <c r="X181" s="226" t="s">
        <v>127</v>
      </c>
      <c r="Y181" s="226" t="s">
        <v>127</v>
      </c>
      <c r="Z181" s="226" t="s">
        <v>127</v>
      </c>
      <c r="AA181" s="226" t="s">
        <v>127</v>
      </c>
      <c r="AB181" s="226" t="s">
        <v>127</v>
      </c>
      <c r="AC181" s="226" t="s">
        <v>127</v>
      </c>
      <c r="AD181" s="226" t="s">
        <v>127</v>
      </c>
      <c r="AE181" s="226" t="s">
        <v>127</v>
      </c>
      <c r="AF181" s="226" t="s">
        <v>127</v>
      </c>
      <c r="AG181" s="226" t="s">
        <v>127</v>
      </c>
      <c r="AH181" s="226" t="s">
        <v>127</v>
      </c>
      <c r="AI181" s="226" t="s">
        <v>127</v>
      </c>
      <c r="AJ181" s="226" t="s">
        <v>127</v>
      </c>
      <c r="AK181" s="226" t="s">
        <v>127</v>
      </c>
      <c r="AL181" s="226" t="s">
        <v>127</v>
      </c>
      <c r="AM181" s="226" t="s">
        <v>127</v>
      </c>
      <c r="AN181" s="226" t="s">
        <v>127</v>
      </c>
      <c r="AO181" s="226" t="s">
        <v>127</v>
      </c>
      <c r="AP181" s="226" t="s">
        <v>127</v>
      </c>
      <c r="AQ181" s="226" t="s">
        <v>127</v>
      </c>
      <c r="AR181" s="226" t="s">
        <v>127</v>
      </c>
      <c r="AS181" s="226" t="s">
        <v>127</v>
      </c>
      <c r="AT181" s="226" t="s">
        <v>127</v>
      </c>
      <c r="AU181" s="226" t="s">
        <v>127</v>
      </c>
      <c r="AV181" s="226" t="s">
        <v>127</v>
      </c>
      <c r="AW181" s="226" t="s">
        <v>127</v>
      </c>
      <c r="AX181" s="226" t="s">
        <v>127</v>
      </c>
      <c r="AY181" s="226" t="s">
        <v>127</v>
      </c>
      <c r="AZ181" s="226" t="s">
        <v>127</v>
      </c>
      <c r="BA181" s="226" t="s">
        <v>127</v>
      </c>
      <c r="BB181" s="226" t="s">
        <v>127</v>
      </c>
      <c r="BC181" s="226" t="s">
        <v>127</v>
      </c>
      <c r="BD181" s="226" t="s">
        <v>127</v>
      </c>
    </row>
    <row r="182" spans="2:56" s="213" customFormat="1" ht="15" thickBot="1">
      <c r="B182" s="82">
        <f t="shared" si="6"/>
        <v>171</v>
      </c>
      <c r="C182" s="44" t="str">
        <f ca="1">IF(INDIRECT("'Risk Input'!"&amp; Database!$O$8 &amp; ROW() - 5)="","",INDIRECT("'Risk Input'!"&amp; Database!$O$8 &amp; ROW() - 5))</f>
        <v/>
      </c>
      <c r="D182" s="172" t="str">
        <f ca="1">IF(INDIRECT("'Risk Input'!"&amp; Database!$O$2 &amp; ROW() - 5)="","",INDIRECT("'Risk Input'!"&amp; Database!$O$2 &amp; ROW() - 5))</f>
        <v/>
      </c>
      <c r="E182" s="44" t="str">
        <f ca="1">IF(INDIRECT("'Risk Input'!"&amp; Database!$O$25 &amp; ROW() - 5)="","",INDIRECT("'Risk Input'!"&amp; Database!$O$25 &amp; ROW() - 5))</f>
        <v/>
      </c>
      <c r="F182" s="44" t="str">
        <f ca="1">IF(INDIRECT("'Risk Input'!"&amp; Database!$O$20 &amp; ROW() - 5)="","",INDIRECT("'Risk Input'!"&amp; Database!$O$20 &amp; ROW() - 5))</f>
        <v/>
      </c>
      <c r="G182" s="44"/>
      <c r="H182" s="44"/>
      <c r="I182" s="226" t="s">
        <v>127</v>
      </c>
      <c r="J182" s="226" t="s">
        <v>127</v>
      </c>
      <c r="K182" s="226" t="s">
        <v>127</v>
      </c>
      <c r="L182" s="226" t="s">
        <v>127</v>
      </c>
      <c r="M182" s="226" t="s">
        <v>127</v>
      </c>
      <c r="N182" s="226" t="s">
        <v>127</v>
      </c>
      <c r="O182" s="226" t="s">
        <v>127</v>
      </c>
      <c r="P182" s="226" t="s">
        <v>127</v>
      </c>
      <c r="Q182" s="226" t="s">
        <v>127</v>
      </c>
      <c r="R182" s="226" t="s">
        <v>127</v>
      </c>
      <c r="S182" s="226" t="s">
        <v>127</v>
      </c>
      <c r="T182" s="226" t="s">
        <v>127</v>
      </c>
      <c r="U182" s="226" t="s">
        <v>127</v>
      </c>
      <c r="V182" s="226" t="s">
        <v>127</v>
      </c>
      <c r="W182" s="226" t="s">
        <v>127</v>
      </c>
      <c r="X182" s="226" t="s">
        <v>127</v>
      </c>
      <c r="Y182" s="226" t="s">
        <v>127</v>
      </c>
      <c r="Z182" s="226" t="s">
        <v>127</v>
      </c>
      <c r="AA182" s="226" t="s">
        <v>127</v>
      </c>
      <c r="AB182" s="226" t="s">
        <v>127</v>
      </c>
      <c r="AC182" s="226" t="s">
        <v>127</v>
      </c>
      <c r="AD182" s="226" t="s">
        <v>127</v>
      </c>
      <c r="AE182" s="226" t="s">
        <v>127</v>
      </c>
      <c r="AF182" s="226" t="s">
        <v>127</v>
      </c>
      <c r="AG182" s="226" t="s">
        <v>127</v>
      </c>
      <c r="AH182" s="226" t="s">
        <v>127</v>
      </c>
      <c r="AI182" s="226" t="s">
        <v>127</v>
      </c>
      <c r="AJ182" s="226" t="s">
        <v>127</v>
      </c>
      <c r="AK182" s="226" t="s">
        <v>127</v>
      </c>
      <c r="AL182" s="226" t="s">
        <v>127</v>
      </c>
      <c r="AM182" s="226" t="s">
        <v>127</v>
      </c>
      <c r="AN182" s="226" t="s">
        <v>127</v>
      </c>
      <c r="AO182" s="226" t="s">
        <v>127</v>
      </c>
      <c r="AP182" s="226" t="s">
        <v>127</v>
      </c>
      <c r="AQ182" s="226" t="s">
        <v>127</v>
      </c>
      <c r="AR182" s="226" t="s">
        <v>127</v>
      </c>
      <c r="AS182" s="226" t="s">
        <v>127</v>
      </c>
      <c r="AT182" s="226" t="s">
        <v>127</v>
      </c>
      <c r="AU182" s="226" t="s">
        <v>127</v>
      </c>
      <c r="AV182" s="226" t="s">
        <v>127</v>
      </c>
      <c r="AW182" s="226" t="s">
        <v>127</v>
      </c>
      <c r="AX182" s="226" t="s">
        <v>127</v>
      </c>
      <c r="AY182" s="226" t="s">
        <v>127</v>
      </c>
      <c r="AZ182" s="226" t="s">
        <v>127</v>
      </c>
      <c r="BA182" s="226" t="s">
        <v>127</v>
      </c>
      <c r="BB182" s="226" t="s">
        <v>127</v>
      </c>
      <c r="BC182" s="226" t="s">
        <v>127</v>
      </c>
      <c r="BD182" s="226" t="s">
        <v>127</v>
      </c>
    </row>
    <row r="183" spans="2:56" s="213" customFormat="1" ht="15" thickBot="1">
      <c r="B183" s="82">
        <f t="shared" si="6"/>
        <v>172</v>
      </c>
      <c r="C183" s="44" t="str">
        <f ca="1">IF(INDIRECT("'Risk Input'!"&amp; Database!$O$8 &amp; ROW() - 5)="","",INDIRECT("'Risk Input'!"&amp; Database!$O$8 &amp; ROW() - 5))</f>
        <v/>
      </c>
      <c r="D183" s="172" t="str">
        <f ca="1">IF(INDIRECT("'Risk Input'!"&amp; Database!$O$2 &amp; ROW() - 5)="","",INDIRECT("'Risk Input'!"&amp; Database!$O$2 &amp; ROW() - 5))</f>
        <v/>
      </c>
      <c r="E183" s="39" t="str">
        <f ca="1">IF(INDIRECT("'Risk Input'!"&amp; Database!$O$25 &amp; ROW() - 5)="","",INDIRECT("'Risk Input'!"&amp; Database!$O$25 &amp; ROW() - 5))</f>
        <v/>
      </c>
      <c r="F183" s="39" t="str">
        <f ca="1">IF(INDIRECT("'Risk Input'!"&amp; Database!$O$20 &amp; ROW() - 5)="","",INDIRECT("'Risk Input'!"&amp; Database!$O$20 &amp; ROW() - 5))</f>
        <v/>
      </c>
      <c r="G183" s="39"/>
      <c r="H183" s="39"/>
      <c r="I183" s="226" t="s">
        <v>127</v>
      </c>
      <c r="J183" s="226" t="s">
        <v>127</v>
      </c>
      <c r="K183" s="226" t="s">
        <v>127</v>
      </c>
      <c r="L183" s="226" t="s">
        <v>127</v>
      </c>
      <c r="M183" s="226" t="s">
        <v>127</v>
      </c>
      <c r="N183" s="226" t="s">
        <v>127</v>
      </c>
      <c r="O183" s="226" t="s">
        <v>127</v>
      </c>
      <c r="P183" s="226" t="s">
        <v>127</v>
      </c>
      <c r="Q183" s="226" t="s">
        <v>127</v>
      </c>
      <c r="R183" s="226" t="s">
        <v>127</v>
      </c>
      <c r="S183" s="226" t="s">
        <v>127</v>
      </c>
      <c r="T183" s="226" t="s">
        <v>127</v>
      </c>
      <c r="U183" s="226" t="s">
        <v>127</v>
      </c>
      <c r="V183" s="226" t="s">
        <v>127</v>
      </c>
      <c r="W183" s="226" t="s">
        <v>127</v>
      </c>
      <c r="X183" s="226" t="s">
        <v>127</v>
      </c>
      <c r="Y183" s="226" t="s">
        <v>127</v>
      </c>
      <c r="Z183" s="226" t="s">
        <v>127</v>
      </c>
      <c r="AA183" s="226" t="s">
        <v>127</v>
      </c>
      <c r="AB183" s="226" t="s">
        <v>127</v>
      </c>
      <c r="AC183" s="226" t="s">
        <v>127</v>
      </c>
      <c r="AD183" s="226" t="s">
        <v>127</v>
      </c>
      <c r="AE183" s="226" t="s">
        <v>127</v>
      </c>
      <c r="AF183" s="226" t="s">
        <v>127</v>
      </c>
      <c r="AG183" s="226" t="s">
        <v>127</v>
      </c>
      <c r="AH183" s="226" t="s">
        <v>127</v>
      </c>
      <c r="AI183" s="226" t="s">
        <v>127</v>
      </c>
      <c r="AJ183" s="226" t="s">
        <v>127</v>
      </c>
      <c r="AK183" s="226" t="s">
        <v>127</v>
      </c>
      <c r="AL183" s="226" t="s">
        <v>127</v>
      </c>
      <c r="AM183" s="226" t="s">
        <v>127</v>
      </c>
      <c r="AN183" s="226" t="s">
        <v>127</v>
      </c>
      <c r="AO183" s="226" t="s">
        <v>127</v>
      </c>
      <c r="AP183" s="226" t="s">
        <v>127</v>
      </c>
      <c r="AQ183" s="226" t="s">
        <v>127</v>
      </c>
      <c r="AR183" s="226" t="s">
        <v>127</v>
      </c>
      <c r="AS183" s="226" t="s">
        <v>127</v>
      </c>
      <c r="AT183" s="226" t="s">
        <v>127</v>
      </c>
      <c r="AU183" s="226" t="s">
        <v>127</v>
      </c>
      <c r="AV183" s="226" t="s">
        <v>127</v>
      </c>
      <c r="AW183" s="226" t="s">
        <v>127</v>
      </c>
      <c r="AX183" s="226" t="s">
        <v>127</v>
      </c>
      <c r="AY183" s="226" t="s">
        <v>127</v>
      </c>
      <c r="AZ183" s="226" t="s">
        <v>127</v>
      </c>
      <c r="BA183" s="226" t="s">
        <v>127</v>
      </c>
      <c r="BB183" s="226" t="s">
        <v>127</v>
      </c>
      <c r="BC183" s="226" t="s">
        <v>127</v>
      </c>
      <c r="BD183" s="226" t="s">
        <v>127</v>
      </c>
    </row>
    <row r="184" spans="2:56" s="213" customFormat="1" ht="15" thickBot="1">
      <c r="B184" s="82">
        <f t="shared" si="6"/>
        <v>173</v>
      </c>
      <c r="C184" s="44" t="str">
        <f ca="1">IF(INDIRECT("'Risk Input'!"&amp; Database!$O$8 &amp; ROW() - 5)="","",INDIRECT("'Risk Input'!"&amp; Database!$O$8 &amp; ROW() - 5))</f>
        <v/>
      </c>
      <c r="D184" s="172" t="str">
        <f ca="1">IF(INDIRECT("'Risk Input'!"&amp; Database!$O$2 &amp; ROW() - 5)="","",INDIRECT("'Risk Input'!"&amp; Database!$O$2 &amp; ROW() - 5))</f>
        <v/>
      </c>
      <c r="E184" s="44" t="str">
        <f ca="1">IF(INDIRECT("'Risk Input'!"&amp; Database!$O$25 &amp; ROW() - 5)="","",INDIRECT("'Risk Input'!"&amp; Database!$O$25 &amp; ROW() - 5))</f>
        <v/>
      </c>
      <c r="F184" s="44" t="str">
        <f ca="1">IF(INDIRECT("'Risk Input'!"&amp; Database!$O$20 &amp; ROW() - 5)="","",INDIRECT("'Risk Input'!"&amp; Database!$O$20 &amp; ROW() - 5))</f>
        <v/>
      </c>
      <c r="G184" s="44"/>
      <c r="H184" s="44"/>
      <c r="I184" s="226" t="s">
        <v>127</v>
      </c>
      <c r="J184" s="226" t="s">
        <v>127</v>
      </c>
      <c r="K184" s="226" t="s">
        <v>127</v>
      </c>
      <c r="L184" s="226" t="s">
        <v>127</v>
      </c>
      <c r="M184" s="226" t="s">
        <v>127</v>
      </c>
      <c r="N184" s="226" t="s">
        <v>127</v>
      </c>
      <c r="O184" s="226" t="s">
        <v>127</v>
      </c>
      <c r="P184" s="226" t="s">
        <v>127</v>
      </c>
      <c r="Q184" s="226" t="s">
        <v>127</v>
      </c>
      <c r="R184" s="226" t="s">
        <v>127</v>
      </c>
      <c r="S184" s="226" t="s">
        <v>127</v>
      </c>
      <c r="T184" s="226" t="s">
        <v>127</v>
      </c>
      <c r="U184" s="226" t="s">
        <v>127</v>
      </c>
      <c r="V184" s="226" t="s">
        <v>127</v>
      </c>
      <c r="W184" s="226" t="s">
        <v>127</v>
      </c>
      <c r="X184" s="226" t="s">
        <v>127</v>
      </c>
      <c r="Y184" s="226" t="s">
        <v>127</v>
      </c>
      <c r="Z184" s="226" t="s">
        <v>127</v>
      </c>
      <c r="AA184" s="226" t="s">
        <v>127</v>
      </c>
      <c r="AB184" s="226" t="s">
        <v>127</v>
      </c>
      <c r="AC184" s="226" t="s">
        <v>127</v>
      </c>
      <c r="AD184" s="226" t="s">
        <v>127</v>
      </c>
      <c r="AE184" s="226" t="s">
        <v>127</v>
      </c>
      <c r="AF184" s="226" t="s">
        <v>127</v>
      </c>
      <c r="AG184" s="226" t="s">
        <v>127</v>
      </c>
      <c r="AH184" s="226" t="s">
        <v>127</v>
      </c>
      <c r="AI184" s="226" t="s">
        <v>127</v>
      </c>
      <c r="AJ184" s="226" t="s">
        <v>127</v>
      </c>
      <c r="AK184" s="226" t="s">
        <v>127</v>
      </c>
      <c r="AL184" s="226" t="s">
        <v>127</v>
      </c>
      <c r="AM184" s="226" t="s">
        <v>127</v>
      </c>
      <c r="AN184" s="226" t="s">
        <v>127</v>
      </c>
      <c r="AO184" s="226" t="s">
        <v>127</v>
      </c>
      <c r="AP184" s="226" t="s">
        <v>127</v>
      </c>
      <c r="AQ184" s="226" t="s">
        <v>127</v>
      </c>
      <c r="AR184" s="226" t="s">
        <v>127</v>
      </c>
      <c r="AS184" s="226" t="s">
        <v>127</v>
      </c>
      <c r="AT184" s="226" t="s">
        <v>127</v>
      </c>
      <c r="AU184" s="226" t="s">
        <v>127</v>
      </c>
      <c r="AV184" s="226" t="s">
        <v>127</v>
      </c>
      <c r="AW184" s="226" t="s">
        <v>127</v>
      </c>
      <c r="AX184" s="226" t="s">
        <v>127</v>
      </c>
      <c r="AY184" s="226" t="s">
        <v>127</v>
      </c>
      <c r="AZ184" s="226" t="s">
        <v>127</v>
      </c>
      <c r="BA184" s="226" t="s">
        <v>127</v>
      </c>
      <c r="BB184" s="226" t="s">
        <v>127</v>
      </c>
      <c r="BC184" s="226" t="s">
        <v>127</v>
      </c>
      <c r="BD184" s="226" t="s">
        <v>127</v>
      </c>
    </row>
    <row r="185" spans="2:56" s="213" customFormat="1" ht="15" thickBot="1">
      <c r="B185" s="82">
        <f t="shared" si="6"/>
        <v>174</v>
      </c>
      <c r="C185" s="44" t="str">
        <f ca="1">IF(INDIRECT("'Risk Input'!"&amp; Database!$O$8 &amp; ROW() - 5)="","",INDIRECT("'Risk Input'!"&amp; Database!$O$8 &amp; ROW() - 5))</f>
        <v/>
      </c>
      <c r="D185" s="172" t="str">
        <f ca="1">IF(INDIRECT("'Risk Input'!"&amp; Database!$O$2 &amp; ROW() - 5)="","",INDIRECT("'Risk Input'!"&amp; Database!$O$2 &amp; ROW() - 5))</f>
        <v/>
      </c>
      <c r="E185" s="39" t="str">
        <f ca="1">IF(INDIRECT("'Risk Input'!"&amp; Database!$O$25 &amp; ROW() - 5)="","",INDIRECT("'Risk Input'!"&amp; Database!$O$25 &amp; ROW() - 5))</f>
        <v/>
      </c>
      <c r="F185" s="39" t="str">
        <f ca="1">IF(INDIRECT("'Risk Input'!"&amp; Database!$O$20 &amp; ROW() - 5)="","",INDIRECT("'Risk Input'!"&amp; Database!$O$20 &amp; ROW() - 5))</f>
        <v/>
      </c>
      <c r="G185" s="39"/>
      <c r="H185" s="39"/>
      <c r="I185" s="226" t="s">
        <v>127</v>
      </c>
      <c r="J185" s="226" t="s">
        <v>127</v>
      </c>
      <c r="K185" s="226" t="s">
        <v>127</v>
      </c>
      <c r="L185" s="226" t="s">
        <v>127</v>
      </c>
      <c r="M185" s="226" t="s">
        <v>127</v>
      </c>
      <c r="N185" s="226" t="s">
        <v>127</v>
      </c>
      <c r="O185" s="226" t="s">
        <v>127</v>
      </c>
      <c r="P185" s="226" t="s">
        <v>127</v>
      </c>
      <c r="Q185" s="226" t="s">
        <v>127</v>
      </c>
      <c r="R185" s="226" t="s">
        <v>127</v>
      </c>
      <c r="S185" s="226" t="s">
        <v>127</v>
      </c>
      <c r="T185" s="226" t="s">
        <v>127</v>
      </c>
      <c r="U185" s="226" t="s">
        <v>127</v>
      </c>
      <c r="V185" s="226" t="s">
        <v>127</v>
      </c>
      <c r="W185" s="226" t="s">
        <v>127</v>
      </c>
      <c r="X185" s="226" t="s">
        <v>127</v>
      </c>
      <c r="Y185" s="226" t="s">
        <v>127</v>
      </c>
      <c r="Z185" s="226" t="s">
        <v>127</v>
      </c>
      <c r="AA185" s="226" t="s">
        <v>127</v>
      </c>
      <c r="AB185" s="226" t="s">
        <v>127</v>
      </c>
      <c r="AC185" s="226" t="s">
        <v>127</v>
      </c>
      <c r="AD185" s="226" t="s">
        <v>127</v>
      </c>
      <c r="AE185" s="226" t="s">
        <v>127</v>
      </c>
      <c r="AF185" s="226" t="s">
        <v>127</v>
      </c>
      <c r="AG185" s="226" t="s">
        <v>127</v>
      </c>
      <c r="AH185" s="226" t="s">
        <v>127</v>
      </c>
      <c r="AI185" s="226" t="s">
        <v>127</v>
      </c>
      <c r="AJ185" s="226" t="s">
        <v>127</v>
      </c>
      <c r="AK185" s="226" t="s">
        <v>127</v>
      </c>
      <c r="AL185" s="226" t="s">
        <v>127</v>
      </c>
      <c r="AM185" s="226" t="s">
        <v>127</v>
      </c>
      <c r="AN185" s="226" t="s">
        <v>127</v>
      </c>
      <c r="AO185" s="226" t="s">
        <v>127</v>
      </c>
      <c r="AP185" s="226" t="s">
        <v>127</v>
      </c>
      <c r="AQ185" s="226" t="s">
        <v>127</v>
      </c>
      <c r="AR185" s="226" t="s">
        <v>127</v>
      </c>
      <c r="AS185" s="226" t="s">
        <v>127</v>
      </c>
      <c r="AT185" s="226" t="s">
        <v>127</v>
      </c>
      <c r="AU185" s="226" t="s">
        <v>127</v>
      </c>
      <c r="AV185" s="226" t="s">
        <v>127</v>
      </c>
      <c r="AW185" s="226" t="s">
        <v>127</v>
      </c>
      <c r="AX185" s="226" t="s">
        <v>127</v>
      </c>
      <c r="AY185" s="226" t="s">
        <v>127</v>
      </c>
      <c r="AZ185" s="226" t="s">
        <v>127</v>
      </c>
      <c r="BA185" s="226" t="s">
        <v>127</v>
      </c>
      <c r="BB185" s="226" t="s">
        <v>127</v>
      </c>
      <c r="BC185" s="226" t="s">
        <v>127</v>
      </c>
      <c r="BD185" s="226" t="s">
        <v>127</v>
      </c>
    </row>
    <row r="186" spans="2:56" s="213" customFormat="1" ht="15" thickBot="1">
      <c r="B186" s="82">
        <f t="shared" si="6"/>
        <v>175</v>
      </c>
      <c r="C186" s="44" t="str">
        <f ca="1">IF(INDIRECT("'Risk Input'!"&amp; Database!$O$8 &amp; ROW() - 5)="","",INDIRECT("'Risk Input'!"&amp; Database!$O$8 &amp; ROW() - 5))</f>
        <v/>
      </c>
      <c r="D186" s="172" t="str">
        <f ca="1">IF(INDIRECT("'Risk Input'!"&amp; Database!$O$2 &amp; ROW() - 5)="","",INDIRECT("'Risk Input'!"&amp; Database!$O$2 &amp; ROW() - 5))</f>
        <v/>
      </c>
      <c r="E186" s="44" t="str">
        <f ca="1">IF(INDIRECT("'Risk Input'!"&amp; Database!$O$25 &amp; ROW() - 5)="","",INDIRECT("'Risk Input'!"&amp; Database!$O$25 &amp; ROW() - 5))</f>
        <v/>
      </c>
      <c r="F186" s="44" t="str">
        <f ca="1">IF(INDIRECT("'Risk Input'!"&amp; Database!$O$20 &amp; ROW() - 5)="","",INDIRECT("'Risk Input'!"&amp; Database!$O$20 &amp; ROW() - 5))</f>
        <v/>
      </c>
      <c r="G186" s="44"/>
      <c r="H186" s="44"/>
      <c r="I186" s="226" t="s">
        <v>127</v>
      </c>
      <c r="J186" s="226" t="s">
        <v>127</v>
      </c>
      <c r="K186" s="226" t="s">
        <v>127</v>
      </c>
      <c r="L186" s="226" t="s">
        <v>127</v>
      </c>
      <c r="M186" s="226" t="s">
        <v>127</v>
      </c>
      <c r="N186" s="226" t="s">
        <v>127</v>
      </c>
      <c r="O186" s="226" t="s">
        <v>127</v>
      </c>
      <c r="P186" s="226" t="s">
        <v>127</v>
      </c>
      <c r="Q186" s="226" t="s">
        <v>127</v>
      </c>
      <c r="R186" s="226" t="s">
        <v>127</v>
      </c>
      <c r="S186" s="226" t="s">
        <v>127</v>
      </c>
      <c r="T186" s="226" t="s">
        <v>127</v>
      </c>
      <c r="U186" s="226" t="s">
        <v>127</v>
      </c>
      <c r="V186" s="226" t="s">
        <v>127</v>
      </c>
      <c r="W186" s="226" t="s">
        <v>127</v>
      </c>
      <c r="X186" s="226" t="s">
        <v>127</v>
      </c>
      <c r="Y186" s="226" t="s">
        <v>127</v>
      </c>
      <c r="Z186" s="226" t="s">
        <v>127</v>
      </c>
      <c r="AA186" s="226" t="s">
        <v>127</v>
      </c>
      <c r="AB186" s="226" t="s">
        <v>127</v>
      </c>
      <c r="AC186" s="226" t="s">
        <v>127</v>
      </c>
      <c r="AD186" s="226" t="s">
        <v>127</v>
      </c>
      <c r="AE186" s="226" t="s">
        <v>127</v>
      </c>
      <c r="AF186" s="226" t="s">
        <v>127</v>
      </c>
      <c r="AG186" s="226" t="s">
        <v>127</v>
      </c>
      <c r="AH186" s="226" t="s">
        <v>127</v>
      </c>
      <c r="AI186" s="226" t="s">
        <v>127</v>
      </c>
      <c r="AJ186" s="226" t="s">
        <v>127</v>
      </c>
      <c r="AK186" s="226" t="s">
        <v>127</v>
      </c>
      <c r="AL186" s="226" t="s">
        <v>127</v>
      </c>
      <c r="AM186" s="226" t="s">
        <v>127</v>
      </c>
      <c r="AN186" s="226" t="s">
        <v>127</v>
      </c>
      <c r="AO186" s="226" t="s">
        <v>127</v>
      </c>
      <c r="AP186" s="226" t="s">
        <v>127</v>
      </c>
      <c r="AQ186" s="226" t="s">
        <v>127</v>
      </c>
      <c r="AR186" s="226" t="s">
        <v>127</v>
      </c>
      <c r="AS186" s="226" t="s">
        <v>127</v>
      </c>
      <c r="AT186" s="226" t="s">
        <v>127</v>
      </c>
      <c r="AU186" s="226" t="s">
        <v>127</v>
      </c>
      <c r="AV186" s="226" t="s">
        <v>127</v>
      </c>
      <c r="AW186" s="226" t="s">
        <v>127</v>
      </c>
      <c r="AX186" s="226" t="s">
        <v>127</v>
      </c>
      <c r="AY186" s="226" t="s">
        <v>127</v>
      </c>
      <c r="AZ186" s="226" t="s">
        <v>127</v>
      </c>
      <c r="BA186" s="226" t="s">
        <v>127</v>
      </c>
      <c r="BB186" s="226" t="s">
        <v>127</v>
      </c>
      <c r="BC186" s="226" t="s">
        <v>127</v>
      </c>
      <c r="BD186" s="226" t="s">
        <v>127</v>
      </c>
    </row>
    <row r="187" spans="2:56" s="213" customFormat="1" ht="15" thickBot="1">
      <c r="B187" s="82">
        <f t="shared" si="6"/>
        <v>176</v>
      </c>
      <c r="C187" s="44" t="str">
        <f ca="1">IF(INDIRECT("'Risk Input'!"&amp; Database!$O$8 &amp; ROW() - 5)="","",INDIRECT("'Risk Input'!"&amp; Database!$O$8 &amp; ROW() - 5))</f>
        <v/>
      </c>
      <c r="D187" s="172" t="str">
        <f ca="1">IF(INDIRECT("'Risk Input'!"&amp; Database!$O$2 &amp; ROW() - 5)="","",INDIRECT("'Risk Input'!"&amp; Database!$O$2 &amp; ROW() - 5))</f>
        <v/>
      </c>
      <c r="E187" s="39" t="str">
        <f ca="1">IF(INDIRECT("'Risk Input'!"&amp; Database!$O$25 &amp; ROW() - 5)="","",INDIRECT("'Risk Input'!"&amp; Database!$O$25 &amp; ROW() - 5))</f>
        <v/>
      </c>
      <c r="F187" s="39" t="str">
        <f ca="1">IF(INDIRECT("'Risk Input'!"&amp; Database!$O$20 &amp; ROW() - 5)="","",INDIRECT("'Risk Input'!"&amp; Database!$O$20 &amp; ROW() - 5))</f>
        <v/>
      </c>
      <c r="G187" s="39"/>
      <c r="H187" s="39"/>
      <c r="I187" s="226" t="s">
        <v>127</v>
      </c>
      <c r="J187" s="226" t="s">
        <v>127</v>
      </c>
      <c r="K187" s="226" t="s">
        <v>127</v>
      </c>
      <c r="L187" s="226" t="s">
        <v>127</v>
      </c>
      <c r="M187" s="226" t="s">
        <v>127</v>
      </c>
      <c r="N187" s="226" t="s">
        <v>127</v>
      </c>
      <c r="O187" s="226" t="s">
        <v>127</v>
      </c>
      <c r="P187" s="226" t="s">
        <v>127</v>
      </c>
      <c r="Q187" s="226" t="s">
        <v>127</v>
      </c>
      <c r="R187" s="226" t="s">
        <v>127</v>
      </c>
      <c r="S187" s="226" t="s">
        <v>127</v>
      </c>
      <c r="T187" s="226" t="s">
        <v>127</v>
      </c>
      <c r="U187" s="226" t="s">
        <v>127</v>
      </c>
      <c r="V187" s="226" t="s">
        <v>127</v>
      </c>
      <c r="W187" s="226" t="s">
        <v>127</v>
      </c>
      <c r="X187" s="226" t="s">
        <v>127</v>
      </c>
      <c r="Y187" s="226" t="s">
        <v>127</v>
      </c>
      <c r="Z187" s="226" t="s">
        <v>127</v>
      </c>
      <c r="AA187" s="226" t="s">
        <v>127</v>
      </c>
      <c r="AB187" s="226" t="s">
        <v>127</v>
      </c>
      <c r="AC187" s="226" t="s">
        <v>127</v>
      </c>
      <c r="AD187" s="226" t="s">
        <v>127</v>
      </c>
      <c r="AE187" s="226" t="s">
        <v>127</v>
      </c>
      <c r="AF187" s="226" t="s">
        <v>127</v>
      </c>
      <c r="AG187" s="226" t="s">
        <v>127</v>
      </c>
      <c r="AH187" s="226" t="s">
        <v>127</v>
      </c>
      <c r="AI187" s="226" t="s">
        <v>127</v>
      </c>
      <c r="AJ187" s="226" t="s">
        <v>127</v>
      </c>
      <c r="AK187" s="226" t="s">
        <v>127</v>
      </c>
      <c r="AL187" s="226" t="s">
        <v>127</v>
      </c>
      <c r="AM187" s="226" t="s">
        <v>127</v>
      </c>
      <c r="AN187" s="226" t="s">
        <v>127</v>
      </c>
      <c r="AO187" s="226" t="s">
        <v>127</v>
      </c>
      <c r="AP187" s="226" t="s">
        <v>127</v>
      </c>
      <c r="AQ187" s="226" t="s">
        <v>127</v>
      </c>
      <c r="AR187" s="226" t="s">
        <v>127</v>
      </c>
      <c r="AS187" s="226" t="s">
        <v>127</v>
      </c>
      <c r="AT187" s="226" t="s">
        <v>127</v>
      </c>
      <c r="AU187" s="226" t="s">
        <v>127</v>
      </c>
      <c r="AV187" s="226" t="s">
        <v>127</v>
      </c>
      <c r="AW187" s="226" t="s">
        <v>127</v>
      </c>
      <c r="AX187" s="226" t="s">
        <v>127</v>
      </c>
      <c r="AY187" s="226" t="s">
        <v>127</v>
      </c>
      <c r="AZ187" s="226" t="s">
        <v>127</v>
      </c>
      <c r="BA187" s="226" t="s">
        <v>127</v>
      </c>
      <c r="BB187" s="226" t="s">
        <v>127</v>
      </c>
      <c r="BC187" s="226" t="s">
        <v>127</v>
      </c>
      <c r="BD187" s="226" t="s">
        <v>127</v>
      </c>
    </row>
    <row r="188" spans="2:56" s="213" customFormat="1" ht="15" thickBot="1">
      <c r="B188" s="82">
        <f t="shared" si="6"/>
        <v>177</v>
      </c>
      <c r="C188" s="44" t="str">
        <f ca="1">IF(INDIRECT("'Risk Input'!"&amp; Database!$O$8 &amp; ROW() - 5)="","",INDIRECT("'Risk Input'!"&amp; Database!$O$8 &amp; ROW() - 5))</f>
        <v/>
      </c>
      <c r="D188" s="172" t="str">
        <f ca="1">IF(INDIRECT("'Risk Input'!"&amp; Database!$O$2 &amp; ROW() - 5)="","",INDIRECT("'Risk Input'!"&amp; Database!$O$2 &amp; ROW() - 5))</f>
        <v/>
      </c>
      <c r="E188" s="44" t="str">
        <f ca="1">IF(INDIRECT("'Risk Input'!"&amp; Database!$O$25 &amp; ROW() - 5)="","",INDIRECT("'Risk Input'!"&amp; Database!$O$25 &amp; ROW() - 5))</f>
        <v/>
      </c>
      <c r="F188" s="44" t="str">
        <f ca="1">IF(INDIRECT("'Risk Input'!"&amp; Database!$O$20 &amp; ROW() - 5)="","",INDIRECT("'Risk Input'!"&amp; Database!$O$20 &amp; ROW() - 5))</f>
        <v/>
      </c>
      <c r="G188" s="44"/>
      <c r="H188" s="44"/>
      <c r="I188" s="226" t="s">
        <v>127</v>
      </c>
      <c r="J188" s="226" t="s">
        <v>127</v>
      </c>
      <c r="K188" s="226" t="s">
        <v>127</v>
      </c>
      <c r="L188" s="226" t="s">
        <v>127</v>
      </c>
      <c r="M188" s="226" t="s">
        <v>127</v>
      </c>
      <c r="N188" s="226" t="s">
        <v>127</v>
      </c>
      <c r="O188" s="226" t="s">
        <v>127</v>
      </c>
      <c r="P188" s="226" t="s">
        <v>127</v>
      </c>
      <c r="Q188" s="226" t="s">
        <v>127</v>
      </c>
      <c r="R188" s="226" t="s">
        <v>127</v>
      </c>
      <c r="S188" s="226" t="s">
        <v>127</v>
      </c>
      <c r="T188" s="226" t="s">
        <v>127</v>
      </c>
      <c r="U188" s="226" t="s">
        <v>127</v>
      </c>
      <c r="V188" s="226" t="s">
        <v>127</v>
      </c>
      <c r="W188" s="226" t="s">
        <v>127</v>
      </c>
      <c r="X188" s="226" t="s">
        <v>127</v>
      </c>
      <c r="Y188" s="226" t="s">
        <v>127</v>
      </c>
      <c r="Z188" s="226" t="s">
        <v>127</v>
      </c>
      <c r="AA188" s="226" t="s">
        <v>127</v>
      </c>
      <c r="AB188" s="226" t="s">
        <v>127</v>
      </c>
      <c r="AC188" s="226" t="s">
        <v>127</v>
      </c>
      <c r="AD188" s="226" t="s">
        <v>127</v>
      </c>
      <c r="AE188" s="226" t="s">
        <v>127</v>
      </c>
      <c r="AF188" s="226" t="s">
        <v>127</v>
      </c>
      <c r="AG188" s="226" t="s">
        <v>127</v>
      </c>
      <c r="AH188" s="226" t="s">
        <v>127</v>
      </c>
      <c r="AI188" s="226" t="s">
        <v>127</v>
      </c>
      <c r="AJ188" s="226" t="s">
        <v>127</v>
      </c>
      <c r="AK188" s="226" t="s">
        <v>127</v>
      </c>
      <c r="AL188" s="226" t="s">
        <v>127</v>
      </c>
      <c r="AM188" s="226" t="s">
        <v>127</v>
      </c>
      <c r="AN188" s="226" t="s">
        <v>127</v>
      </c>
      <c r="AO188" s="226" t="s">
        <v>127</v>
      </c>
      <c r="AP188" s="226" t="s">
        <v>127</v>
      </c>
      <c r="AQ188" s="226" t="s">
        <v>127</v>
      </c>
      <c r="AR188" s="226" t="s">
        <v>127</v>
      </c>
      <c r="AS188" s="226" t="s">
        <v>127</v>
      </c>
      <c r="AT188" s="226" t="s">
        <v>127</v>
      </c>
      <c r="AU188" s="226" t="s">
        <v>127</v>
      </c>
      <c r="AV188" s="226" t="s">
        <v>127</v>
      </c>
      <c r="AW188" s="226" t="s">
        <v>127</v>
      </c>
      <c r="AX188" s="226" t="s">
        <v>127</v>
      </c>
      <c r="AY188" s="226" t="s">
        <v>127</v>
      </c>
      <c r="AZ188" s="226" t="s">
        <v>127</v>
      </c>
      <c r="BA188" s="226" t="s">
        <v>127</v>
      </c>
      <c r="BB188" s="226" t="s">
        <v>127</v>
      </c>
      <c r="BC188" s="226" t="s">
        <v>127</v>
      </c>
      <c r="BD188" s="226" t="s">
        <v>127</v>
      </c>
    </row>
    <row r="189" spans="2:56" s="213" customFormat="1" ht="15" thickBot="1">
      <c r="B189" s="82">
        <f t="shared" si="6"/>
        <v>178</v>
      </c>
      <c r="C189" s="44" t="str">
        <f ca="1">IF(INDIRECT("'Risk Input'!"&amp; Database!$O$8 &amp; ROW() - 5)="","",INDIRECT("'Risk Input'!"&amp; Database!$O$8 &amp; ROW() - 5))</f>
        <v/>
      </c>
      <c r="D189" s="172" t="str">
        <f ca="1">IF(INDIRECT("'Risk Input'!"&amp; Database!$O$2 &amp; ROW() - 5)="","",INDIRECT("'Risk Input'!"&amp; Database!$O$2 &amp; ROW() - 5))</f>
        <v/>
      </c>
      <c r="E189" s="39" t="str">
        <f ca="1">IF(INDIRECT("'Risk Input'!"&amp; Database!$O$25 &amp; ROW() - 5)="","",INDIRECT("'Risk Input'!"&amp; Database!$O$25 &amp; ROW() - 5))</f>
        <v/>
      </c>
      <c r="F189" s="39" t="str">
        <f ca="1">IF(INDIRECT("'Risk Input'!"&amp; Database!$O$20 &amp; ROW() - 5)="","",INDIRECT("'Risk Input'!"&amp; Database!$O$20 &amp; ROW() - 5))</f>
        <v/>
      </c>
      <c r="G189" s="39"/>
      <c r="H189" s="39"/>
      <c r="I189" s="226" t="s">
        <v>127</v>
      </c>
      <c r="J189" s="226" t="s">
        <v>127</v>
      </c>
      <c r="K189" s="226" t="s">
        <v>127</v>
      </c>
      <c r="L189" s="226" t="s">
        <v>127</v>
      </c>
      <c r="M189" s="226" t="s">
        <v>127</v>
      </c>
      <c r="N189" s="226" t="s">
        <v>127</v>
      </c>
      <c r="O189" s="226" t="s">
        <v>127</v>
      </c>
      <c r="P189" s="226" t="s">
        <v>127</v>
      </c>
      <c r="Q189" s="226" t="s">
        <v>127</v>
      </c>
      <c r="R189" s="226" t="s">
        <v>127</v>
      </c>
      <c r="S189" s="226" t="s">
        <v>127</v>
      </c>
      <c r="T189" s="226" t="s">
        <v>127</v>
      </c>
      <c r="U189" s="226" t="s">
        <v>127</v>
      </c>
      <c r="V189" s="226" t="s">
        <v>127</v>
      </c>
      <c r="W189" s="226" t="s">
        <v>127</v>
      </c>
      <c r="X189" s="226" t="s">
        <v>127</v>
      </c>
      <c r="Y189" s="226" t="s">
        <v>127</v>
      </c>
      <c r="Z189" s="226" t="s">
        <v>127</v>
      </c>
      <c r="AA189" s="226" t="s">
        <v>127</v>
      </c>
      <c r="AB189" s="226" t="s">
        <v>127</v>
      </c>
      <c r="AC189" s="226" t="s">
        <v>127</v>
      </c>
      <c r="AD189" s="226" t="s">
        <v>127</v>
      </c>
      <c r="AE189" s="226" t="s">
        <v>127</v>
      </c>
      <c r="AF189" s="226" t="s">
        <v>127</v>
      </c>
      <c r="AG189" s="226" t="s">
        <v>127</v>
      </c>
      <c r="AH189" s="226" t="s">
        <v>127</v>
      </c>
      <c r="AI189" s="226" t="s">
        <v>127</v>
      </c>
      <c r="AJ189" s="226" t="s">
        <v>127</v>
      </c>
      <c r="AK189" s="226" t="s">
        <v>127</v>
      </c>
      <c r="AL189" s="226" t="s">
        <v>127</v>
      </c>
      <c r="AM189" s="226" t="s">
        <v>127</v>
      </c>
      <c r="AN189" s="226" t="s">
        <v>127</v>
      </c>
      <c r="AO189" s="226" t="s">
        <v>127</v>
      </c>
      <c r="AP189" s="226" t="s">
        <v>127</v>
      </c>
      <c r="AQ189" s="226" t="s">
        <v>127</v>
      </c>
      <c r="AR189" s="226" t="s">
        <v>127</v>
      </c>
      <c r="AS189" s="226" t="s">
        <v>127</v>
      </c>
      <c r="AT189" s="226" t="s">
        <v>127</v>
      </c>
      <c r="AU189" s="226" t="s">
        <v>127</v>
      </c>
      <c r="AV189" s="226" t="s">
        <v>127</v>
      </c>
      <c r="AW189" s="226" t="s">
        <v>127</v>
      </c>
      <c r="AX189" s="226" t="s">
        <v>127</v>
      </c>
      <c r="AY189" s="226" t="s">
        <v>127</v>
      </c>
      <c r="AZ189" s="226" t="s">
        <v>127</v>
      </c>
      <c r="BA189" s="226" t="s">
        <v>127</v>
      </c>
      <c r="BB189" s="226" t="s">
        <v>127</v>
      </c>
      <c r="BC189" s="226" t="s">
        <v>127</v>
      </c>
      <c r="BD189" s="226" t="s">
        <v>127</v>
      </c>
    </row>
    <row r="190" spans="2:56" s="213" customFormat="1" ht="15" thickBot="1">
      <c r="B190" s="82">
        <f t="shared" si="6"/>
        <v>179</v>
      </c>
      <c r="C190" s="44" t="str">
        <f ca="1">IF(INDIRECT("'Risk Input'!"&amp; Database!$O$8 &amp; ROW() - 5)="","",INDIRECT("'Risk Input'!"&amp; Database!$O$8 &amp; ROW() - 5))</f>
        <v/>
      </c>
      <c r="D190" s="172" t="str">
        <f ca="1">IF(INDIRECT("'Risk Input'!"&amp; Database!$O$2 &amp; ROW() - 5)="","",INDIRECT("'Risk Input'!"&amp; Database!$O$2 &amp; ROW() - 5))</f>
        <v/>
      </c>
      <c r="E190" s="44" t="str">
        <f ca="1">IF(INDIRECT("'Risk Input'!"&amp; Database!$O$25 &amp; ROW() - 5)="","",INDIRECT("'Risk Input'!"&amp; Database!$O$25 &amp; ROW() - 5))</f>
        <v/>
      </c>
      <c r="F190" s="44" t="str">
        <f ca="1">IF(INDIRECT("'Risk Input'!"&amp; Database!$O$20 &amp; ROW() - 5)="","",INDIRECT("'Risk Input'!"&amp; Database!$O$20 &amp; ROW() - 5))</f>
        <v/>
      </c>
      <c r="G190" s="44"/>
      <c r="H190" s="44"/>
      <c r="I190" s="226" t="s">
        <v>127</v>
      </c>
      <c r="J190" s="226" t="s">
        <v>127</v>
      </c>
      <c r="K190" s="226" t="s">
        <v>127</v>
      </c>
      <c r="L190" s="226" t="s">
        <v>127</v>
      </c>
      <c r="M190" s="226" t="s">
        <v>127</v>
      </c>
      <c r="N190" s="226" t="s">
        <v>127</v>
      </c>
      <c r="O190" s="226" t="s">
        <v>127</v>
      </c>
      <c r="P190" s="226" t="s">
        <v>127</v>
      </c>
      <c r="Q190" s="226" t="s">
        <v>127</v>
      </c>
      <c r="R190" s="226" t="s">
        <v>127</v>
      </c>
      <c r="S190" s="226" t="s">
        <v>127</v>
      </c>
      <c r="T190" s="226" t="s">
        <v>127</v>
      </c>
      <c r="U190" s="226" t="s">
        <v>127</v>
      </c>
      <c r="V190" s="226" t="s">
        <v>127</v>
      </c>
      <c r="W190" s="226" t="s">
        <v>127</v>
      </c>
      <c r="X190" s="226" t="s">
        <v>127</v>
      </c>
      <c r="Y190" s="226" t="s">
        <v>127</v>
      </c>
      <c r="Z190" s="226" t="s">
        <v>127</v>
      </c>
      <c r="AA190" s="226" t="s">
        <v>127</v>
      </c>
      <c r="AB190" s="226" t="s">
        <v>127</v>
      </c>
      <c r="AC190" s="226" t="s">
        <v>127</v>
      </c>
      <c r="AD190" s="226" t="s">
        <v>127</v>
      </c>
      <c r="AE190" s="226" t="s">
        <v>127</v>
      </c>
      <c r="AF190" s="226" t="s">
        <v>127</v>
      </c>
      <c r="AG190" s="226" t="s">
        <v>127</v>
      </c>
      <c r="AH190" s="226" t="s">
        <v>127</v>
      </c>
      <c r="AI190" s="226" t="s">
        <v>127</v>
      </c>
      <c r="AJ190" s="226" t="s">
        <v>127</v>
      </c>
      <c r="AK190" s="226" t="s">
        <v>127</v>
      </c>
      <c r="AL190" s="226" t="s">
        <v>127</v>
      </c>
      <c r="AM190" s="226" t="s">
        <v>127</v>
      </c>
      <c r="AN190" s="226" t="s">
        <v>127</v>
      </c>
      <c r="AO190" s="226" t="s">
        <v>127</v>
      </c>
      <c r="AP190" s="226" t="s">
        <v>127</v>
      </c>
      <c r="AQ190" s="226" t="s">
        <v>127</v>
      </c>
      <c r="AR190" s="226" t="s">
        <v>127</v>
      </c>
      <c r="AS190" s="226" t="s">
        <v>127</v>
      </c>
      <c r="AT190" s="226" t="s">
        <v>127</v>
      </c>
      <c r="AU190" s="226" t="s">
        <v>127</v>
      </c>
      <c r="AV190" s="226" t="s">
        <v>127</v>
      </c>
      <c r="AW190" s="226" t="s">
        <v>127</v>
      </c>
      <c r="AX190" s="226" t="s">
        <v>127</v>
      </c>
      <c r="AY190" s="226" t="s">
        <v>127</v>
      </c>
      <c r="AZ190" s="226" t="s">
        <v>127</v>
      </c>
      <c r="BA190" s="226" t="s">
        <v>127</v>
      </c>
      <c r="BB190" s="226" t="s">
        <v>127</v>
      </c>
      <c r="BC190" s="226" t="s">
        <v>127</v>
      </c>
      <c r="BD190" s="226" t="s">
        <v>127</v>
      </c>
    </row>
    <row r="191" spans="2:56" s="213" customFormat="1" ht="15" thickBot="1">
      <c r="B191" s="82">
        <f t="shared" si="6"/>
        <v>180</v>
      </c>
      <c r="C191" s="44" t="str">
        <f ca="1">IF(INDIRECT("'Risk Input'!"&amp; Database!$O$8 &amp; ROW() - 5)="","",INDIRECT("'Risk Input'!"&amp; Database!$O$8 &amp; ROW() - 5))</f>
        <v/>
      </c>
      <c r="D191" s="172" t="str">
        <f ca="1">IF(INDIRECT("'Risk Input'!"&amp; Database!$O$2 &amp; ROW() - 5)="","",INDIRECT("'Risk Input'!"&amp; Database!$O$2 &amp; ROW() - 5))</f>
        <v/>
      </c>
      <c r="E191" s="39" t="str">
        <f ca="1">IF(INDIRECT("'Risk Input'!"&amp; Database!$O$25 &amp; ROW() - 5)="","",INDIRECT("'Risk Input'!"&amp; Database!$O$25 &amp; ROW() - 5))</f>
        <v/>
      </c>
      <c r="F191" s="39" t="str">
        <f ca="1">IF(INDIRECT("'Risk Input'!"&amp; Database!$O$20 &amp; ROW() - 5)="","",INDIRECT("'Risk Input'!"&amp; Database!$O$20 &amp; ROW() - 5))</f>
        <v/>
      </c>
      <c r="G191" s="39"/>
      <c r="H191" s="39"/>
      <c r="I191" s="226" t="s">
        <v>127</v>
      </c>
      <c r="J191" s="226" t="s">
        <v>127</v>
      </c>
      <c r="K191" s="226" t="s">
        <v>127</v>
      </c>
      <c r="L191" s="226" t="s">
        <v>127</v>
      </c>
      <c r="M191" s="226" t="s">
        <v>127</v>
      </c>
      <c r="N191" s="226" t="s">
        <v>127</v>
      </c>
      <c r="O191" s="226" t="s">
        <v>127</v>
      </c>
      <c r="P191" s="226" t="s">
        <v>127</v>
      </c>
      <c r="Q191" s="226" t="s">
        <v>127</v>
      </c>
      <c r="R191" s="226" t="s">
        <v>127</v>
      </c>
      <c r="S191" s="226" t="s">
        <v>127</v>
      </c>
      <c r="T191" s="226" t="s">
        <v>127</v>
      </c>
      <c r="U191" s="226" t="s">
        <v>127</v>
      </c>
      <c r="V191" s="226" t="s">
        <v>127</v>
      </c>
      <c r="W191" s="226" t="s">
        <v>127</v>
      </c>
      <c r="X191" s="226" t="s">
        <v>127</v>
      </c>
      <c r="Y191" s="226" t="s">
        <v>127</v>
      </c>
      <c r="Z191" s="226" t="s">
        <v>127</v>
      </c>
      <c r="AA191" s="226" t="s">
        <v>127</v>
      </c>
      <c r="AB191" s="226" t="s">
        <v>127</v>
      </c>
      <c r="AC191" s="226" t="s">
        <v>127</v>
      </c>
      <c r="AD191" s="226" t="s">
        <v>127</v>
      </c>
      <c r="AE191" s="226" t="s">
        <v>127</v>
      </c>
      <c r="AF191" s="226" t="s">
        <v>127</v>
      </c>
      <c r="AG191" s="226" t="s">
        <v>127</v>
      </c>
      <c r="AH191" s="226" t="s">
        <v>127</v>
      </c>
      <c r="AI191" s="226" t="s">
        <v>127</v>
      </c>
      <c r="AJ191" s="226" t="s">
        <v>127</v>
      </c>
      <c r="AK191" s="226" t="s">
        <v>127</v>
      </c>
      <c r="AL191" s="226" t="s">
        <v>127</v>
      </c>
      <c r="AM191" s="226" t="s">
        <v>127</v>
      </c>
      <c r="AN191" s="226" t="s">
        <v>127</v>
      </c>
      <c r="AO191" s="226" t="s">
        <v>127</v>
      </c>
      <c r="AP191" s="226" t="s">
        <v>127</v>
      </c>
      <c r="AQ191" s="226" t="s">
        <v>127</v>
      </c>
      <c r="AR191" s="226" t="s">
        <v>127</v>
      </c>
      <c r="AS191" s="226" t="s">
        <v>127</v>
      </c>
      <c r="AT191" s="226" t="s">
        <v>127</v>
      </c>
      <c r="AU191" s="226" t="s">
        <v>127</v>
      </c>
      <c r="AV191" s="226" t="s">
        <v>127</v>
      </c>
      <c r="AW191" s="226" t="s">
        <v>127</v>
      </c>
      <c r="AX191" s="226" t="s">
        <v>127</v>
      </c>
      <c r="AY191" s="226" t="s">
        <v>127</v>
      </c>
      <c r="AZ191" s="226" t="s">
        <v>127</v>
      </c>
      <c r="BA191" s="226" t="s">
        <v>127</v>
      </c>
      <c r="BB191" s="226" t="s">
        <v>127</v>
      </c>
      <c r="BC191" s="226" t="s">
        <v>127</v>
      </c>
      <c r="BD191" s="226" t="s">
        <v>127</v>
      </c>
    </row>
    <row r="192" spans="2:56" s="213" customFormat="1" ht="15" thickBot="1">
      <c r="B192" s="82">
        <f t="shared" si="6"/>
        <v>181</v>
      </c>
      <c r="C192" s="44" t="str">
        <f ca="1">IF(INDIRECT("'Risk Input'!"&amp; Database!$O$8 &amp; ROW() - 5)="","",INDIRECT("'Risk Input'!"&amp; Database!$O$8 &amp; ROW() - 5))</f>
        <v/>
      </c>
      <c r="D192" s="172" t="str">
        <f ca="1">IF(INDIRECT("'Risk Input'!"&amp; Database!$O$2 &amp; ROW() - 5)="","",INDIRECT("'Risk Input'!"&amp; Database!$O$2 &amp; ROW() - 5))</f>
        <v/>
      </c>
      <c r="E192" s="44" t="str">
        <f ca="1">IF(INDIRECT("'Risk Input'!"&amp; Database!$O$25 &amp; ROW() - 5)="","",INDIRECT("'Risk Input'!"&amp; Database!$O$25 &amp; ROW() - 5))</f>
        <v/>
      </c>
      <c r="F192" s="44" t="str">
        <f ca="1">IF(INDIRECT("'Risk Input'!"&amp; Database!$O$20 &amp; ROW() - 5)="","",INDIRECT("'Risk Input'!"&amp; Database!$O$20 &amp; ROW() - 5))</f>
        <v/>
      </c>
      <c r="G192" s="44"/>
      <c r="H192" s="44"/>
      <c r="I192" s="226" t="s">
        <v>127</v>
      </c>
      <c r="J192" s="226" t="s">
        <v>127</v>
      </c>
      <c r="K192" s="226" t="s">
        <v>127</v>
      </c>
      <c r="L192" s="226" t="s">
        <v>127</v>
      </c>
      <c r="M192" s="226" t="s">
        <v>127</v>
      </c>
      <c r="N192" s="226" t="s">
        <v>127</v>
      </c>
      <c r="O192" s="226" t="s">
        <v>127</v>
      </c>
      <c r="P192" s="226" t="s">
        <v>127</v>
      </c>
      <c r="Q192" s="226" t="s">
        <v>127</v>
      </c>
      <c r="R192" s="226" t="s">
        <v>127</v>
      </c>
      <c r="S192" s="226" t="s">
        <v>127</v>
      </c>
      <c r="T192" s="226" t="s">
        <v>127</v>
      </c>
      <c r="U192" s="226" t="s">
        <v>127</v>
      </c>
      <c r="V192" s="226" t="s">
        <v>127</v>
      </c>
      <c r="W192" s="226" t="s">
        <v>127</v>
      </c>
      <c r="X192" s="226" t="s">
        <v>127</v>
      </c>
      <c r="Y192" s="226" t="s">
        <v>127</v>
      </c>
      <c r="Z192" s="226" t="s">
        <v>127</v>
      </c>
      <c r="AA192" s="226" t="s">
        <v>127</v>
      </c>
      <c r="AB192" s="226" t="s">
        <v>127</v>
      </c>
      <c r="AC192" s="226" t="s">
        <v>127</v>
      </c>
      <c r="AD192" s="226" t="s">
        <v>127</v>
      </c>
      <c r="AE192" s="226" t="s">
        <v>127</v>
      </c>
      <c r="AF192" s="226" t="s">
        <v>127</v>
      </c>
      <c r="AG192" s="226" t="s">
        <v>127</v>
      </c>
      <c r="AH192" s="226" t="s">
        <v>127</v>
      </c>
      <c r="AI192" s="226" t="s">
        <v>127</v>
      </c>
      <c r="AJ192" s="226" t="s">
        <v>127</v>
      </c>
      <c r="AK192" s="226" t="s">
        <v>127</v>
      </c>
      <c r="AL192" s="226" t="s">
        <v>127</v>
      </c>
      <c r="AM192" s="226" t="s">
        <v>127</v>
      </c>
      <c r="AN192" s="226" t="s">
        <v>127</v>
      </c>
      <c r="AO192" s="226" t="s">
        <v>127</v>
      </c>
      <c r="AP192" s="226" t="s">
        <v>127</v>
      </c>
      <c r="AQ192" s="226" t="s">
        <v>127</v>
      </c>
      <c r="AR192" s="226" t="s">
        <v>127</v>
      </c>
      <c r="AS192" s="226" t="s">
        <v>127</v>
      </c>
      <c r="AT192" s="226" t="s">
        <v>127</v>
      </c>
      <c r="AU192" s="226" t="s">
        <v>127</v>
      </c>
      <c r="AV192" s="226" t="s">
        <v>127</v>
      </c>
      <c r="AW192" s="226" t="s">
        <v>127</v>
      </c>
      <c r="AX192" s="226" t="s">
        <v>127</v>
      </c>
      <c r="AY192" s="226" t="s">
        <v>127</v>
      </c>
      <c r="AZ192" s="226" t="s">
        <v>127</v>
      </c>
      <c r="BA192" s="226" t="s">
        <v>127</v>
      </c>
      <c r="BB192" s="226" t="s">
        <v>127</v>
      </c>
      <c r="BC192" s="226" t="s">
        <v>127</v>
      </c>
      <c r="BD192" s="226" t="s">
        <v>127</v>
      </c>
    </row>
    <row r="193" spans="2:56" s="213" customFormat="1" ht="15" thickBot="1">
      <c r="B193" s="82">
        <f t="shared" si="6"/>
        <v>182</v>
      </c>
      <c r="C193" s="44" t="str">
        <f ca="1">IF(INDIRECT("'Risk Input'!"&amp; Database!$O$8 &amp; ROW() - 5)="","",INDIRECT("'Risk Input'!"&amp; Database!$O$8 &amp; ROW() - 5))</f>
        <v/>
      </c>
      <c r="D193" s="172" t="str">
        <f ca="1">IF(INDIRECT("'Risk Input'!"&amp; Database!$O$2 &amp; ROW() - 5)="","",INDIRECT("'Risk Input'!"&amp; Database!$O$2 &amp; ROW() - 5))</f>
        <v/>
      </c>
      <c r="E193" s="39" t="str">
        <f ca="1">IF(INDIRECT("'Risk Input'!"&amp; Database!$O$25 &amp; ROW() - 5)="","",INDIRECT("'Risk Input'!"&amp; Database!$O$25 &amp; ROW() - 5))</f>
        <v/>
      </c>
      <c r="F193" s="39" t="str">
        <f ca="1">IF(INDIRECT("'Risk Input'!"&amp; Database!$O$20 &amp; ROW() - 5)="","",INDIRECT("'Risk Input'!"&amp; Database!$O$20 &amp; ROW() - 5))</f>
        <v/>
      </c>
      <c r="G193" s="39"/>
      <c r="H193" s="39"/>
      <c r="I193" s="226" t="s">
        <v>127</v>
      </c>
      <c r="J193" s="226" t="s">
        <v>127</v>
      </c>
      <c r="K193" s="226" t="s">
        <v>127</v>
      </c>
      <c r="L193" s="226" t="s">
        <v>127</v>
      </c>
      <c r="M193" s="226" t="s">
        <v>127</v>
      </c>
      <c r="N193" s="226" t="s">
        <v>127</v>
      </c>
      <c r="O193" s="226" t="s">
        <v>127</v>
      </c>
      <c r="P193" s="226" t="s">
        <v>127</v>
      </c>
      <c r="Q193" s="226" t="s">
        <v>127</v>
      </c>
      <c r="R193" s="226" t="s">
        <v>127</v>
      </c>
      <c r="S193" s="226" t="s">
        <v>127</v>
      </c>
      <c r="T193" s="226" t="s">
        <v>127</v>
      </c>
      <c r="U193" s="226" t="s">
        <v>127</v>
      </c>
      <c r="V193" s="226" t="s">
        <v>127</v>
      </c>
      <c r="W193" s="226" t="s">
        <v>127</v>
      </c>
      <c r="X193" s="226" t="s">
        <v>127</v>
      </c>
      <c r="Y193" s="226" t="s">
        <v>127</v>
      </c>
      <c r="Z193" s="226" t="s">
        <v>127</v>
      </c>
      <c r="AA193" s="226" t="s">
        <v>127</v>
      </c>
      <c r="AB193" s="226" t="s">
        <v>127</v>
      </c>
      <c r="AC193" s="226" t="s">
        <v>127</v>
      </c>
      <c r="AD193" s="226" t="s">
        <v>127</v>
      </c>
      <c r="AE193" s="226" t="s">
        <v>127</v>
      </c>
      <c r="AF193" s="226" t="s">
        <v>127</v>
      </c>
      <c r="AG193" s="226" t="s">
        <v>127</v>
      </c>
      <c r="AH193" s="226" t="s">
        <v>127</v>
      </c>
      <c r="AI193" s="226" t="s">
        <v>127</v>
      </c>
      <c r="AJ193" s="226" t="s">
        <v>127</v>
      </c>
      <c r="AK193" s="226" t="s">
        <v>127</v>
      </c>
      <c r="AL193" s="226" t="s">
        <v>127</v>
      </c>
      <c r="AM193" s="226" t="s">
        <v>127</v>
      </c>
      <c r="AN193" s="226" t="s">
        <v>127</v>
      </c>
      <c r="AO193" s="226" t="s">
        <v>127</v>
      </c>
      <c r="AP193" s="226" t="s">
        <v>127</v>
      </c>
      <c r="AQ193" s="226" t="s">
        <v>127</v>
      </c>
      <c r="AR193" s="226" t="s">
        <v>127</v>
      </c>
      <c r="AS193" s="226" t="s">
        <v>127</v>
      </c>
      <c r="AT193" s="226" t="s">
        <v>127</v>
      </c>
      <c r="AU193" s="226" t="s">
        <v>127</v>
      </c>
      <c r="AV193" s="226" t="s">
        <v>127</v>
      </c>
      <c r="AW193" s="226" t="s">
        <v>127</v>
      </c>
      <c r="AX193" s="226" t="s">
        <v>127</v>
      </c>
      <c r="AY193" s="226" t="s">
        <v>127</v>
      </c>
      <c r="AZ193" s="226" t="s">
        <v>127</v>
      </c>
      <c r="BA193" s="226" t="s">
        <v>127</v>
      </c>
      <c r="BB193" s="226" t="s">
        <v>127</v>
      </c>
      <c r="BC193" s="226" t="s">
        <v>127</v>
      </c>
      <c r="BD193" s="226" t="s">
        <v>127</v>
      </c>
    </row>
    <row r="194" spans="2:56" s="213" customFormat="1" ht="15" thickBot="1">
      <c r="B194" s="82">
        <f t="shared" si="6"/>
        <v>183</v>
      </c>
      <c r="C194" s="44" t="str">
        <f ca="1">IF(INDIRECT("'Risk Input'!"&amp; Database!$O$8 &amp; ROW() - 5)="","",INDIRECT("'Risk Input'!"&amp; Database!$O$8 &amp; ROW() - 5))</f>
        <v/>
      </c>
      <c r="D194" s="172" t="str">
        <f ca="1">IF(INDIRECT("'Risk Input'!"&amp; Database!$O$2 &amp; ROW() - 5)="","",INDIRECT("'Risk Input'!"&amp; Database!$O$2 &amp; ROW() - 5))</f>
        <v/>
      </c>
      <c r="E194" s="44" t="str">
        <f ca="1">IF(INDIRECT("'Risk Input'!"&amp; Database!$O$25 &amp; ROW() - 5)="","",INDIRECT("'Risk Input'!"&amp; Database!$O$25 &amp; ROW() - 5))</f>
        <v/>
      </c>
      <c r="F194" s="44" t="str">
        <f ca="1">IF(INDIRECT("'Risk Input'!"&amp; Database!$O$20 &amp; ROW() - 5)="","",INDIRECT("'Risk Input'!"&amp; Database!$O$20 &amp; ROW() - 5))</f>
        <v/>
      </c>
      <c r="G194" s="44"/>
      <c r="H194" s="44"/>
      <c r="I194" s="226" t="s">
        <v>127</v>
      </c>
      <c r="J194" s="226" t="s">
        <v>127</v>
      </c>
      <c r="K194" s="226" t="s">
        <v>127</v>
      </c>
      <c r="L194" s="226" t="s">
        <v>127</v>
      </c>
      <c r="M194" s="226" t="s">
        <v>127</v>
      </c>
      <c r="N194" s="226" t="s">
        <v>127</v>
      </c>
      <c r="O194" s="226" t="s">
        <v>127</v>
      </c>
      <c r="P194" s="226" t="s">
        <v>127</v>
      </c>
      <c r="Q194" s="226" t="s">
        <v>127</v>
      </c>
      <c r="R194" s="226" t="s">
        <v>127</v>
      </c>
      <c r="S194" s="226" t="s">
        <v>127</v>
      </c>
      <c r="T194" s="226" t="s">
        <v>127</v>
      </c>
      <c r="U194" s="226" t="s">
        <v>127</v>
      </c>
      <c r="V194" s="226" t="s">
        <v>127</v>
      </c>
      <c r="W194" s="226" t="s">
        <v>127</v>
      </c>
      <c r="X194" s="226" t="s">
        <v>127</v>
      </c>
      <c r="Y194" s="226" t="s">
        <v>127</v>
      </c>
      <c r="Z194" s="226" t="s">
        <v>127</v>
      </c>
      <c r="AA194" s="226" t="s">
        <v>127</v>
      </c>
      <c r="AB194" s="226" t="s">
        <v>127</v>
      </c>
      <c r="AC194" s="226" t="s">
        <v>127</v>
      </c>
      <c r="AD194" s="226" t="s">
        <v>127</v>
      </c>
      <c r="AE194" s="226" t="s">
        <v>127</v>
      </c>
      <c r="AF194" s="226" t="s">
        <v>127</v>
      </c>
      <c r="AG194" s="226" t="s">
        <v>127</v>
      </c>
      <c r="AH194" s="226" t="s">
        <v>127</v>
      </c>
      <c r="AI194" s="226" t="s">
        <v>127</v>
      </c>
      <c r="AJ194" s="226" t="s">
        <v>127</v>
      </c>
      <c r="AK194" s="226" t="s">
        <v>127</v>
      </c>
      <c r="AL194" s="226" t="s">
        <v>127</v>
      </c>
      <c r="AM194" s="226" t="s">
        <v>127</v>
      </c>
      <c r="AN194" s="226" t="s">
        <v>127</v>
      </c>
      <c r="AO194" s="226" t="s">
        <v>127</v>
      </c>
      <c r="AP194" s="226" t="s">
        <v>127</v>
      </c>
      <c r="AQ194" s="226" t="s">
        <v>127</v>
      </c>
      <c r="AR194" s="226" t="s">
        <v>127</v>
      </c>
      <c r="AS194" s="226" t="s">
        <v>127</v>
      </c>
      <c r="AT194" s="226" t="s">
        <v>127</v>
      </c>
      <c r="AU194" s="226" t="s">
        <v>127</v>
      </c>
      <c r="AV194" s="226" t="s">
        <v>127</v>
      </c>
      <c r="AW194" s="226" t="s">
        <v>127</v>
      </c>
      <c r="AX194" s="226" t="s">
        <v>127</v>
      </c>
      <c r="AY194" s="226" t="s">
        <v>127</v>
      </c>
      <c r="AZ194" s="226" t="s">
        <v>127</v>
      </c>
      <c r="BA194" s="226" t="s">
        <v>127</v>
      </c>
      <c r="BB194" s="226" t="s">
        <v>127</v>
      </c>
      <c r="BC194" s="226" t="s">
        <v>127</v>
      </c>
      <c r="BD194" s="226" t="s">
        <v>127</v>
      </c>
    </row>
    <row r="195" spans="2:56" s="213" customFormat="1" ht="15" thickBot="1">
      <c r="B195" s="82">
        <f t="shared" si="6"/>
        <v>184</v>
      </c>
      <c r="C195" s="44" t="str">
        <f ca="1">IF(INDIRECT("'Risk Input'!"&amp; Database!$O$8 &amp; ROW() - 5)="","",INDIRECT("'Risk Input'!"&amp; Database!$O$8 &amp; ROW() - 5))</f>
        <v/>
      </c>
      <c r="D195" s="172" t="str">
        <f ca="1">IF(INDIRECT("'Risk Input'!"&amp; Database!$O$2 &amp; ROW() - 5)="","",INDIRECT("'Risk Input'!"&amp; Database!$O$2 &amp; ROW() - 5))</f>
        <v/>
      </c>
      <c r="E195" s="39" t="str">
        <f ca="1">IF(INDIRECT("'Risk Input'!"&amp; Database!$O$25 &amp; ROW() - 5)="","",INDIRECT("'Risk Input'!"&amp; Database!$O$25 &amp; ROW() - 5))</f>
        <v/>
      </c>
      <c r="F195" s="39" t="str">
        <f ca="1">IF(INDIRECT("'Risk Input'!"&amp; Database!$O$20 &amp; ROW() - 5)="","",INDIRECT("'Risk Input'!"&amp; Database!$O$20 &amp; ROW() - 5))</f>
        <v/>
      </c>
      <c r="G195" s="39"/>
      <c r="H195" s="39"/>
      <c r="I195" s="226" t="s">
        <v>127</v>
      </c>
      <c r="J195" s="226" t="s">
        <v>127</v>
      </c>
      <c r="K195" s="226" t="s">
        <v>127</v>
      </c>
      <c r="L195" s="226" t="s">
        <v>127</v>
      </c>
      <c r="M195" s="226" t="s">
        <v>127</v>
      </c>
      <c r="N195" s="226" t="s">
        <v>127</v>
      </c>
      <c r="O195" s="226" t="s">
        <v>127</v>
      </c>
      <c r="P195" s="226" t="s">
        <v>127</v>
      </c>
      <c r="Q195" s="226" t="s">
        <v>127</v>
      </c>
      <c r="R195" s="226" t="s">
        <v>127</v>
      </c>
      <c r="S195" s="226" t="s">
        <v>127</v>
      </c>
      <c r="T195" s="226" t="s">
        <v>127</v>
      </c>
      <c r="U195" s="226" t="s">
        <v>127</v>
      </c>
      <c r="V195" s="226" t="s">
        <v>127</v>
      </c>
      <c r="W195" s="226" t="s">
        <v>127</v>
      </c>
      <c r="X195" s="226" t="s">
        <v>127</v>
      </c>
      <c r="Y195" s="226" t="s">
        <v>127</v>
      </c>
      <c r="Z195" s="226" t="s">
        <v>127</v>
      </c>
      <c r="AA195" s="226" t="s">
        <v>127</v>
      </c>
      <c r="AB195" s="226" t="s">
        <v>127</v>
      </c>
      <c r="AC195" s="226" t="s">
        <v>127</v>
      </c>
      <c r="AD195" s="226" t="s">
        <v>127</v>
      </c>
      <c r="AE195" s="226" t="s">
        <v>127</v>
      </c>
      <c r="AF195" s="226" t="s">
        <v>127</v>
      </c>
      <c r="AG195" s="226" t="s">
        <v>127</v>
      </c>
      <c r="AH195" s="226" t="s">
        <v>127</v>
      </c>
      <c r="AI195" s="226" t="s">
        <v>127</v>
      </c>
      <c r="AJ195" s="226" t="s">
        <v>127</v>
      </c>
      <c r="AK195" s="226" t="s">
        <v>127</v>
      </c>
      <c r="AL195" s="226" t="s">
        <v>127</v>
      </c>
      <c r="AM195" s="226" t="s">
        <v>127</v>
      </c>
      <c r="AN195" s="226" t="s">
        <v>127</v>
      </c>
      <c r="AO195" s="226" t="s">
        <v>127</v>
      </c>
      <c r="AP195" s="226" t="s">
        <v>127</v>
      </c>
      <c r="AQ195" s="226" t="s">
        <v>127</v>
      </c>
      <c r="AR195" s="226" t="s">
        <v>127</v>
      </c>
      <c r="AS195" s="226" t="s">
        <v>127</v>
      </c>
      <c r="AT195" s="226" t="s">
        <v>127</v>
      </c>
      <c r="AU195" s="226" t="s">
        <v>127</v>
      </c>
      <c r="AV195" s="226" t="s">
        <v>127</v>
      </c>
      <c r="AW195" s="226" t="s">
        <v>127</v>
      </c>
      <c r="AX195" s="226" t="s">
        <v>127</v>
      </c>
      <c r="AY195" s="226" t="s">
        <v>127</v>
      </c>
      <c r="AZ195" s="226" t="s">
        <v>127</v>
      </c>
      <c r="BA195" s="226" t="s">
        <v>127</v>
      </c>
      <c r="BB195" s="226" t="s">
        <v>127</v>
      </c>
      <c r="BC195" s="226" t="s">
        <v>127</v>
      </c>
      <c r="BD195" s="226" t="s">
        <v>127</v>
      </c>
    </row>
    <row r="196" spans="2:56" s="213" customFormat="1" ht="15" thickBot="1">
      <c r="B196" s="82">
        <f t="shared" si="6"/>
        <v>185</v>
      </c>
      <c r="C196" s="44" t="str">
        <f ca="1">IF(INDIRECT("'Risk Input'!"&amp; Database!$O$8 &amp; ROW() - 5)="","",INDIRECT("'Risk Input'!"&amp; Database!$O$8 &amp; ROW() - 5))</f>
        <v/>
      </c>
      <c r="D196" s="172" t="str">
        <f ca="1">IF(INDIRECT("'Risk Input'!"&amp; Database!$O$2 &amp; ROW() - 5)="","",INDIRECT("'Risk Input'!"&amp; Database!$O$2 &amp; ROW() - 5))</f>
        <v/>
      </c>
      <c r="E196" s="44" t="str">
        <f ca="1">IF(INDIRECT("'Risk Input'!"&amp; Database!$O$25 &amp; ROW() - 5)="","",INDIRECT("'Risk Input'!"&amp; Database!$O$25 &amp; ROW() - 5))</f>
        <v/>
      </c>
      <c r="F196" s="44" t="str">
        <f ca="1">IF(INDIRECT("'Risk Input'!"&amp; Database!$O$20 &amp; ROW() - 5)="","",INDIRECT("'Risk Input'!"&amp; Database!$O$20 &amp; ROW() - 5))</f>
        <v/>
      </c>
      <c r="G196" s="44"/>
      <c r="H196" s="44"/>
      <c r="I196" s="226" t="s">
        <v>127</v>
      </c>
      <c r="J196" s="226" t="s">
        <v>127</v>
      </c>
      <c r="K196" s="226" t="s">
        <v>127</v>
      </c>
      <c r="L196" s="226" t="s">
        <v>127</v>
      </c>
      <c r="M196" s="226" t="s">
        <v>127</v>
      </c>
      <c r="N196" s="226" t="s">
        <v>127</v>
      </c>
      <c r="O196" s="226" t="s">
        <v>127</v>
      </c>
      <c r="P196" s="226" t="s">
        <v>127</v>
      </c>
      <c r="Q196" s="226" t="s">
        <v>127</v>
      </c>
      <c r="R196" s="226" t="s">
        <v>127</v>
      </c>
      <c r="S196" s="226" t="s">
        <v>127</v>
      </c>
      <c r="T196" s="226" t="s">
        <v>127</v>
      </c>
      <c r="U196" s="226" t="s">
        <v>127</v>
      </c>
      <c r="V196" s="226" t="s">
        <v>127</v>
      </c>
      <c r="W196" s="226" t="s">
        <v>127</v>
      </c>
      <c r="X196" s="226" t="s">
        <v>127</v>
      </c>
      <c r="Y196" s="226" t="s">
        <v>127</v>
      </c>
      <c r="Z196" s="226" t="s">
        <v>127</v>
      </c>
      <c r="AA196" s="226" t="s">
        <v>127</v>
      </c>
      <c r="AB196" s="226" t="s">
        <v>127</v>
      </c>
      <c r="AC196" s="226" t="s">
        <v>127</v>
      </c>
      <c r="AD196" s="226" t="s">
        <v>127</v>
      </c>
      <c r="AE196" s="226" t="s">
        <v>127</v>
      </c>
      <c r="AF196" s="226" t="s">
        <v>127</v>
      </c>
      <c r="AG196" s="226" t="s">
        <v>127</v>
      </c>
      <c r="AH196" s="226" t="s">
        <v>127</v>
      </c>
      <c r="AI196" s="226" t="s">
        <v>127</v>
      </c>
      <c r="AJ196" s="226" t="s">
        <v>127</v>
      </c>
      <c r="AK196" s="226" t="s">
        <v>127</v>
      </c>
      <c r="AL196" s="226" t="s">
        <v>127</v>
      </c>
      <c r="AM196" s="226" t="s">
        <v>127</v>
      </c>
      <c r="AN196" s="226" t="s">
        <v>127</v>
      </c>
      <c r="AO196" s="226" t="s">
        <v>127</v>
      </c>
      <c r="AP196" s="226" t="s">
        <v>127</v>
      </c>
      <c r="AQ196" s="226" t="s">
        <v>127</v>
      </c>
      <c r="AR196" s="226" t="s">
        <v>127</v>
      </c>
      <c r="AS196" s="226" t="s">
        <v>127</v>
      </c>
      <c r="AT196" s="226" t="s">
        <v>127</v>
      </c>
      <c r="AU196" s="226" t="s">
        <v>127</v>
      </c>
      <c r="AV196" s="226" t="s">
        <v>127</v>
      </c>
      <c r="AW196" s="226" t="s">
        <v>127</v>
      </c>
      <c r="AX196" s="226" t="s">
        <v>127</v>
      </c>
      <c r="AY196" s="226" t="s">
        <v>127</v>
      </c>
      <c r="AZ196" s="226" t="s">
        <v>127</v>
      </c>
      <c r="BA196" s="226" t="s">
        <v>127</v>
      </c>
      <c r="BB196" s="226" t="s">
        <v>127</v>
      </c>
      <c r="BC196" s="226" t="s">
        <v>127</v>
      </c>
      <c r="BD196" s="226" t="s">
        <v>127</v>
      </c>
    </row>
    <row r="197" spans="2:56" s="213" customFormat="1" ht="15" thickBot="1">
      <c r="B197" s="81">
        <f>B196+1</f>
        <v>186</v>
      </c>
      <c r="C197" s="44" t="str">
        <f ca="1">IF(INDIRECT("'Risk Input'!"&amp; Database!$O$8 &amp; ROW() - 5)="","",INDIRECT("'Risk Input'!"&amp; Database!$O$8 &amp; ROW() - 5))</f>
        <v/>
      </c>
      <c r="D197" s="172" t="str">
        <f ca="1">IF(INDIRECT("'Risk Input'!"&amp; Database!$O$2 &amp; ROW() - 5)="","",INDIRECT("'Risk Input'!"&amp; Database!$O$2 &amp; ROW() - 5))</f>
        <v/>
      </c>
      <c r="E197" s="39" t="str">
        <f ca="1">IF(INDIRECT("'Risk Input'!"&amp; Database!$O$25 &amp; ROW() - 5)="","",INDIRECT("'Risk Input'!"&amp; Database!$O$25 &amp; ROW() - 5))</f>
        <v/>
      </c>
      <c r="F197" s="39" t="str">
        <f ca="1">IF(INDIRECT("'Risk Input'!"&amp; Database!$O$20 &amp; ROW() - 5)="","",INDIRECT("'Risk Input'!"&amp; Database!$O$20 &amp; ROW() - 5))</f>
        <v/>
      </c>
      <c r="G197" s="39"/>
      <c r="H197" s="39"/>
      <c r="I197" s="226" t="s">
        <v>127</v>
      </c>
      <c r="J197" s="226" t="s">
        <v>127</v>
      </c>
      <c r="K197" s="226" t="s">
        <v>127</v>
      </c>
      <c r="L197" s="226" t="s">
        <v>127</v>
      </c>
      <c r="M197" s="226" t="s">
        <v>127</v>
      </c>
      <c r="N197" s="226" t="s">
        <v>127</v>
      </c>
      <c r="O197" s="226" t="s">
        <v>127</v>
      </c>
      <c r="P197" s="226" t="s">
        <v>127</v>
      </c>
      <c r="Q197" s="226" t="s">
        <v>127</v>
      </c>
      <c r="R197" s="226" t="s">
        <v>127</v>
      </c>
      <c r="S197" s="226" t="s">
        <v>127</v>
      </c>
      <c r="T197" s="226" t="s">
        <v>127</v>
      </c>
      <c r="U197" s="226" t="s">
        <v>127</v>
      </c>
      <c r="V197" s="226" t="s">
        <v>127</v>
      </c>
      <c r="W197" s="226" t="s">
        <v>127</v>
      </c>
      <c r="X197" s="226" t="s">
        <v>127</v>
      </c>
      <c r="Y197" s="226" t="s">
        <v>127</v>
      </c>
      <c r="Z197" s="226" t="s">
        <v>127</v>
      </c>
      <c r="AA197" s="226" t="s">
        <v>127</v>
      </c>
      <c r="AB197" s="226" t="s">
        <v>127</v>
      </c>
      <c r="AC197" s="226" t="s">
        <v>127</v>
      </c>
      <c r="AD197" s="226" t="s">
        <v>127</v>
      </c>
      <c r="AE197" s="226" t="s">
        <v>127</v>
      </c>
      <c r="AF197" s="226" t="s">
        <v>127</v>
      </c>
      <c r="AG197" s="226" t="s">
        <v>127</v>
      </c>
      <c r="AH197" s="226" t="s">
        <v>127</v>
      </c>
      <c r="AI197" s="226" t="s">
        <v>127</v>
      </c>
      <c r="AJ197" s="226" t="s">
        <v>127</v>
      </c>
      <c r="AK197" s="226" t="s">
        <v>127</v>
      </c>
      <c r="AL197" s="226" t="s">
        <v>127</v>
      </c>
      <c r="AM197" s="226" t="s">
        <v>127</v>
      </c>
      <c r="AN197" s="226" t="s">
        <v>127</v>
      </c>
      <c r="AO197" s="226" t="s">
        <v>127</v>
      </c>
      <c r="AP197" s="226" t="s">
        <v>127</v>
      </c>
      <c r="AQ197" s="226" t="s">
        <v>127</v>
      </c>
      <c r="AR197" s="226" t="s">
        <v>127</v>
      </c>
      <c r="AS197" s="226" t="s">
        <v>127</v>
      </c>
      <c r="AT197" s="226" t="s">
        <v>127</v>
      </c>
      <c r="AU197" s="226" t="s">
        <v>127</v>
      </c>
      <c r="AV197" s="226" t="s">
        <v>127</v>
      </c>
      <c r="AW197" s="226" t="s">
        <v>127</v>
      </c>
      <c r="AX197" s="226" t="s">
        <v>127</v>
      </c>
      <c r="AY197" s="226" t="s">
        <v>127</v>
      </c>
      <c r="AZ197" s="226" t="s">
        <v>127</v>
      </c>
      <c r="BA197" s="226" t="s">
        <v>127</v>
      </c>
      <c r="BB197" s="226" t="s">
        <v>127</v>
      </c>
      <c r="BC197" s="226" t="s">
        <v>127</v>
      </c>
      <c r="BD197" s="226" t="s">
        <v>127</v>
      </c>
    </row>
    <row r="198" spans="2:56" s="213" customFormat="1" ht="15" thickBot="1">
      <c r="B198" s="81">
        <f t="shared" ref="B198:B211" si="7">B197+1</f>
        <v>187</v>
      </c>
      <c r="C198" s="44" t="str">
        <f ca="1">IF(INDIRECT("'Risk Input'!"&amp; Database!$O$8 &amp; ROW() - 5)="","",INDIRECT("'Risk Input'!"&amp; Database!$O$8 &amp; ROW() - 5))</f>
        <v/>
      </c>
      <c r="D198" s="172" t="str">
        <f ca="1">IF(INDIRECT("'Risk Input'!"&amp; Database!$O$2 &amp; ROW() - 5)="","",INDIRECT("'Risk Input'!"&amp; Database!$O$2 &amp; ROW() - 5))</f>
        <v/>
      </c>
      <c r="E198" s="44" t="str">
        <f ca="1">IF(INDIRECT("'Risk Input'!"&amp; Database!$O$25 &amp; ROW() - 5)="","",INDIRECT("'Risk Input'!"&amp; Database!$O$25 &amp; ROW() - 5))</f>
        <v/>
      </c>
      <c r="F198" s="44" t="str">
        <f ca="1">IF(INDIRECT("'Risk Input'!"&amp; Database!$O$20 &amp; ROW() - 5)="","",INDIRECT("'Risk Input'!"&amp; Database!$O$20 &amp; ROW() - 5))</f>
        <v/>
      </c>
      <c r="G198" s="44"/>
      <c r="H198" s="44"/>
      <c r="I198" s="226" t="s">
        <v>127</v>
      </c>
      <c r="J198" s="226" t="s">
        <v>127</v>
      </c>
      <c r="K198" s="226" t="s">
        <v>127</v>
      </c>
      <c r="L198" s="226" t="s">
        <v>127</v>
      </c>
      <c r="M198" s="226" t="s">
        <v>127</v>
      </c>
      <c r="N198" s="226" t="s">
        <v>127</v>
      </c>
      <c r="O198" s="226" t="s">
        <v>127</v>
      </c>
      <c r="P198" s="226" t="s">
        <v>127</v>
      </c>
      <c r="Q198" s="226" t="s">
        <v>127</v>
      </c>
      <c r="R198" s="226" t="s">
        <v>127</v>
      </c>
      <c r="S198" s="226" t="s">
        <v>127</v>
      </c>
      <c r="T198" s="226" t="s">
        <v>127</v>
      </c>
      <c r="U198" s="226" t="s">
        <v>127</v>
      </c>
      <c r="V198" s="226" t="s">
        <v>127</v>
      </c>
      <c r="W198" s="226" t="s">
        <v>127</v>
      </c>
      <c r="X198" s="226" t="s">
        <v>127</v>
      </c>
      <c r="Y198" s="226" t="s">
        <v>127</v>
      </c>
      <c r="Z198" s="226" t="s">
        <v>127</v>
      </c>
      <c r="AA198" s="226" t="s">
        <v>127</v>
      </c>
      <c r="AB198" s="226" t="s">
        <v>127</v>
      </c>
      <c r="AC198" s="226" t="s">
        <v>127</v>
      </c>
      <c r="AD198" s="226" t="s">
        <v>127</v>
      </c>
      <c r="AE198" s="226" t="s">
        <v>127</v>
      </c>
      <c r="AF198" s="226" t="s">
        <v>127</v>
      </c>
      <c r="AG198" s="226" t="s">
        <v>127</v>
      </c>
      <c r="AH198" s="226" t="s">
        <v>127</v>
      </c>
      <c r="AI198" s="226" t="s">
        <v>127</v>
      </c>
      <c r="AJ198" s="226" t="s">
        <v>127</v>
      </c>
      <c r="AK198" s="226" t="s">
        <v>127</v>
      </c>
      <c r="AL198" s="226" t="s">
        <v>127</v>
      </c>
      <c r="AM198" s="226" t="s">
        <v>127</v>
      </c>
      <c r="AN198" s="226" t="s">
        <v>127</v>
      </c>
      <c r="AO198" s="226" t="s">
        <v>127</v>
      </c>
      <c r="AP198" s="226" t="s">
        <v>127</v>
      </c>
      <c r="AQ198" s="226" t="s">
        <v>127</v>
      </c>
      <c r="AR198" s="226" t="s">
        <v>127</v>
      </c>
      <c r="AS198" s="226" t="s">
        <v>127</v>
      </c>
      <c r="AT198" s="226" t="s">
        <v>127</v>
      </c>
      <c r="AU198" s="226" t="s">
        <v>127</v>
      </c>
      <c r="AV198" s="226" t="s">
        <v>127</v>
      </c>
      <c r="AW198" s="226" t="s">
        <v>127</v>
      </c>
      <c r="AX198" s="226" t="s">
        <v>127</v>
      </c>
      <c r="AY198" s="226" t="s">
        <v>127</v>
      </c>
      <c r="AZ198" s="226" t="s">
        <v>127</v>
      </c>
      <c r="BA198" s="226" t="s">
        <v>127</v>
      </c>
      <c r="BB198" s="226" t="s">
        <v>127</v>
      </c>
      <c r="BC198" s="226" t="s">
        <v>127</v>
      </c>
      <c r="BD198" s="226" t="s">
        <v>127</v>
      </c>
    </row>
    <row r="199" spans="2:56" s="213" customFormat="1" ht="15" thickBot="1">
      <c r="B199" s="81">
        <f t="shared" si="7"/>
        <v>188</v>
      </c>
      <c r="C199" s="44" t="str">
        <f ca="1">IF(INDIRECT("'Risk Input'!"&amp; Database!$O$8 &amp; ROW() - 5)="","",INDIRECT("'Risk Input'!"&amp; Database!$O$8 &amp; ROW() - 5))</f>
        <v/>
      </c>
      <c r="D199" s="172" t="str">
        <f ca="1">IF(INDIRECT("'Risk Input'!"&amp; Database!$O$2 &amp; ROW() - 5)="","",INDIRECT("'Risk Input'!"&amp; Database!$O$2 &amp; ROW() - 5))</f>
        <v/>
      </c>
      <c r="E199" s="39" t="str">
        <f ca="1">IF(INDIRECT("'Risk Input'!"&amp; Database!$O$25 &amp; ROW() - 5)="","",INDIRECT("'Risk Input'!"&amp; Database!$O$25 &amp; ROW() - 5))</f>
        <v/>
      </c>
      <c r="F199" s="39" t="str">
        <f ca="1">IF(INDIRECT("'Risk Input'!"&amp; Database!$O$20 &amp; ROW() - 5)="","",INDIRECT("'Risk Input'!"&amp; Database!$O$20 &amp; ROW() - 5))</f>
        <v/>
      </c>
      <c r="G199" s="39"/>
      <c r="H199" s="39"/>
      <c r="I199" s="226" t="s">
        <v>127</v>
      </c>
      <c r="J199" s="226" t="s">
        <v>127</v>
      </c>
      <c r="K199" s="226" t="s">
        <v>127</v>
      </c>
      <c r="L199" s="226" t="s">
        <v>127</v>
      </c>
      <c r="M199" s="226" t="s">
        <v>127</v>
      </c>
      <c r="N199" s="226" t="s">
        <v>127</v>
      </c>
      <c r="O199" s="226" t="s">
        <v>127</v>
      </c>
      <c r="P199" s="226" t="s">
        <v>127</v>
      </c>
      <c r="Q199" s="226" t="s">
        <v>127</v>
      </c>
      <c r="R199" s="226" t="s">
        <v>127</v>
      </c>
      <c r="S199" s="226" t="s">
        <v>127</v>
      </c>
      <c r="T199" s="226" t="s">
        <v>127</v>
      </c>
      <c r="U199" s="226" t="s">
        <v>127</v>
      </c>
      <c r="V199" s="226" t="s">
        <v>127</v>
      </c>
      <c r="W199" s="226" t="s">
        <v>127</v>
      </c>
      <c r="X199" s="226" t="s">
        <v>127</v>
      </c>
      <c r="Y199" s="226" t="s">
        <v>127</v>
      </c>
      <c r="Z199" s="226" t="s">
        <v>127</v>
      </c>
      <c r="AA199" s="226" t="s">
        <v>127</v>
      </c>
      <c r="AB199" s="226" t="s">
        <v>127</v>
      </c>
      <c r="AC199" s="226" t="s">
        <v>127</v>
      </c>
      <c r="AD199" s="226" t="s">
        <v>127</v>
      </c>
      <c r="AE199" s="226" t="s">
        <v>127</v>
      </c>
      <c r="AF199" s="226" t="s">
        <v>127</v>
      </c>
      <c r="AG199" s="226" t="s">
        <v>127</v>
      </c>
      <c r="AH199" s="226" t="s">
        <v>127</v>
      </c>
      <c r="AI199" s="226" t="s">
        <v>127</v>
      </c>
      <c r="AJ199" s="226" t="s">
        <v>127</v>
      </c>
      <c r="AK199" s="226" t="s">
        <v>127</v>
      </c>
      <c r="AL199" s="226" t="s">
        <v>127</v>
      </c>
      <c r="AM199" s="226" t="s">
        <v>127</v>
      </c>
      <c r="AN199" s="226" t="s">
        <v>127</v>
      </c>
      <c r="AO199" s="226" t="s">
        <v>127</v>
      </c>
      <c r="AP199" s="226" t="s">
        <v>127</v>
      </c>
      <c r="AQ199" s="226" t="s">
        <v>127</v>
      </c>
      <c r="AR199" s="226" t="s">
        <v>127</v>
      </c>
      <c r="AS199" s="226" t="s">
        <v>127</v>
      </c>
      <c r="AT199" s="226" t="s">
        <v>127</v>
      </c>
      <c r="AU199" s="226" t="s">
        <v>127</v>
      </c>
      <c r="AV199" s="226" t="s">
        <v>127</v>
      </c>
      <c r="AW199" s="226" t="s">
        <v>127</v>
      </c>
      <c r="AX199" s="226" t="s">
        <v>127</v>
      </c>
      <c r="AY199" s="226" t="s">
        <v>127</v>
      </c>
      <c r="AZ199" s="226" t="s">
        <v>127</v>
      </c>
      <c r="BA199" s="226" t="s">
        <v>127</v>
      </c>
      <c r="BB199" s="226" t="s">
        <v>127</v>
      </c>
      <c r="BC199" s="226" t="s">
        <v>127</v>
      </c>
      <c r="BD199" s="226" t="s">
        <v>127</v>
      </c>
    </row>
    <row r="200" spans="2:56" s="213" customFormat="1" ht="15" thickBot="1">
      <c r="B200" s="81">
        <f t="shared" si="7"/>
        <v>189</v>
      </c>
      <c r="C200" s="44" t="str">
        <f ca="1">IF(INDIRECT("'Risk Input'!"&amp; Database!$O$8 &amp; ROW() - 5)="","",INDIRECT("'Risk Input'!"&amp; Database!$O$8 &amp; ROW() - 5))</f>
        <v/>
      </c>
      <c r="D200" s="172" t="str">
        <f ca="1">IF(INDIRECT("'Risk Input'!"&amp; Database!$O$2 &amp; ROW() - 5)="","",INDIRECT("'Risk Input'!"&amp; Database!$O$2 &amp; ROW() - 5))</f>
        <v/>
      </c>
      <c r="E200" s="44" t="str">
        <f ca="1">IF(INDIRECT("'Risk Input'!"&amp; Database!$O$25 &amp; ROW() - 5)="","",INDIRECT("'Risk Input'!"&amp; Database!$O$25 &amp; ROW() - 5))</f>
        <v/>
      </c>
      <c r="F200" s="44" t="str">
        <f ca="1">IF(INDIRECT("'Risk Input'!"&amp; Database!$O$20 &amp; ROW() - 5)="","",INDIRECT("'Risk Input'!"&amp; Database!$O$20 &amp; ROW() - 5))</f>
        <v/>
      </c>
      <c r="G200" s="44"/>
      <c r="H200" s="44"/>
      <c r="I200" s="226" t="s">
        <v>127</v>
      </c>
      <c r="J200" s="226" t="s">
        <v>127</v>
      </c>
      <c r="K200" s="226" t="s">
        <v>127</v>
      </c>
      <c r="L200" s="226" t="s">
        <v>127</v>
      </c>
      <c r="M200" s="226" t="s">
        <v>127</v>
      </c>
      <c r="N200" s="226" t="s">
        <v>127</v>
      </c>
      <c r="O200" s="226" t="s">
        <v>127</v>
      </c>
      <c r="P200" s="226" t="s">
        <v>127</v>
      </c>
      <c r="Q200" s="226" t="s">
        <v>127</v>
      </c>
      <c r="R200" s="226" t="s">
        <v>127</v>
      </c>
      <c r="S200" s="226" t="s">
        <v>127</v>
      </c>
      <c r="T200" s="226" t="s">
        <v>127</v>
      </c>
      <c r="U200" s="226" t="s">
        <v>127</v>
      </c>
      <c r="V200" s="226" t="s">
        <v>127</v>
      </c>
      <c r="W200" s="226" t="s">
        <v>127</v>
      </c>
      <c r="X200" s="226" t="s">
        <v>127</v>
      </c>
      <c r="Y200" s="226" t="s">
        <v>127</v>
      </c>
      <c r="Z200" s="226" t="s">
        <v>127</v>
      </c>
      <c r="AA200" s="226" t="s">
        <v>127</v>
      </c>
      <c r="AB200" s="226" t="s">
        <v>127</v>
      </c>
      <c r="AC200" s="226" t="s">
        <v>127</v>
      </c>
      <c r="AD200" s="226" t="s">
        <v>127</v>
      </c>
      <c r="AE200" s="226" t="s">
        <v>127</v>
      </c>
      <c r="AF200" s="226" t="s">
        <v>127</v>
      </c>
      <c r="AG200" s="226" t="s">
        <v>127</v>
      </c>
      <c r="AH200" s="226" t="s">
        <v>127</v>
      </c>
      <c r="AI200" s="226" t="s">
        <v>127</v>
      </c>
      <c r="AJ200" s="226" t="s">
        <v>127</v>
      </c>
      <c r="AK200" s="226" t="s">
        <v>127</v>
      </c>
      <c r="AL200" s="226" t="s">
        <v>127</v>
      </c>
      <c r="AM200" s="226" t="s">
        <v>127</v>
      </c>
      <c r="AN200" s="226" t="s">
        <v>127</v>
      </c>
      <c r="AO200" s="226" t="s">
        <v>127</v>
      </c>
      <c r="AP200" s="226" t="s">
        <v>127</v>
      </c>
      <c r="AQ200" s="226" t="s">
        <v>127</v>
      </c>
      <c r="AR200" s="226" t="s">
        <v>127</v>
      </c>
      <c r="AS200" s="226" t="s">
        <v>127</v>
      </c>
      <c r="AT200" s="226" t="s">
        <v>127</v>
      </c>
      <c r="AU200" s="226" t="s">
        <v>127</v>
      </c>
      <c r="AV200" s="226" t="s">
        <v>127</v>
      </c>
      <c r="AW200" s="226" t="s">
        <v>127</v>
      </c>
      <c r="AX200" s="226" t="s">
        <v>127</v>
      </c>
      <c r="AY200" s="226" t="s">
        <v>127</v>
      </c>
      <c r="AZ200" s="226" t="s">
        <v>127</v>
      </c>
      <c r="BA200" s="226" t="s">
        <v>127</v>
      </c>
      <c r="BB200" s="226" t="s">
        <v>127</v>
      </c>
      <c r="BC200" s="226" t="s">
        <v>127</v>
      </c>
      <c r="BD200" s="226" t="s">
        <v>127</v>
      </c>
    </row>
    <row r="201" spans="2:56" s="213" customFormat="1" ht="15" thickBot="1">
      <c r="B201" s="81">
        <f t="shared" si="7"/>
        <v>190</v>
      </c>
      <c r="C201" s="44" t="str">
        <f ca="1">IF(INDIRECT("'Risk Input'!"&amp; Database!$O$8 &amp; ROW() - 5)="","",INDIRECT("'Risk Input'!"&amp; Database!$O$8 &amp; ROW() - 5))</f>
        <v/>
      </c>
      <c r="D201" s="172" t="str">
        <f ca="1">IF(INDIRECT("'Risk Input'!"&amp; Database!$O$2 &amp; ROW() - 5)="","",INDIRECT("'Risk Input'!"&amp; Database!$O$2 &amp; ROW() - 5))</f>
        <v/>
      </c>
      <c r="E201" s="39" t="str">
        <f ca="1">IF(INDIRECT("'Risk Input'!"&amp; Database!$O$25 &amp; ROW() - 5)="","",INDIRECT("'Risk Input'!"&amp; Database!$O$25 &amp; ROW() - 5))</f>
        <v/>
      </c>
      <c r="F201" s="39" t="str">
        <f ca="1">IF(INDIRECT("'Risk Input'!"&amp; Database!$O$20 &amp; ROW() - 5)="","",INDIRECT("'Risk Input'!"&amp; Database!$O$20 &amp; ROW() - 5))</f>
        <v/>
      </c>
      <c r="G201" s="39"/>
      <c r="H201" s="39"/>
      <c r="I201" s="226" t="s">
        <v>127</v>
      </c>
      <c r="J201" s="226" t="s">
        <v>127</v>
      </c>
      <c r="K201" s="226" t="s">
        <v>127</v>
      </c>
      <c r="L201" s="226" t="s">
        <v>127</v>
      </c>
      <c r="M201" s="226" t="s">
        <v>127</v>
      </c>
      <c r="N201" s="226" t="s">
        <v>127</v>
      </c>
      <c r="O201" s="226" t="s">
        <v>127</v>
      </c>
      <c r="P201" s="226" t="s">
        <v>127</v>
      </c>
      <c r="Q201" s="226" t="s">
        <v>127</v>
      </c>
      <c r="R201" s="226" t="s">
        <v>127</v>
      </c>
      <c r="S201" s="226" t="s">
        <v>127</v>
      </c>
      <c r="T201" s="226" t="s">
        <v>127</v>
      </c>
      <c r="U201" s="226" t="s">
        <v>127</v>
      </c>
      <c r="V201" s="226" t="s">
        <v>127</v>
      </c>
      <c r="W201" s="226" t="s">
        <v>127</v>
      </c>
      <c r="X201" s="226" t="s">
        <v>127</v>
      </c>
      <c r="Y201" s="226" t="s">
        <v>127</v>
      </c>
      <c r="Z201" s="226" t="s">
        <v>127</v>
      </c>
      <c r="AA201" s="226" t="s">
        <v>127</v>
      </c>
      <c r="AB201" s="226" t="s">
        <v>127</v>
      </c>
      <c r="AC201" s="226" t="s">
        <v>127</v>
      </c>
      <c r="AD201" s="226" t="s">
        <v>127</v>
      </c>
      <c r="AE201" s="226" t="s">
        <v>127</v>
      </c>
      <c r="AF201" s="226" t="s">
        <v>127</v>
      </c>
      <c r="AG201" s="226" t="s">
        <v>127</v>
      </c>
      <c r="AH201" s="226" t="s">
        <v>127</v>
      </c>
      <c r="AI201" s="226" t="s">
        <v>127</v>
      </c>
      <c r="AJ201" s="226" t="s">
        <v>127</v>
      </c>
      <c r="AK201" s="226" t="s">
        <v>127</v>
      </c>
      <c r="AL201" s="226" t="s">
        <v>127</v>
      </c>
      <c r="AM201" s="226" t="s">
        <v>127</v>
      </c>
      <c r="AN201" s="226" t="s">
        <v>127</v>
      </c>
      <c r="AO201" s="226" t="s">
        <v>127</v>
      </c>
      <c r="AP201" s="226" t="s">
        <v>127</v>
      </c>
      <c r="AQ201" s="226" t="s">
        <v>127</v>
      </c>
      <c r="AR201" s="226" t="s">
        <v>127</v>
      </c>
      <c r="AS201" s="226" t="s">
        <v>127</v>
      </c>
      <c r="AT201" s="226" t="s">
        <v>127</v>
      </c>
      <c r="AU201" s="226" t="s">
        <v>127</v>
      </c>
      <c r="AV201" s="226" t="s">
        <v>127</v>
      </c>
      <c r="AW201" s="226" t="s">
        <v>127</v>
      </c>
      <c r="AX201" s="226" t="s">
        <v>127</v>
      </c>
      <c r="AY201" s="226" t="s">
        <v>127</v>
      </c>
      <c r="AZ201" s="226" t="s">
        <v>127</v>
      </c>
      <c r="BA201" s="226" t="s">
        <v>127</v>
      </c>
      <c r="BB201" s="226" t="s">
        <v>127</v>
      </c>
      <c r="BC201" s="226" t="s">
        <v>127</v>
      </c>
      <c r="BD201" s="226" t="s">
        <v>127</v>
      </c>
    </row>
    <row r="202" spans="2:56" s="213" customFormat="1" ht="15" thickBot="1">
      <c r="B202" s="81">
        <f t="shared" si="7"/>
        <v>191</v>
      </c>
      <c r="C202" s="44" t="str">
        <f ca="1">IF(INDIRECT("'Risk Input'!"&amp; Database!$O$8 &amp; ROW() - 5)="","",INDIRECT("'Risk Input'!"&amp; Database!$O$8 &amp; ROW() - 5))</f>
        <v/>
      </c>
      <c r="D202" s="172" t="str">
        <f ca="1">IF(INDIRECT("'Risk Input'!"&amp; Database!$O$2 &amp; ROW() - 5)="","",INDIRECT("'Risk Input'!"&amp; Database!$O$2 &amp; ROW() - 5))</f>
        <v/>
      </c>
      <c r="E202" s="44" t="str">
        <f ca="1">IF(INDIRECT("'Risk Input'!"&amp; Database!$O$25 &amp; ROW() - 5)="","",INDIRECT("'Risk Input'!"&amp; Database!$O$25 &amp; ROW() - 5))</f>
        <v/>
      </c>
      <c r="F202" s="44" t="str">
        <f ca="1">IF(INDIRECT("'Risk Input'!"&amp; Database!$O$20 &amp; ROW() - 5)="","",INDIRECT("'Risk Input'!"&amp; Database!$O$20 &amp; ROW() - 5))</f>
        <v/>
      </c>
      <c r="G202" s="44"/>
      <c r="H202" s="44"/>
      <c r="I202" s="226" t="s">
        <v>127</v>
      </c>
      <c r="J202" s="226" t="s">
        <v>127</v>
      </c>
      <c r="K202" s="226" t="s">
        <v>127</v>
      </c>
      <c r="L202" s="226" t="s">
        <v>127</v>
      </c>
      <c r="M202" s="226" t="s">
        <v>127</v>
      </c>
      <c r="N202" s="226" t="s">
        <v>127</v>
      </c>
      <c r="O202" s="226" t="s">
        <v>127</v>
      </c>
      <c r="P202" s="226" t="s">
        <v>127</v>
      </c>
      <c r="Q202" s="226" t="s">
        <v>127</v>
      </c>
      <c r="R202" s="226" t="s">
        <v>127</v>
      </c>
      <c r="S202" s="226" t="s">
        <v>127</v>
      </c>
      <c r="T202" s="226" t="s">
        <v>127</v>
      </c>
      <c r="U202" s="226" t="s">
        <v>127</v>
      </c>
      <c r="V202" s="226" t="s">
        <v>127</v>
      </c>
      <c r="W202" s="226" t="s">
        <v>127</v>
      </c>
      <c r="X202" s="226" t="s">
        <v>127</v>
      </c>
      <c r="Y202" s="226" t="s">
        <v>127</v>
      </c>
      <c r="Z202" s="226" t="s">
        <v>127</v>
      </c>
      <c r="AA202" s="226" t="s">
        <v>127</v>
      </c>
      <c r="AB202" s="226" t="s">
        <v>127</v>
      </c>
      <c r="AC202" s="226" t="s">
        <v>127</v>
      </c>
      <c r="AD202" s="226" t="s">
        <v>127</v>
      </c>
      <c r="AE202" s="226" t="s">
        <v>127</v>
      </c>
      <c r="AF202" s="226" t="s">
        <v>127</v>
      </c>
      <c r="AG202" s="226" t="s">
        <v>127</v>
      </c>
      <c r="AH202" s="226" t="s">
        <v>127</v>
      </c>
      <c r="AI202" s="226" t="s">
        <v>127</v>
      </c>
      <c r="AJ202" s="226" t="s">
        <v>127</v>
      </c>
      <c r="AK202" s="226" t="s">
        <v>127</v>
      </c>
      <c r="AL202" s="226" t="s">
        <v>127</v>
      </c>
      <c r="AM202" s="226" t="s">
        <v>127</v>
      </c>
      <c r="AN202" s="226" t="s">
        <v>127</v>
      </c>
      <c r="AO202" s="226" t="s">
        <v>127</v>
      </c>
      <c r="AP202" s="226" t="s">
        <v>127</v>
      </c>
      <c r="AQ202" s="226" t="s">
        <v>127</v>
      </c>
      <c r="AR202" s="226" t="s">
        <v>127</v>
      </c>
      <c r="AS202" s="226" t="s">
        <v>127</v>
      </c>
      <c r="AT202" s="226" t="s">
        <v>127</v>
      </c>
      <c r="AU202" s="226" t="s">
        <v>127</v>
      </c>
      <c r="AV202" s="226" t="s">
        <v>127</v>
      </c>
      <c r="AW202" s="226" t="s">
        <v>127</v>
      </c>
      <c r="AX202" s="226" t="s">
        <v>127</v>
      </c>
      <c r="AY202" s="226" t="s">
        <v>127</v>
      </c>
      <c r="AZ202" s="226" t="s">
        <v>127</v>
      </c>
      <c r="BA202" s="226" t="s">
        <v>127</v>
      </c>
      <c r="BB202" s="226" t="s">
        <v>127</v>
      </c>
      <c r="BC202" s="226" t="s">
        <v>127</v>
      </c>
      <c r="BD202" s="226" t="s">
        <v>127</v>
      </c>
    </row>
    <row r="203" spans="2:56" s="213" customFormat="1" ht="15" thickBot="1">
      <c r="B203" s="81">
        <f t="shared" si="7"/>
        <v>192</v>
      </c>
      <c r="C203" s="44" t="str">
        <f ca="1">IF(INDIRECT("'Risk Input'!"&amp; Database!$O$8 &amp; ROW() - 5)="","",INDIRECT("'Risk Input'!"&amp; Database!$O$8 &amp; ROW() - 5))</f>
        <v/>
      </c>
      <c r="D203" s="172" t="str">
        <f ca="1">IF(INDIRECT("'Risk Input'!"&amp; Database!$O$2 &amp; ROW() - 5)="","",INDIRECT("'Risk Input'!"&amp; Database!$O$2 &amp; ROW() - 5))</f>
        <v/>
      </c>
      <c r="E203" s="39" t="str">
        <f ca="1">IF(INDIRECT("'Risk Input'!"&amp; Database!$O$25 &amp; ROW() - 5)="","",INDIRECT("'Risk Input'!"&amp; Database!$O$25 &amp; ROW() - 5))</f>
        <v/>
      </c>
      <c r="F203" s="39" t="str">
        <f ca="1">IF(INDIRECT("'Risk Input'!"&amp; Database!$O$20 &amp; ROW() - 5)="","",INDIRECT("'Risk Input'!"&amp; Database!$O$20 &amp; ROW() - 5))</f>
        <v/>
      </c>
      <c r="G203" s="39"/>
      <c r="H203" s="39"/>
      <c r="I203" s="226" t="s">
        <v>127</v>
      </c>
      <c r="J203" s="226" t="s">
        <v>127</v>
      </c>
      <c r="K203" s="226" t="s">
        <v>127</v>
      </c>
      <c r="L203" s="226" t="s">
        <v>127</v>
      </c>
      <c r="M203" s="226" t="s">
        <v>127</v>
      </c>
      <c r="N203" s="226" t="s">
        <v>127</v>
      </c>
      <c r="O203" s="226" t="s">
        <v>127</v>
      </c>
      <c r="P203" s="226" t="s">
        <v>127</v>
      </c>
      <c r="Q203" s="226" t="s">
        <v>127</v>
      </c>
      <c r="R203" s="226" t="s">
        <v>127</v>
      </c>
      <c r="S203" s="226" t="s">
        <v>127</v>
      </c>
      <c r="T203" s="226" t="s">
        <v>127</v>
      </c>
      <c r="U203" s="226" t="s">
        <v>127</v>
      </c>
      <c r="V203" s="226" t="s">
        <v>127</v>
      </c>
      <c r="W203" s="226" t="s">
        <v>127</v>
      </c>
      <c r="X203" s="226" t="s">
        <v>127</v>
      </c>
      <c r="Y203" s="226" t="s">
        <v>127</v>
      </c>
      <c r="Z203" s="226" t="s">
        <v>127</v>
      </c>
      <c r="AA203" s="226" t="s">
        <v>127</v>
      </c>
      <c r="AB203" s="226" t="s">
        <v>127</v>
      </c>
      <c r="AC203" s="226" t="s">
        <v>127</v>
      </c>
      <c r="AD203" s="226" t="s">
        <v>127</v>
      </c>
      <c r="AE203" s="226" t="s">
        <v>127</v>
      </c>
      <c r="AF203" s="226" t="s">
        <v>127</v>
      </c>
      <c r="AG203" s="226" t="s">
        <v>127</v>
      </c>
      <c r="AH203" s="226" t="s">
        <v>127</v>
      </c>
      <c r="AI203" s="226" t="s">
        <v>127</v>
      </c>
      <c r="AJ203" s="226" t="s">
        <v>127</v>
      </c>
      <c r="AK203" s="226" t="s">
        <v>127</v>
      </c>
      <c r="AL203" s="226" t="s">
        <v>127</v>
      </c>
      <c r="AM203" s="226" t="s">
        <v>127</v>
      </c>
      <c r="AN203" s="226" t="s">
        <v>127</v>
      </c>
      <c r="AO203" s="226" t="s">
        <v>127</v>
      </c>
      <c r="AP203" s="226" t="s">
        <v>127</v>
      </c>
      <c r="AQ203" s="226" t="s">
        <v>127</v>
      </c>
      <c r="AR203" s="226" t="s">
        <v>127</v>
      </c>
      <c r="AS203" s="226" t="s">
        <v>127</v>
      </c>
      <c r="AT203" s="226" t="s">
        <v>127</v>
      </c>
      <c r="AU203" s="226" t="s">
        <v>127</v>
      </c>
      <c r="AV203" s="226" t="s">
        <v>127</v>
      </c>
      <c r="AW203" s="226" t="s">
        <v>127</v>
      </c>
      <c r="AX203" s="226" t="s">
        <v>127</v>
      </c>
      <c r="AY203" s="226" t="s">
        <v>127</v>
      </c>
      <c r="AZ203" s="226" t="s">
        <v>127</v>
      </c>
      <c r="BA203" s="226" t="s">
        <v>127</v>
      </c>
      <c r="BB203" s="226" t="s">
        <v>127</v>
      </c>
      <c r="BC203" s="226" t="s">
        <v>127</v>
      </c>
      <c r="BD203" s="226" t="s">
        <v>127</v>
      </c>
    </row>
    <row r="204" spans="2:56" s="213" customFormat="1" ht="15" thickBot="1">
      <c r="B204" s="81">
        <f t="shared" si="7"/>
        <v>193</v>
      </c>
      <c r="C204" s="44" t="str">
        <f ca="1">IF(INDIRECT("'Risk Input'!"&amp; Database!$O$8 &amp; ROW() - 5)="","",INDIRECT("'Risk Input'!"&amp; Database!$O$8 &amp; ROW() - 5))</f>
        <v/>
      </c>
      <c r="D204" s="172" t="str">
        <f ca="1">IF(INDIRECT("'Risk Input'!"&amp; Database!$O$2 &amp; ROW() - 5)="","",INDIRECT("'Risk Input'!"&amp; Database!$O$2 &amp; ROW() - 5))</f>
        <v/>
      </c>
      <c r="E204" s="44" t="str">
        <f ca="1">IF(INDIRECT("'Risk Input'!"&amp; Database!$O$25 &amp; ROW() - 5)="","",INDIRECT("'Risk Input'!"&amp; Database!$O$25 &amp; ROW() - 5))</f>
        <v/>
      </c>
      <c r="F204" s="44" t="str">
        <f ca="1">IF(INDIRECT("'Risk Input'!"&amp; Database!$O$20 &amp; ROW() - 5)="","",INDIRECT("'Risk Input'!"&amp; Database!$O$20 &amp; ROW() - 5))</f>
        <v/>
      </c>
      <c r="G204" s="44"/>
      <c r="H204" s="44"/>
      <c r="I204" s="226" t="s">
        <v>127</v>
      </c>
      <c r="J204" s="226" t="s">
        <v>127</v>
      </c>
      <c r="K204" s="226" t="s">
        <v>127</v>
      </c>
      <c r="L204" s="226" t="s">
        <v>127</v>
      </c>
      <c r="M204" s="226" t="s">
        <v>127</v>
      </c>
      <c r="N204" s="226" t="s">
        <v>127</v>
      </c>
      <c r="O204" s="226" t="s">
        <v>127</v>
      </c>
      <c r="P204" s="226" t="s">
        <v>127</v>
      </c>
      <c r="Q204" s="226" t="s">
        <v>127</v>
      </c>
      <c r="R204" s="226" t="s">
        <v>127</v>
      </c>
      <c r="S204" s="226" t="s">
        <v>127</v>
      </c>
      <c r="T204" s="226" t="s">
        <v>127</v>
      </c>
      <c r="U204" s="226" t="s">
        <v>127</v>
      </c>
      <c r="V204" s="226" t="s">
        <v>127</v>
      </c>
      <c r="W204" s="226" t="s">
        <v>127</v>
      </c>
      <c r="X204" s="226" t="s">
        <v>127</v>
      </c>
      <c r="Y204" s="226" t="s">
        <v>127</v>
      </c>
      <c r="Z204" s="226" t="s">
        <v>127</v>
      </c>
      <c r="AA204" s="226" t="s">
        <v>127</v>
      </c>
      <c r="AB204" s="226" t="s">
        <v>127</v>
      </c>
      <c r="AC204" s="226" t="s">
        <v>127</v>
      </c>
      <c r="AD204" s="226" t="s">
        <v>127</v>
      </c>
      <c r="AE204" s="226" t="s">
        <v>127</v>
      </c>
      <c r="AF204" s="226" t="s">
        <v>127</v>
      </c>
      <c r="AG204" s="226" t="s">
        <v>127</v>
      </c>
      <c r="AH204" s="226" t="s">
        <v>127</v>
      </c>
      <c r="AI204" s="226" t="s">
        <v>127</v>
      </c>
      <c r="AJ204" s="226" t="s">
        <v>127</v>
      </c>
      <c r="AK204" s="226" t="s">
        <v>127</v>
      </c>
      <c r="AL204" s="226" t="s">
        <v>127</v>
      </c>
      <c r="AM204" s="226" t="s">
        <v>127</v>
      </c>
      <c r="AN204" s="226" t="s">
        <v>127</v>
      </c>
      <c r="AO204" s="226" t="s">
        <v>127</v>
      </c>
      <c r="AP204" s="226" t="s">
        <v>127</v>
      </c>
      <c r="AQ204" s="226" t="s">
        <v>127</v>
      </c>
      <c r="AR204" s="226" t="s">
        <v>127</v>
      </c>
      <c r="AS204" s="226" t="s">
        <v>127</v>
      </c>
      <c r="AT204" s="226" t="s">
        <v>127</v>
      </c>
      <c r="AU204" s="226" t="s">
        <v>127</v>
      </c>
      <c r="AV204" s="226" t="s">
        <v>127</v>
      </c>
      <c r="AW204" s="226" t="s">
        <v>127</v>
      </c>
      <c r="AX204" s="226" t="s">
        <v>127</v>
      </c>
      <c r="AY204" s="226" t="s">
        <v>127</v>
      </c>
      <c r="AZ204" s="226" t="s">
        <v>127</v>
      </c>
      <c r="BA204" s="226" t="s">
        <v>127</v>
      </c>
      <c r="BB204" s="226" t="s">
        <v>127</v>
      </c>
      <c r="BC204" s="226" t="s">
        <v>127</v>
      </c>
      <c r="BD204" s="226" t="s">
        <v>127</v>
      </c>
    </row>
    <row r="205" spans="2:56" s="213" customFormat="1" ht="15" thickBot="1">
      <c r="B205" s="81">
        <f t="shared" si="7"/>
        <v>194</v>
      </c>
      <c r="C205" s="44" t="str">
        <f ca="1">IF(INDIRECT("'Risk Input'!"&amp; Database!$O$8 &amp; ROW() - 5)="","",INDIRECT("'Risk Input'!"&amp; Database!$O$8 &amp; ROW() - 5))</f>
        <v/>
      </c>
      <c r="D205" s="172" t="str">
        <f ca="1">IF(INDIRECT("'Risk Input'!"&amp; Database!$O$2 &amp; ROW() - 5)="","",INDIRECT("'Risk Input'!"&amp; Database!$O$2 &amp; ROW() - 5))</f>
        <v/>
      </c>
      <c r="E205" s="39" t="str">
        <f ca="1">IF(INDIRECT("'Risk Input'!"&amp; Database!$O$25 &amp; ROW() - 5)="","",INDIRECT("'Risk Input'!"&amp; Database!$O$25 &amp; ROW() - 5))</f>
        <v/>
      </c>
      <c r="F205" s="39" t="str">
        <f ca="1">IF(INDIRECT("'Risk Input'!"&amp; Database!$O$20 &amp; ROW() - 5)="","",INDIRECT("'Risk Input'!"&amp; Database!$O$20 &amp; ROW() - 5))</f>
        <v/>
      </c>
      <c r="G205" s="39"/>
      <c r="H205" s="39"/>
      <c r="I205" s="226" t="s">
        <v>127</v>
      </c>
      <c r="J205" s="226" t="s">
        <v>127</v>
      </c>
      <c r="K205" s="226" t="s">
        <v>127</v>
      </c>
      <c r="L205" s="226" t="s">
        <v>127</v>
      </c>
      <c r="M205" s="226" t="s">
        <v>127</v>
      </c>
      <c r="N205" s="226" t="s">
        <v>127</v>
      </c>
      <c r="O205" s="226" t="s">
        <v>127</v>
      </c>
      <c r="P205" s="226" t="s">
        <v>127</v>
      </c>
      <c r="Q205" s="226" t="s">
        <v>127</v>
      </c>
      <c r="R205" s="226" t="s">
        <v>127</v>
      </c>
      <c r="S205" s="226" t="s">
        <v>127</v>
      </c>
      <c r="T205" s="226" t="s">
        <v>127</v>
      </c>
      <c r="U205" s="226" t="s">
        <v>127</v>
      </c>
      <c r="V205" s="226" t="s">
        <v>127</v>
      </c>
      <c r="W205" s="226" t="s">
        <v>127</v>
      </c>
      <c r="X205" s="226" t="s">
        <v>127</v>
      </c>
      <c r="Y205" s="226" t="s">
        <v>127</v>
      </c>
      <c r="Z205" s="226" t="s">
        <v>127</v>
      </c>
      <c r="AA205" s="226" t="s">
        <v>127</v>
      </c>
      <c r="AB205" s="226" t="s">
        <v>127</v>
      </c>
      <c r="AC205" s="226" t="s">
        <v>127</v>
      </c>
      <c r="AD205" s="226" t="s">
        <v>127</v>
      </c>
      <c r="AE205" s="226" t="s">
        <v>127</v>
      </c>
      <c r="AF205" s="226" t="s">
        <v>127</v>
      </c>
      <c r="AG205" s="226" t="s">
        <v>127</v>
      </c>
      <c r="AH205" s="226" t="s">
        <v>127</v>
      </c>
      <c r="AI205" s="226" t="s">
        <v>127</v>
      </c>
      <c r="AJ205" s="226" t="s">
        <v>127</v>
      </c>
      <c r="AK205" s="226" t="s">
        <v>127</v>
      </c>
      <c r="AL205" s="226" t="s">
        <v>127</v>
      </c>
      <c r="AM205" s="226" t="s">
        <v>127</v>
      </c>
      <c r="AN205" s="226" t="s">
        <v>127</v>
      </c>
      <c r="AO205" s="226" t="s">
        <v>127</v>
      </c>
      <c r="AP205" s="226" t="s">
        <v>127</v>
      </c>
      <c r="AQ205" s="226" t="s">
        <v>127</v>
      </c>
      <c r="AR205" s="226" t="s">
        <v>127</v>
      </c>
      <c r="AS205" s="226" t="s">
        <v>127</v>
      </c>
      <c r="AT205" s="226" t="s">
        <v>127</v>
      </c>
      <c r="AU205" s="226" t="s">
        <v>127</v>
      </c>
      <c r="AV205" s="226" t="s">
        <v>127</v>
      </c>
      <c r="AW205" s="226" t="s">
        <v>127</v>
      </c>
      <c r="AX205" s="226" t="s">
        <v>127</v>
      </c>
      <c r="AY205" s="226" t="s">
        <v>127</v>
      </c>
      <c r="AZ205" s="226" t="s">
        <v>127</v>
      </c>
      <c r="BA205" s="226" t="s">
        <v>127</v>
      </c>
      <c r="BB205" s="226" t="s">
        <v>127</v>
      </c>
      <c r="BC205" s="226" t="s">
        <v>127</v>
      </c>
      <c r="BD205" s="226" t="s">
        <v>127</v>
      </c>
    </row>
    <row r="206" spans="2:56" s="213" customFormat="1" ht="15" thickBot="1">
      <c r="B206" s="81">
        <f t="shared" si="7"/>
        <v>195</v>
      </c>
      <c r="C206" s="44" t="str">
        <f ca="1">IF(INDIRECT("'Risk Input'!"&amp; Database!$O$8 &amp; ROW() - 5)="","",INDIRECT("'Risk Input'!"&amp; Database!$O$8 &amp; ROW() - 5))</f>
        <v/>
      </c>
      <c r="D206" s="172" t="str">
        <f ca="1">IF(INDIRECT("'Risk Input'!"&amp; Database!$O$2 &amp; ROW() - 5)="","",INDIRECT("'Risk Input'!"&amp; Database!$O$2 &amp; ROW() - 5))</f>
        <v/>
      </c>
      <c r="E206" s="44" t="str">
        <f ca="1">IF(INDIRECT("'Risk Input'!"&amp; Database!$O$25 &amp; ROW() - 5)="","",INDIRECT("'Risk Input'!"&amp; Database!$O$25 &amp; ROW() - 5))</f>
        <v/>
      </c>
      <c r="F206" s="44" t="str">
        <f ca="1">IF(INDIRECT("'Risk Input'!"&amp; Database!$O$20 &amp; ROW() - 5)="","",INDIRECT("'Risk Input'!"&amp; Database!$O$20 &amp; ROW() - 5))</f>
        <v/>
      </c>
      <c r="G206" s="44"/>
      <c r="H206" s="44"/>
      <c r="I206" s="226" t="s">
        <v>127</v>
      </c>
      <c r="J206" s="226" t="s">
        <v>127</v>
      </c>
      <c r="K206" s="226" t="s">
        <v>127</v>
      </c>
      <c r="L206" s="226" t="s">
        <v>127</v>
      </c>
      <c r="M206" s="226" t="s">
        <v>127</v>
      </c>
      <c r="N206" s="226" t="s">
        <v>127</v>
      </c>
      <c r="O206" s="226" t="s">
        <v>127</v>
      </c>
      <c r="P206" s="226" t="s">
        <v>127</v>
      </c>
      <c r="Q206" s="226" t="s">
        <v>127</v>
      </c>
      <c r="R206" s="226" t="s">
        <v>127</v>
      </c>
      <c r="S206" s="226" t="s">
        <v>127</v>
      </c>
      <c r="T206" s="226" t="s">
        <v>127</v>
      </c>
      <c r="U206" s="226" t="s">
        <v>127</v>
      </c>
      <c r="V206" s="226" t="s">
        <v>127</v>
      </c>
      <c r="W206" s="226" t="s">
        <v>127</v>
      </c>
      <c r="X206" s="226" t="s">
        <v>127</v>
      </c>
      <c r="Y206" s="226" t="s">
        <v>127</v>
      </c>
      <c r="Z206" s="226" t="s">
        <v>127</v>
      </c>
      <c r="AA206" s="226" t="s">
        <v>127</v>
      </c>
      <c r="AB206" s="226" t="s">
        <v>127</v>
      </c>
      <c r="AC206" s="226" t="s">
        <v>127</v>
      </c>
      <c r="AD206" s="226" t="s">
        <v>127</v>
      </c>
      <c r="AE206" s="226" t="s">
        <v>127</v>
      </c>
      <c r="AF206" s="226" t="s">
        <v>127</v>
      </c>
      <c r="AG206" s="226" t="s">
        <v>127</v>
      </c>
      <c r="AH206" s="226" t="s">
        <v>127</v>
      </c>
      <c r="AI206" s="226" t="s">
        <v>127</v>
      </c>
      <c r="AJ206" s="226" t="s">
        <v>127</v>
      </c>
      <c r="AK206" s="226" t="s">
        <v>127</v>
      </c>
      <c r="AL206" s="226" t="s">
        <v>127</v>
      </c>
      <c r="AM206" s="226" t="s">
        <v>127</v>
      </c>
      <c r="AN206" s="226" t="s">
        <v>127</v>
      </c>
      <c r="AO206" s="226" t="s">
        <v>127</v>
      </c>
      <c r="AP206" s="226" t="s">
        <v>127</v>
      </c>
      <c r="AQ206" s="226" t="s">
        <v>127</v>
      </c>
      <c r="AR206" s="226" t="s">
        <v>127</v>
      </c>
      <c r="AS206" s="226" t="s">
        <v>127</v>
      </c>
      <c r="AT206" s="226" t="s">
        <v>127</v>
      </c>
      <c r="AU206" s="226" t="s">
        <v>127</v>
      </c>
      <c r="AV206" s="226" t="s">
        <v>127</v>
      </c>
      <c r="AW206" s="226" t="s">
        <v>127</v>
      </c>
      <c r="AX206" s="226" t="s">
        <v>127</v>
      </c>
      <c r="AY206" s="226" t="s">
        <v>127</v>
      </c>
      <c r="AZ206" s="226" t="s">
        <v>127</v>
      </c>
      <c r="BA206" s="226" t="s">
        <v>127</v>
      </c>
      <c r="BB206" s="226" t="s">
        <v>127</v>
      </c>
      <c r="BC206" s="226" t="s">
        <v>127</v>
      </c>
      <c r="BD206" s="226" t="s">
        <v>127</v>
      </c>
    </row>
    <row r="207" spans="2:56" s="213" customFormat="1" ht="15" thickBot="1">
      <c r="B207" s="81">
        <f t="shared" si="7"/>
        <v>196</v>
      </c>
      <c r="C207" s="44" t="str">
        <f ca="1">IF(INDIRECT("'Risk Input'!"&amp; Database!$O$8 &amp; ROW() - 5)="","",INDIRECT("'Risk Input'!"&amp; Database!$O$8 &amp; ROW() - 5))</f>
        <v/>
      </c>
      <c r="D207" s="172" t="str">
        <f ca="1">IF(INDIRECT("'Risk Input'!"&amp; Database!$O$2 &amp; ROW() - 5)="","",INDIRECT("'Risk Input'!"&amp; Database!$O$2 &amp; ROW() - 5))</f>
        <v/>
      </c>
      <c r="E207" s="39" t="str">
        <f ca="1">IF(INDIRECT("'Risk Input'!"&amp; Database!$O$25 &amp; ROW() - 5)="","",INDIRECT("'Risk Input'!"&amp; Database!$O$25 &amp; ROW() - 5))</f>
        <v/>
      </c>
      <c r="F207" s="39" t="str">
        <f ca="1">IF(INDIRECT("'Risk Input'!"&amp; Database!$O$20 &amp; ROW() - 5)="","",INDIRECT("'Risk Input'!"&amp; Database!$O$20 &amp; ROW() - 5))</f>
        <v/>
      </c>
      <c r="G207" s="39"/>
      <c r="H207" s="39"/>
      <c r="I207" s="226" t="s">
        <v>127</v>
      </c>
      <c r="J207" s="226" t="s">
        <v>127</v>
      </c>
      <c r="K207" s="226" t="s">
        <v>127</v>
      </c>
      <c r="L207" s="226" t="s">
        <v>127</v>
      </c>
      <c r="M207" s="226" t="s">
        <v>127</v>
      </c>
      <c r="N207" s="226" t="s">
        <v>127</v>
      </c>
      <c r="O207" s="226" t="s">
        <v>127</v>
      </c>
      <c r="P207" s="226" t="s">
        <v>127</v>
      </c>
      <c r="Q207" s="226" t="s">
        <v>127</v>
      </c>
      <c r="R207" s="226" t="s">
        <v>127</v>
      </c>
      <c r="S207" s="226" t="s">
        <v>127</v>
      </c>
      <c r="T207" s="226" t="s">
        <v>127</v>
      </c>
      <c r="U207" s="226" t="s">
        <v>127</v>
      </c>
      <c r="V207" s="226" t="s">
        <v>127</v>
      </c>
      <c r="W207" s="226" t="s">
        <v>127</v>
      </c>
      <c r="X207" s="226" t="s">
        <v>127</v>
      </c>
      <c r="Y207" s="226" t="s">
        <v>127</v>
      </c>
      <c r="Z207" s="226" t="s">
        <v>127</v>
      </c>
      <c r="AA207" s="226" t="s">
        <v>127</v>
      </c>
      <c r="AB207" s="226" t="s">
        <v>127</v>
      </c>
      <c r="AC207" s="226" t="s">
        <v>127</v>
      </c>
      <c r="AD207" s="226" t="s">
        <v>127</v>
      </c>
      <c r="AE207" s="226" t="s">
        <v>127</v>
      </c>
      <c r="AF207" s="226" t="s">
        <v>127</v>
      </c>
      <c r="AG207" s="226" t="s">
        <v>127</v>
      </c>
      <c r="AH207" s="226" t="s">
        <v>127</v>
      </c>
      <c r="AI207" s="226" t="s">
        <v>127</v>
      </c>
      <c r="AJ207" s="226" t="s">
        <v>127</v>
      </c>
      <c r="AK207" s="226" t="s">
        <v>127</v>
      </c>
      <c r="AL207" s="226" t="s">
        <v>127</v>
      </c>
      <c r="AM207" s="226" t="s">
        <v>127</v>
      </c>
      <c r="AN207" s="226" t="s">
        <v>127</v>
      </c>
      <c r="AO207" s="226" t="s">
        <v>127</v>
      </c>
      <c r="AP207" s="226" t="s">
        <v>127</v>
      </c>
      <c r="AQ207" s="226" t="s">
        <v>127</v>
      </c>
      <c r="AR207" s="226" t="s">
        <v>127</v>
      </c>
      <c r="AS207" s="226" t="s">
        <v>127</v>
      </c>
      <c r="AT207" s="226" t="s">
        <v>127</v>
      </c>
      <c r="AU207" s="226" t="s">
        <v>127</v>
      </c>
      <c r="AV207" s="226" t="s">
        <v>127</v>
      </c>
      <c r="AW207" s="226" t="s">
        <v>127</v>
      </c>
      <c r="AX207" s="226" t="s">
        <v>127</v>
      </c>
      <c r="AY207" s="226" t="s">
        <v>127</v>
      </c>
      <c r="AZ207" s="226" t="s">
        <v>127</v>
      </c>
      <c r="BA207" s="226" t="s">
        <v>127</v>
      </c>
      <c r="BB207" s="226" t="s">
        <v>127</v>
      </c>
      <c r="BC207" s="226" t="s">
        <v>127</v>
      </c>
      <c r="BD207" s="226" t="s">
        <v>127</v>
      </c>
    </row>
    <row r="208" spans="2:56" s="213" customFormat="1" ht="15" thickBot="1">
      <c r="B208" s="82">
        <f t="shared" si="7"/>
        <v>197</v>
      </c>
      <c r="C208" s="44" t="str">
        <f ca="1">IF(INDIRECT("'Risk Input'!"&amp; Database!$O$8 &amp; ROW() - 5)="","",INDIRECT("'Risk Input'!"&amp; Database!$O$8 &amp; ROW() - 5))</f>
        <v/>
      </c>
      <c r="D208" s="172" t="str">
        <f ca="1">IF(INDIRECT("'Risk Input'!"&amp; Database!$O$2 &amp; ROW() - 5)="","",INDIRECT("'Risk Input'!"&amp; Database!$O$2 &amp; ROW() - 5))</f>
        <v/>
      </c>
      <c r="E208" s="44" t="str">
        <f ca="1">IF(INDIRECT("'Risk Input'!"&amp; Database!$O$25 &amp; ROW() - 5)="","",INDIRECT("'Risk Input'!"&amp; Database!$O$25 &amp; ROW() - 5))</f>
        <v/>
      </c>
      <c r="F208" s="44" t="str">
        <f ca="1">IF(INDIRECT("'Risk Input'!"&amp; Database!$O$20 &amp; ROW() - 5)="","",INDIRECT("'Risk Input'!"&amp; Database!$O$20 &amp; ROW() - 5))</f>
        <v/>
      </c>
      <c r="G208" s="44"/>
      <c r="H208" s="44"/>
      <c r="I208" s="226" t="s">
        <v>127</v>
      </c>
      <c r="J208" s="226" t="s">
        <v>127</v>
      </c>
      <c r="K208" s="226" t="s">
        <v>127</v>
      </c>
      <c r="L208" s="226" t="s">
        <v>127</v>
      </c>
      <c r="M208" s="226" t="s">
        <v>127</v>
      </c>
      <c r="N208" s="226" t="s">
        <v>127</v>
      </c>
      <c r="O208" s="226" t="s">
        <v>127</v>
      </c>
      <c r="P208" s="226" t="s">
        <v>127</v>
      </c>
      <c r="Q208" s="226" t="s">
        <v>127</v>
      </c>
      <c r="R208" s="226" t="s">
        <v>127</v>
      </c>
      <c r="S208" s="226" t="s">
        <v>127</v>
      </c>
      <c r="T208" s="226" t="s">
        <v>127</v>
      </c>
      <c r="U208" s="226" t="s">
        <v>127</v>
      </c>
      <c r="V208" s="226" t="s">
        <v>127</v>
      </c>
      <c r="W208" s="226" t="s">
        <v>127</v>
      </c>
      <c r="X208" s="226" t="s">
        <v>127</v>
      </c>
      <c r="Y208" s="226" t="s">
        <v>127</v>
      </c>
      <c r="Z208" s="226" t="s">
        <v>127</v>
      </c>
      <c r="AA208" s="226" t="s">
        <v>127</v>
      </c>
      <c r="AB208" s="226" t="s">
        <v>127</v>
      </c>
      <c r="AC208" s="226" t="s">
        <v>127</v>
      </c>
      <c r="AD208" s="226" t="s">
        <v>127</v>
      </c>
      <c r="AE208" s="226" t="s">
        <v>127</v>
      </c>
      <c r="AF208" s="226" t="s">
        <v>127</v>
      </c>
      <c r="AG208" s="226" t="s">
        <v>127</v>
      </c>
      <c r="AH208" s="226" t="s">
        <v>127</v>
      </c>
      <c r="AI208" s="226" t="s">
        <v>127</v>
      </c>
      <c r="AJ208" s="226" t="s">
        <v>127</v>
      </c>
      <c r="AK208" s="226" t="s">
        <v>127</v>
      </c>
      <c r="AL208" s="226" t="s">
        <v>127</v>
      </c>
      <c r="AM208" s="226" t="s">
        <v>127</v>
      </c>
      <c r="AN208" s="226" t="s">
        <v>127</v>
      </c>
      <c r="AO208" s="226" t="s">
        <v>127</v>
      </c>
      <c r="AP208" s="226" t="s">
        <v>127</v>
      </c>
      <c r="AQ208" s="226" t="s">
        <v>127</v>
      </c>
      <c r="AR208" s="226" t="s">
        <v>127</v>
      </c>
      <c r="AS208" s="226" t="s">
        <v>127</v>
      </c>
      <c r="AT208" s="226" t="s">
        <v>127</v>
      </c>
      <c r="AU208" s="226" t="s">
        <v>127</v>
      </c>
      <c r="AV208" s="226" t="s">
        <v>127</v>
      </c>
      <c r="AW208" s="226" t="s">
        <v>127</v>
      </c>
      <c r="AX208" s="226" t="s">
        <v>127</v>
      </c>
      <c r="AY208" s="226" t="s">
        <v>127</v>
      </c>
      <c r="AZ208" s="226" t="s">
        <v>127</v>
      </c>
      <c r="BA208" s="226" t="s">
        <v>127</v>
      </c>
      <c r="BB208" s="226" t="s">
        <v>127</v>
      </c>
      <c r="BC208" s="226" t="s">
        <v>127</v>
      </c>
      <c r="BD208" s="226" t="s">
        <v>127</v>
      </c>
    </row>
    <row r="209" spans="2:56" s="213" customFormat="1" ht="15" thickBot="1">
      <c r="B209" s="82">
        <f t="shared" si="7"/>
        <v>198</v>
      </c>
      <c r="C209" s="44" t="str">
        <f ca="1">IF(INDIRECT("'Risk Input'!"&amp; Database!$O$8 &amp; ROW() - 5)="","",INDIRECT("'Risk Input'!"&amp; Database!$O$8 &amp; ROW() - 5))</f>
        <v/>
      </c>
      <c r="D209" s="172" t="str">
        <f ca="1">IF(INDIRECT("'Risk Input'!"&amp; Database!$O$2 &amp; ROW() - 5)="","",INDIRECT("'Risk Input'!"&amp; Database!$O$2 &amp; ROW() - 5))</f>
        <v/>
      </c>
      <c r="E209" s="39" t="str">
        <f ca="1">IF(INDIRECT("'Risk Input'!"&amp; Database!$O$25 &amp; ROW() - 5)="","",INDIRECT("'Risk Input'!"&amp; Database!$O$25 &amp; ROW() - 5))</f>
        <v/>
      </c>
      <c r="F209" s="39" t="str">
        <f ca="1">IF(INDIRECT("'Risk Input'!"&amp; Database!$O$20 &amp; ROW() - 5)="","",INDIRECT("'Risk Input'!"&amp; Database!$O$20 &amp; ROW() - 5))</f>
        <v/>
      </c>
      <c r="G209" s="39"/>
      <c r="H209" s="39"/>
      <c r="I209" s="226" t="s">
        <v>127</v>
      </c>
      <c r="J209" s="226" t="s">
        <v>127</v>
      </c>
      <c r="K209" s="226" t="s">
        <v>127</v>
      </c>
      <c r="L209" s="226" t="s">
        <v>127</v>
      </c>
      <c r="M209" s="226" t="s">
        <v>127</v>
      </c>
      <c r="N209" s="226" t="s">
        <v>127</v>
      </c>
      <c r="O209" s="226" t="s">
        <v>127</v>
      </c>
      <c r="P209" s="226" t="s">
        <v>127</v>
      </c>
      <c r="Q209" s="226" t="s">
        <v>127</v>
      </c>
      <c r="R209" s="226" t="s">
        <v>127</v>
      </c>
      <c r="S209" s="226" t="s">
        <v>127</v>
      </c>
      <c r="T209" s="226" t="s">
        <v>127</v>
      </c>
      <c r="U209" s="226" t="s">
        <v>127</v>
      </c>
      <c r="V209" s="226" t="s">
        <v>127</v>
      </c>
      <c r="W209" s="226" t="s">
        <v>127</v>
      </c>
      <c r="X209" s="226" t="s">
        <v>127</v>
      </c>
      <c r="Y209" s="226" t="s">
        <v>127</v>
      </c>
      <c r="Z209" s="226" t="s">
        <v>127</v>
      </c>
      <c r="AA209" s="226" t="s">
        <v>127</v>
      </c>
      <c r="AB209" s="226" t="s">
        <v>127</v>
      </c>
      <c r="AC209" s="226" t="s">
        <v>127</v>
      </c>
      <c r="AD209" s="226" t="s">
        <v>127</v>
      </c>
      <c r="AE209" s="226" t="s">
        <v>127</v>
      </c>
      <c r="AF209" s="226" t="s">
        <v>127</v>
      </c>
      <c r="AG209" s="226" t="s">
        <v>127</v>
      </c>
      <c r="AH209" s="226" t="s">
        <v>127</v>
      </c>
      <c r="AI209" s="226" t="s">
        <v>127</v>
      </c>
      <c r="AJ209" s="226" t="s">
        <v>127</v>
      </c>
      <c r="AK209" s="226" t="s">
        <v>127</v>
      </c>
      <c r="AL209" s="226" t="s">
        <v>127</v>
      </c>
      <c r="AM209" s="226" t="s">
        <v>127</v>
      </c>
      <c r="AN209" s="226" t="s">
        <v>127</v>
      </c>
      <c r="AO209" s="226" t="s">
        <v>127</v>
      </c>
      <c r="AP209" s="226" t="s">
        <v>127</v>
      </c>
      <c r="AQ209" s="226" t="s">
        <v>127</v>
      </c>
      <c r="AR209" s="226" t="s">
        <v>127</v>
      </c>
      <c r="AS209" s="226" t="s">
        <v>127</v>
      </c>
      <c r="AT209" s="226" t="s">
        <v>127</v>
      </c>
      <c r="AU209" s="226" t="s">
        <v>127</v>
      </c>
      <c r="AV209" s="226" t="s">
        <v>127</v>
      </c>
      <c r="AW209" s="226" t="s">
        <v>127</v>
      </c>
      <c r="AX209" s="226" t="s">
        <v>127</v>
      </c>
      <c r="AY209" s="226" t="s">
        <v>127</v>
      </c>
      <c r="AZ209" s="226" t="s">
        <v>127</v>
      </c>
      <c r="BA209" s="226" t="s">
        <v>127</v>
      </c>
      <c r="BB209" s="226" t="s">
        <v>127</v>
      </c>
      <c r="BC209" s="226" t="s">
        <v>127</v>
      </c>
      <c r="BD209" s="226" t="s">
        <v>127</v>
      </c>
    </row>
    <row r="210" spans="2:56" s="213" customFormat="1" ht="15" thickBot="1">
      <c r="B210" s="82">
        <f t="shared" si="7"/>
        <v>199</v>
      </c>
      <c r="C210" s="44" t="str">
        <f ca="1">IF(INDIRECT("'Risk Input'!"&amp; Database!$O$8 &amp; ROW() - 5)="","",INDIRECT("'Risk Input'!"&amp; Database!$O$8 &amp; ROW() - 5))</f>
        <v/>
      </c>
      <c r="D210" s="172" t="str">
        <f ca="1">IF(INDIRECT("'Risk Input'!"&amp; Database!$O$2 &amp; ROW() - 5)="","",INDIRECT("'Risk Input'!"&amp; Database!$O$2 &amp; ROW() - 5))</f>
        <v/>
      </c>
      <c r="E210" s="44" t="str">
        <f ca="1">IF(INDIRECT("'Risk Input'!"&amp; Database!$O$25 &amp; ROW() - 5)="","",INDIRECT("'Risk Input'!"&amp; Database!$O$25 &amp; ROW() - 5))</f>
        <v/>
      </c>
      <c r="F210" s="44" t="str">
        <f ca="1">IF(INDIRECT("'Risk Input'!"&amp; Database!$O$20 &amp; ROW() - 5)="","",INDIRECT("'Risk Input'!"&amp; Database!$O$20 &amp; ROW() - 5))</f>
        <v/>
      </c>
      <c r="G210" s="44"/>
      <c r="H210" s="44"/>
      <c r="I210" s="226" t="s">
        <v>127</v>
      </c>
      <c r="J210" s="226" t="s">
        <v>127</v>
      </c>
      <c r="K210" s="226" t="s">
        <v>127</v>
      </c>
      <c r="L210" s="226" t="s">
        <v>127</v>
      </c>
      <c r="M210" s="226" t="s">
        <v>127</v>
      </c>
      <c r="N210" s="226" t="s">
        <v>127</v>
      </c>
      <c r="O210" s="226" t="s">
        <v>127</v>
      </c>
      <c r="P210" s="226" t="s">
        <v>127</v>
      </c>
      <c r="Q210" s="226" t="s">
        <v>127</v>
      </c>
      <c r="R210" s="226" t="s">
        <v>127</v>
      </c>
      <c r="S210" s="226" t="s">
        <v>127</v>
      </c>
      <c r="T210" s="226" t="s">
        <v>127</v>
      </c>
      <c r="U210" s="226" t="s">
        <v>127</v>
      </c>
      <c r="V210" s="226" t="s">
        <v>127</v>
      </c>
      <c r="W210" s="226" t="s">
        <v>127</v>
      </c>
      <c r="X210" s="226" t="s">
        <v>127</v>
      </c>
      <c r="Y210" s="226" t="s">
        <v>127</v>
      </c>
      <c r="Z210" s="226" t="s">
        <v>127</v>
      </c>
      <c r="AA210" s="226" t="s">
        <v>127</v>
      </c>
      <c r="AB210" s="226" t="s">
        <v>127</v>
      </c>
      <c r="AC210" s="226" t="s">
        <v>127</v>
      </c>
      <c r="AD210" s="226" t="s">
        <v>127</v>
      </c>
      <c r="AE210" s="226" t="s">
        <v>127</v>
      </c>
      <c r="AF210" s="226" t="s">
        <v>127</v>
      </c>
      <c r="AG210" s="226" t="s">
        <v>127</v>
      </c>
      <c r="AH210" s="226" t="s">
        <v>127</v>
      </c>
      <c r="AI210" s="226" t="s">
        <v>127</v>
      </c>
      <c r="AJ210" s="226" t="s">
        <v>127</v>
      </c>
      <c r="AK210" s="226" t="s">
        <v>127</v>
      </c>
      <c r="AL210" s="226" t="s">
        <v>127</v>
      </c>
      <c r="AM210" s="226" t="s">
        <v>127</v>
      </c>
      <c r="AN210" s="226" t="s">
        <v>127</v>
      </c>
      <c r="AO210" s="226" t="s">
        <v>127</v>
      </c>
      <c r="AP210" s="226" t="s">
        <v>127</v>
      </c>
      <c r="AQ210" s="226" t="s">
        <v>127</v>
      </c>
      <c r="AR210" s="226" t="s">
        <v>127</v>
      </c>
      <c r="AS210" s="226" t="s">
        <v>127</v>
      </c>
      <c r="AT210" s="226" t="s">
        <v>127</v>
      </c>
      <c r="AU210" s="226" t="s">
        <v>127</v>
      </c>
      <c r="AV210" s="226" t="s">
        <v>127</v>
      </c>
      <c r="AW210" s="226" t="s">
        <v>127</v>
      </c>
      <c r="AX210" s="226" t="s">
        <v>127</v>
      </c>
      <c r="AY210" s="226" t="s">
        <v>127</v>
      </c>
      <c r="AZ210" s="226" t="s">
        <v>127</v>
      </c>
      <c r="BA210" s="226" t="s">
        <v>127</v>
      </c>
      <c r="BB210" s="226" t="s">
        <v>127</v>
      </c>
      <c r="BC210" s="226" t="s">
        <v>127</v>
      </c>
      <c r="BD210" s="226" t="s">
        <v>127</v>
      </c>
    </row>
    <row r="211" spans="2:56" s="213" customFormat="1" ht="15" thickBot="1">
      <c r="B211" s="82">
        <f t="shared" si="7"/>
        <v>200</v>
      </c>
      <c r="C211" s="44" t="str">
        <f ca="1">IF(INDIRECT("'Risk Input'!"&amp; Database!$O$8 &amp; ROW() - 5)="","",INDIRECT("'Risk Input'!"&amp; Database!$O$8 &amp; ROW() - 5))</f>
        <v/>
      </c>
      <c r="D211" s="172" t="str">
        <f ca="1">IF(INDIRECT("'Risk Input'!"&amp; Database!$O$2 &amp; ROW() - 5)="","",INDIRECT("'Risk Input'!"&amp; Database!$O$2 &amp; ROW() - 5))</f>
        <v/>
      </c>
      <c r="E211" s="39" t="str">
        <f ca="1">IF(INDIRECT("'Risk Input'!"&amp; Database!$O$25 &amp; ROW() - 5)="","",INDIRECT("'Risk Input'!"&amp; Database!$O$25 &amp; ROW() - 5))</f>
        <v/>
      </c>
      <c r="F211" s="39" t="str">
        <f ca="1">IF(INDIRECT("'Risk Input'!"&amp; Database!$O$20 &amp; ROW() - 5)="","",INDIRECT("'Risk Input'!"&amp; Database!$O$20 &amp; ROW() - 5))</f>
        <v/>
      </c>
      <c r="G211" s="39"/>
      <c r="H211" s="39"/>
      <c r="I211" s="226" t="s">
        <v>127</v>
      </c>
      <c r="J211" s="226" t="s">
        <v>127</v>
      </c>
      <c r="K211" s="226" t="s">
        <v>127</v>
      </c>
      <c r="L211" s="226" t="s">
        <v>127</v>
      </c>
      <c r="M211" s="226" t="s">
        <v>127</v>
      </c>
      <c r="N211" s="226" t="s">
        <v>127</v>
      </c>
      <c r="O211" s="226" t="s">
        <v>127</v>
      </c>
      <c r="P211" s="226" t="s">
        <v>127</v>
      </c>
      <c r="Q211" s="226" t="s">
        <v>127</v>
      </c>
      <c r="R211" s="226" t="s">
        <v>127</v>
      </c>
      <c r="S211" s="226" t="s">
        <v>127</v>
      </c>
      <c r="T211" s="226" t="s">
        <v>127</v>
      </c>
      <c r="U211" s="226" t="s">
        <v>127</v>
      </c>
      <c r="V211" s="226" t="s">
        <v>127</v>
      </c>
      <c r="W211" s="226" t="s">
        <v>127</v>
      </c>
      <c r="X211" s="226" t="s">
        <v>127</v>
      </c>
      <c r="Y211" s="226" t="s">
        <v>127</v>
      </c>
      <c r="Z211" s="226" t="s">
        <v>127</v>
      </c>
      <c r="AA211" s="226" t="s">
        <v>127</v>
      </c>
      <c r="AB211" s="226" t="s">
        <v>127</v>
      </c>
      <c r="AC211" s="226" t="s">
        <v>127</v>
      </c>
      <c r="AD211" s="226" t="s">
        <v>127</v>
      </c>
      <c r="AE211" s="226" t="s">
        <v>127</v>
      </c>
      <c r="AF211" s="226" t="s">
        <v>127</v>
      </c>
      <c r="AG211" s="226" t="s">
        <v>127</v>
      </c>
      <c r="AH211" s="226" t="s">
        <v>127</v>
      </c>
      <c r="AI211" s="226" t="s">
        <v>127</v>
      </c>
      <c r="AJ211" s="226" t="s">
        <v>127</v>
      </c>
      <c r="AK211" s="226" t="s">
        <v>127</v>
      </c>
      <c r="AL211" s="226" t="s">
        <v>127</v>
      </c>
      <c r="AM211" s="226" t="s">
        <v>127</v>
      </c>
      <c r="AN211" s="226" t="s">
        <v>127</v>
      </c>
      <c r="AO211" s="226" t="s">
        <v>127</v>
      </c>
      <c r="AP211" s="226" t="s">
        <v>127</v>
      </c>
      <c r="AQ211" s="226" t="s">
        <v>127</v>
      </c>
      <c r="AR211" s="226" t="s">
        <v>127</v>
      </c>
      <c r="AS211" s="226" t="s">
        <v>127</v>
      </c>
      <c r="AT211" s="226" t="s">
        <v>127</v>
      </c>
      <c r="AU211" s="226" t="s">
        <v>127</v>
      </c>
      <c r="AV211" s="226" t="s">
        <v>127</v>
      </c>
      <c r="AW211" s="226" t="s">
        <v>127</v>
      </c>
      <c r="AX211" s="226" t="s">
        <v>127</v>
      </c>
      <c r="AY211" s="226" t="s">
        <v>127</v>
      </c>
      <c r="AZ211" s="226" t="s">
        <v>127</v>
      </c>
      <c r="BA211" s="226" t="s">
        <v>127</v>
      </c>
      <c r="BB211" s="226" t="s">
        <v>127</v>
      </c>
      <c r="BC211" s="226" t="s">
        <v>127</v>
      </c>
      <c r="BD211" s="226" t="s">
        <v>127</v>
      </c>
    </row>
  </sheetData>
  <protectedRanges>
    <protectedRange sqref="B3 D3" name="Title_1_1"/>
  </protectedRanges>
  <mergeCells count="35">
    <mergeCell ref="U9:X9"/>
    <mergeCell ref="Y9:AB9"/>
    <mergeCell ref="AC9:AF9"/>
    <mergeCell ref="AC10:AF10"/>
    <mergeCell ref="I10:L10"/>
    <mergeCell ref="M10:P10"/>
    <mergeCell ref="Q10:T10"/>
    <mergeCell ref="U10:X10"/>
    <mergeCell ref="Y10:AB10"/>
    <mergeCell ref="AG10:AJ10"/>
    <mergeCell ref="AK9:AN9"/>
    <mergeCell ref="AK10:AN10"/>
    <mergeCell ref="AO9:AR9"/>
    <mergeCell ref="AO10:AR10"/>
    <mergeCell ref="AS10:AV10"/>
    <mergeCell ref="AW9:AZ9"/>
    <mergeCell ref="AW10:AZ10"/>
    <mergeCell ref="BA9:BD9"/>
    <mergeCell ref="BA10:BD10"/>
    <mergeCell ref="B1:BD1"/>
    <mergeCell ref="B2:BD2"/>
    <mergeCell ref="B3:BD3"/>
    <mergeCell ref="B4:BD8"/>
    <mergeCell ref="AS9:AV9"/>
    <mergeCell ref="AG9:AJ9"/>
    <mergeCell ref="B9:B11"/>
    <mergeCell ref="C9:C11"/>
    <mergeCell ref="D9:D11"/>
    <mergeCell ref="E9:E11"/>
    <mergeCell ref="F9:F11"/>
    <mergeCell ref="G9:G11"/>
    <mergeCell ref="H9:H11"/>
    <mergeCell ref="I9:L9"/>
    <mergeCell ref="M9:P9"/>
    <mergeCell ref="Q9:T9"/>
  </mergeCells>
  <pageMargins left="0.7" right="0.7" top="0.75" bottom="0.75" header="0.3" footer="0.3"/>
  <drawing r:id="rId1"/>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B1:I21"/>
  <sheetViews>
    <sheetView showGridLines="0" zoomScale="75" zoomScaleNormal="75" workbookViewId="0">
      <pane xSplit="2" ySplit="9" topLeftCell="C10" activePane="bottomRight" state="frozen"/>
      <selection pane="topRight" activeCell="C1" sqref="C1"/>
      <selection pane="bottomLeft" activeCell="A10" sqref="A10"/>
      <selection pane="bottomRight" activeCell="B10" sqref="B10:I14"/>
    </sheetView>
  </sheetViews>
  <sheetFormatPr defaultColWidth="8.81640625" defaultRowHeight="14.5"/>
  <cols>
    <col min="2" max="2" width="7.7265625" style="31" bestFit="1" customWidth="1"/>
    <col min="3" max="3" width="12" style="31" bestFit="1" customWidth="1"/>
    <col min="4" max="4" width="12.54296875" style="31" customWidth="1"/>
    <col min="5" max="5" width="67.453125" customWidth="1"/>
    <col min="6" max="6" width="14.54296875" style="71" customWidth="1"/>
    <col min="7" max="7" width="15.81640625" style="72" customWidth="1"/>
    <col min="8" max="8" width="15.453125" style="72" customWidth="1"/>
    <col min="9" max="9" width="23" style="52" customWidth="1"/>
  </cols>
  <sheetData>
    <row r="1" spans="2:9" ht="21" customHeight="1">
      <c r="B1" s="697" t="s">
        <v>176</v>
      </c>
      <c r="C1" s="707"/>
      <c r="D1" s="707"/>
      <c r="E1" s="707"/>
      <c r="F1" s="707"/>
      <c r="G1" s="707"/>
      <c r="H1" s="707"/>
      <c r="I1" s="708"/>
    </row>
    <row r="2" spans="2:9">
      <c r="B2" s="740"/>
      <c r="C2" s="741"/>
      <c r="D2" s="741"/>
      <c r="E2" s="741"/>
      <c r="F2" s="741"/>
      <c r="G2" s="741"/>
      <c r="H2" s="741"/>
      <c r="I2" s="742"/>
    </row>
    <row r="3" spans="2:9" ht="18" customHeight="1">
      <c r="B3" s="743"/>
      <c r="C3" s="744"/>
      <c r="D3" s="744"/>
      <c r="E3" s="744"/>
      <c r="F3" s="744"/>
      <c r="G3" s="744"/>
      <c r="H3" s="744"/>
      <c r="I3" s="745"/>
    </row>
    <row r="4" spans="2:9">
      <c r="B4" s="689"/>
      <c r="C4" s="718"/>
      <c r="D4" s="718"/>
      <c r="E4" s="718"/>
      <c r="F4" s="718"/>
      <c r="G4" s="718"/>
      <c r="H4" s="718"/>
      <c r="I4" s="719"/>
    </row>
    <row r="5" spans="2:9">
      <c r="B5" s="717"/>
      <c r="C5" s="718"/>
      <c r="D5" s="718"/>
      <c r="E5" s="718"/>
      <c r="F5" s="718"/>
      <c r="G5" s="718"/>
      <c r="H5" s="718"/>
      <c r="I5" s="719"/>
    </row>
    <row r="6" spans="2:9">
      <c r="B6" s="717"/>
      <c r="C6" s="718"/>
      <c r="D6" s="718"/>
      <c r="E6" s="718"/>
      <c r="F6" s="718"/>
      <c r="G6" s="718"/>
      <c r="H6" s="718"/>
      <c r="I6" s="719"/>
    </row>
    <row r="7" spans="2:9" ht="15" thickBot="1">
      <c r="B7" s="746"/>
      <c r="C7" s="747"/>
      <c r="D7" s="747"/>
      <c r="E7" s="747"/>
      <c r="F7" s="747"/>
      <c r="G7" s="747"/>
      <c r="H7" s="747"/>
      <c r="I7" s="748"/>
    </row>
    <row r="8" spans="2:9" ht="23.25" customHeight="1" thickBot="1">
      <c r="B8" s="749" t="s">
        <v>27</v>
      </c>
      <c r="C8" s="749" t="s">
        <v>29</v>
      </c>
      <c r="D8" s="752" t="s">
        <v>129</v>
      </c>
      <c r="E8" s="751" t="s">
        <v>123</v>
      </c>
      <c r="F8" s="754" t="s">
        <v>137</v>
      </c>
      <c r="G8" s="754" t="s">
        <v>135</v>
      </c>
      <c r="H8" s="754" t="s">
        <v>136</v>
      </c>
      <c r="I8" s="751" t="s">
        <v>124</v>
      </c>
    </row>
    <row r="9" spans="2:9" ht="23.25" customHeight="1" thickBot="1">
      <c r="B9" s="750"/>
      <c r="C9" s="750"/>
      <c r="D9" s="753"/>
      <c r="E9" s="752"/>
      <c r="F9" s="755"/>
      <c r="G9" s="755"/>
      <c r="H9" s="755"/>
      <c r="I9" s="752"/>
    </row>
    <row r="10" spans="2:9" ht="15" thickBot="1">
      <c r="B10" s="421">
        <v>1</v>
      </c>
      <c r="C10" s="421" t="s">
        <v>524</v>
      </c>
      <c r="D10" s="421">
        <v>3</v>
      </c>
      <c r="E10" s="420" t="s">
        <v>526</v>
      </c>
      <c r="F10" s="206" t="str">
        <f>HLOOKUP(D10,'Risk Appetite'!$D$2:$H$5,2,0)</f>
        <v>EXTREME HIGH</v>
      </c>
      <c r="G10" s="207" t="str">
        <f>HLOOKUP(D10,'Risk Appetite'!$D$2:$H$5,3,0)</f>
        <v>MEDIUM RISK</v>
      </c>
      <c r="H10" s="207">
        <f>HLOOKUP(D10,'Risk Appetite'!$D$2:$H$5,4,0)</f>
        <v>0</v>
      </c>
      <c r="I10" s="208"/>
    </row>
    <row r="11" spans="2:9" ht="15" thickBot="1">
      <c r="B11" s="421">
        <f t="shared" ref="B11:B14" si="0">B10+1</f>
        <v>2</v>
      </c>
      <c r="C11" s="421" t="s">
        <v>533</v>
      </c>
      <c r="D11" s="421">
        <v>4</v>
      </c>
      <c r="E11" s="420" t="s">
        <v>535</v>
      </c>
      <c r="F11" s="206" t="str">
        <f>HLOOKUP(D11,'Risk Appetite'!$D$2:$H$5,2,0)</f>
        <v>EXTREME HIGH</v>
      </c>
      <c r="G11" s="207" t="str">
        <f>HLOOKUP(D11,'Risk Appetite'!$D$2:$H$5,3,0)</f>
        <v>LOW RISK</v>
      </c>
      <c r="H11" s="207">
        <f>HLOOKUP(D11,'Risk Appetite'!$D$2:$H$5,4,0)</f>
        <v>0</v>
      </c>
      <c r="I11" s="208"/>
    </row>
    <row r="12" spans="2:9" ht="15" thickBot="1">
      <c r="B12" s="421">
        <f t="shared" si="0"/>
        <v>3</v>
      </c>
      <c r="C12" s="421" t="s">
        <v>541</v>
      </c>
      <c r="D12" s="421">
        <v>5</v>
      </c>
      <c r="E12" s="420" t="s">
        <v>543</v>
      </c>
      <c r="F12" s="206" t="str">
        <f>HLOOKUP(D12,'Risk Appetite'!$D$2:$H$5,2,0)</f>
        <v>EXTREME HIGH</v>
      </c>
      <c r="G12" s="207" t="str">
        <f>HLOOKUP(D12,'Risk Appetite'!$D$2:$H$5,3,0)</f>
        <v>LOW RISK</v>
      </c>
      <c r="H12" s="207">
        <f>HLOOKUP(D12,'Risk Appetite'!$D$2:$H$5,4,0)</f>
        <v>0</v>
      </c>
      <c r="I12" s="208"/>
    </row>
    <row r="13" spans="2:9" ht="15" thickBot="1">
      <c r="B13" s="421">
        <f t="shared" si="0"/>
        <v>4</v>
      </c>
      <c r="C13" s="421" t="s">
        <v>505</v>
      </c>
      <c r="D13" s="421">
        <v>1</v>
      </c>
      <c r="E13" s="420" t="s">
        <v>508</v>
      </c>
      <c r="F13" s="206" t="str">
        <f>HLOOKUP(D13,'Risk Appetite'!$D$2:$H$5,2,0)</f>
        <v>HIGH RISK</v>
      </c>
      <c r="G13" s="207" t="str">
        <f>HLOOKUP(D13,'Risk Appetite'!$D$2:$H$5,3,0)</f>
        <v>LOW RISK</v>
      </c>
      <c r="H13" s="207">
        <f>HLOOKUP(D13,'Risk Appetite'!$D$2:$H$5,4,0)</f>
        <v>0</v>
      </c>
      <c r="I13" s="208"/>
    </row>
    <row r="14" spans="2:9" ht="15" thickBot="1">
      <c r="B14" s="421">
        <f t="shared" si="0"/>
        <v>5</v>
      </c>
      <c r="C14" s="421" t="s">
        <v>515</v>
      </c>
      <c r="D14" s="421">
        <v>2</v>
      </c>
      <c r="E14" s="420" t="s">
        <v>517</v>
      </c>
      <c r="F14" s="206" t="str">
        <f>HLOOKUP(D14,'Risk Appetite'!$D$2:$H$5,2,0)</f>
        <v>HIGH RISK</v>
      </c>
      <c r="G14" s="207" t="str">
        <f>HLOOKUP(D14,'Risk Appetite'!$D$2:$H$5,3,0)</f>
        <v>LOW RISK</v>
      </c>
      <c r="H14" s="207">
        <f>HLOOKUP(D14,'Risk Appetite'!$D$2:$H$5,4,0)</f>
        <v>0</v>
      </c>
      <c r="I14" s="208"/>
    </row>
    <row r="16" spans="2:9" ht="15" thickBot="1"/>
    <row r="17" spans="2:9" ht="15" thickBot="1">
      <c r="B17" s="756" t="s">
        <v>180</v>
      </c>
      <c r="C17" s="757"/>
      <c r="D17" s="756" t="s">
        <v>181</v>
      </c>
      <c r="E17" s="758"/>
      <c r="F17" s="759" t="s">
        <v>182</v>
      </c>
      <c r="G17" s="760"/>
      <c r="H17" s="761" t="s">
        <v>183</v>
      </c>
      <c r="I17" s="762"/>
    </row>
    <row r="18" spans="2:9" ht="15" thickBot="1">
      <c r="B18" s="763"/>
      <c r="C18" s="764"/>
      <c r="D18" s="763"/>
      <c r="E18" s="765"/>
      <c r="F18" s="766"/>
      <c r="G18" s="767"/>
      <c r="H18" s="768"/>
      <c r="I18" s="769"/>
    </row>
    <row r="19" spans="2:9" ht="15" thickBot="1">
      <c r="B19" s="421" t="s">
        <v>184</v>
      </c>
      <c r="C19" s="421"/>
      <c r="D19" s="421" t="s">
        <v>184</v>
      </c>
      <c r="E19" s="420"/>
      <c r="F19" s="206" t="s">
        <v>184</v>
      </c>
      <c r="G19" s="207"/>
      <c r="H19" s="207" t="s">
        <v>184</v>
      </c>
      <c r="I19" s="208"/>
    </row>
    <row r="20" spans="2:9" ht="15" thickBot="1">
      <c r="B20" s="421" t="s">
        <v>185</v>
      </c>
      <c r="C20" s="421"/>
      <c r="D20" s="421" t="s">
        <v>185</v>
      </c>
      <c r="E20" s="420"/>
      <c r="F20" s="206" t="s">
        <v>185</v>
      </c>
      <c r="G20" s="207"/>
      <c r="H20" s="207" t="s">
        <v>185</v>
      </c>
      <c r="I20" s="208"/>
    </row>
    <row r="21" spans="2:9" ht="15" thickBot="1">
      <c r="B21" s="421" t="s">
        <v>41</v>
      </c>
      <c r="C21" s="421"/>
      <c r="D21" s="421" t="s">
        <v>41</v>
      </c>
      <c r="E21" s="420"/>
      <c r="F21" s="206" t="s">
        <v>41</v>
      </c>
      <c r="G21" s="207"/>
      <c r="H21" s="207" t="s">
        <v>41</v>
      </c>
      <c r="I21" s="208"/>
    </row>
  </sheetData>
  <protectedRanges>
    <protectedRange sqref="B3 E3:F3" name="Title_1_1"/>
  </protectedRanges>
  <mergeCells count="20">
    <mergeCell ref="B17:C17"/>
    <mergeCell ref="D17:E17"/>
    <mergeCell ref="F17:G17"/>
    <mergeCell ref="H17:I17"/>
    <mergeCell ref="B18:C18"/>
    <mergeCell ref="D18:E18"/>
    <mergeCell ref="F18:G18"/>
    <mergeCell ref="H18:I18"/>
    <mergeCell ref="B1:I1"/>
    <mergeCell ref="B2:I2"/>
    <mergeCell ref="B3:I3"/>
    <mergeCell ref="B4:I7"/>
    <mergeCell ref="B8:B9"/>
    <mergeCell ref="C8:C9"/>
    <mergeCell ref="E8:E9"/>
    <mergeCell ref="D8:D9"/>
    <mergeCell ref="I8:I9"/>
    <mergeCell ref="F8:F9"/>
    <mergeCell ref="G8:G9"/>
    <mergeCell ref="H8:H9"/>
  </mergeCells>
  <conditionalFormatting sqref="F1:H1048576">
    <cfRule type="cellIs" dxfId="3" priority="4" operator="equal">
      <formula>"EXTREME HIGH"</formula>
    </cfRule>
    <cfRule type="cellIs" dxfId="2" priority="3" operator="equal">
      <formula>"HIGH RISK"</formula>
    </cfRule>
    <cfRule type="cellIs" dxfId="1" priority="2" operator="equal">
      <formula>"MEDIUM RISK"</formula>
    </cfRule>
    <cfRule type="cellIs" dxfId="0" priority="1" operator="equal">
      <formula>"LOW RISK"</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
  <sheetViews>
    <sheetView workbookViewId="0">
      <selection activeCell="I11" sqref="I11"/>
    </sheetView>
  </sheetViews>
  <sheetFormatPr defaultRowHeight="1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Manual</vt:lpstr>
      <vt:lpstr>Organisasi</vt:lpstr>
      <vt:lpstr>Rekap</vt:lpstr>
      <vt:lpstr>Database</vt:lpstr>
      <vt:lpstr>Kriteria Risiko</vt:lpstr>
      <vt:lpstr>Risk Input</vt:lpstr>
      <vt:lpstr>BTR &amp; Kertas kerja</vt:lpstr>
      <vt:lpstr>Risk Profile</vt:lpstr>
      <vt:lpstr>Residual Risk</vt:lpstr>
      <vt:lpstr>Risk Appetite</vt:lpstr>
      <vt:lpstr>Risk Register Table</vt:lpstr>
      <vt:lpstr>Rincian Tindakan Penanganan</vt:lpstr>
      <vt:lpstr>PROFIL RISIKO</vt:lpstr>
      <vt:lpstr>PROFIL RISIKO KATEGORI</vt:lpstr>
      <vt:lpstr>DESKRIPSI &amp; PENANGANAN</vt:lpstr>
      <vt:lpstr>LAP UPDATE RISK REG</vt:lpstr>
      <vt:lpstr>PERUBAHAN PERINGKAT</vt:lpstr>
      <vt:lpstr>PERUBAHAN PENANGANAN RISIKO</vt:lpstr>
      <vt:lpstr>LAPORAN PEMANTAUAN</vt:lpstr>
      <vt:lpstr>TOP RISK EVENTS</vt:lpstr>
      <vt:lpstr>LAMP. RENCANA PENANGANAN</vt:lpstr>
      <vt:lpstr>RISK APPETITE REPORT</vt:lpstr>
      <vt:lpstr>Sheet1</vt:lpstr>
      <vt:lpstr>asdad</vt:lpstr>
      <vt:lpstr>Category</vt:lpstr>
      <vt:lpstr>Dept</vt:lpstr>
      <vt:lpstr>Impact</vt:lpstr>
      <vt:lpstr>Objective</vt:lpstr>
      <vt:lpstr>OppOrThreat</vt:lpstr>
      <vt:lpstr>'Rincian Tindakan Penanganan'!Print_Area</vt:lpstr>
      <vt:lpstr>'Rincian Tindakan Penanganan'!Print_Titles</vt:lpstr>
      <vt:lpstr>'Risk Input'!Print_Titles</vt:lpstr>
      <vt:lpstr>'Risk Register Table'!Print_Titles</vt:lpstr>
      <vt:lpstr>Probability</vt:lpstr>
      <vt:lpstr>RBS</vt:lpstr>
      <vt:lpstr>StatOfRisk</vt:lpstr>
      <vt:lpstr>Strategy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Odin</dc:creator>
  <cp:lastModifiedBy>USER</cp:lastModifiedBy>
  <cp:lastPrinted>2023-08-29T01:50:40Z</cp:lastPrinted>
  <dcterms:created xsi:type="dcterms:W3CDTF">2010-01-09T15:57:11Z</dcterms:created>
  <dcterms:modified xsi:type="dcterms:W3CDTF">2023-08-29T02:14:54Z</dcterms:modified>
</cp:coreProperties>
</file>