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Goods Price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G11" i="1"/>
  <c r="X99"/>
  <c r="Z102" s="1"/>
  <c r="BG10"/>
  <c r="AZ11"/>
  <c r="AZ10"/>
  <c r="BN143"/>
  <c r="X89"/>
  <c r="X77"/>
  <c r="BN88"/>
  <c r="BN78"/>
  <c r="BN77"/>
  <c r="CB66"/>
  <c r="L80"/>
  <c r="L69"/>
  <c r="L58"/>
  <c r="L47"/>
  <c r="L36"/>
  <c r="L79"/>
  <c r="L68"/>
  <c r="L57"/>
  <c r="L46"/>
  <c r="L35"/>
  <c r="L24"/>
  <c r="L13"/>
  <c r="S36"/>
  <c r="S25"/>
  <c r="S14"/>
  <c r="S35"/>
  <c r="S24"/>
  <c r="S13"/>
  <c r="Z101"/>
  <c r="Z80"/>
  <c r="Z69"/>
  <c r="Z36"/>
  <c r="Z25"/>
  <c r="Z14"/>
  <c r="Z90"/>
  <c r="Z79"/>
  <c r="Z68"/>
  <c r="Z57"/>
  <c r="Z46"/>
  <c r="Z35"/>
  <c r="Z24"/>
  <c r="Z13"/>
  <c r="AG14"/>
  <c r="AG25"/>
  <c r="AG36"/>
  <c r="AG47"/>
  <c r="AG46"/>
  <c r="AG35"/>
  <c r="AG24"/>
  <c r="AG13"/>
  <c r="AN47"/>
  <c r="AN36"/>
  <c r="AN25"/>
  <c r="AN14"/>
  <c r="AN46"/>
  <c r="AN35"/>
  <c r="AN24"/>
  <c r="AN13"/>
  <c r="AU25"/>
  <c r="AU14"/>
  <c r="AU24"/>
  <c r="AU13"/>
  <c r="BB47"/>
  <c r="BB36"/>
  <c r="BB25"/>
  <c r="BB57"/>
  <c r="BB46"/>
  <c r="BB35"/>
  <c r="BB24"/>
  <c r="BB13"/>
  <c r="BI24"/>
  <c r="BI25"/>
  <c r="BI13"/>
  <c r="BP135"/>
  <c r="BP124"/>
  <c r="BP113"/>
  <c r="BP102"/>
  <c r="BP91"/>
  <c r="BP69"/>
  <c r="BP58"/>
  <c r="BP47"/>
  <c r="BP36"/>
  <c r="BP25"/>
  <c r="BP14"/>
  <c r="BP145"/>
  <c r="BP134"/>
  <c r="BP123"/>
  <c r="BP112"/>
  <c r="BP101"/>
  <c r="BP90"/>
  <c r="BP79"/>
  <c r="BP68"/>
  <c r="BP57"/>
  <c r="BP46"/>
  <c r="BP35"/>
  <c r="BP24"/>
  <c r="BP13"/>
  <c r="BW25"/>
  <c r="BW36"/>
  <c r="BW47"/>
  <c r="BW58"/>
  <c r="BW57"/>
  <c r="BW46"/>
  <c r="BW35"/>
  <c r="BW24"/>
  <c r="BW13"/>
  <c r="CD68"/>
  <c r="CD57"/>
  <c r="CD46"/>
  <c r="CD35"/>
  <c r="CD24"/>
  <c r="CD58"/>
  <c r="CD47"/>
  <c r="CD36"/>
  <c r="CD25"/>
  <c r="CD14"/>
  <c r="CD13"/>
  <c r="CC16"/>
  <c r="F6"/>
  <c r="H6"/>
  <c r="G6"/>
  <c r="D7"/>
  <c r="CB55"/>
  <c r="CB44"/>
  <c r="BU44"/>
  <c r="BU33"/>
  <c r="BU11"/>
  <c r="BU12"/>
  <c r="BW14" s="1"/>
  <c r="BN120"/>
  <c r="BN121"/>
  <c r="BN122"/>
  <c r="AM49"/>
  <c r="AL46"/>
  <c r="AL42"/>
  <c r="X24"/>
  <c r="J76"/>
  <c r="J77"/>
  <c r="J65"/>
  <c r="J66"/>
  <c r="J54"/>
  <c r="J55"/>
  <c r="J43"/>
  <c r="J44"/>
  <c r="J32"/>
  <c r="J33"/>
  <c r="J21"/>
  <c r="J22"/>
  <c r="J10"/>
  <c r="L14" s="1"/>
  <c r="J11"/>
  <c r="D2"/>
  <c r="K16" s="1"/>
  <c r="D3"/>
  <c r="D4"/>
  <c r="D5"/>
  <c r="J13"/>
  <c r="J9"/>
  <c r="BU55"/>
  <c r="CB68"/>
  <c r="CB65"/>
  <c r="CD69" s="1"/>
  <c r="CB64"/>
  <c r="CB57"/>
  <c r="CB54"/>
  <c r="CB53"/>
  <c r="CB46"/>
  <c r="CB43"/>
  <c r="CB42"/>
  <c r="CB33"/>
  <c r="CB35"/>
  <c r="CB32"/>
  <c r="CB31"/>
  <c r="CB21"/>
  <c r="CB24"/>
  <c r="CB20"/>
  <c r="CB13"/>
  <c r="CB9"/>
  <c r="BU57"/>
  <c r="BU54"/>
  <c r="BU53"/>
  <c r="BU46"/>
  <c r="BU43"/>
  <c r="BU42"/>
  <c r="BU35"/>
  <c r="BU32"/>
  <c r="BU31"/>
  <c r="BU21"/>
  <c r="BU10"/>
  <c r="BU24"/>
  <c r="BU20"/>
  <c r="BU13"/>
  <c r="BU9"/>
  <c r="BN145"/>
  <c r="BN142"/>
  <c r="BN141"/>
  <c r="BN131"/>
  <c r="BN134"/>
  <c r="BN130"/>
  <c r="BN123"/>
  <c r="BN119"/>
  <c r="BN112"/>
  <c r="BN108"/>
  <c r="BN99"/>
  <c r="BN100"/>
  <c r="BN101"/>
  <c r="BN98"/>
  <c r="BN97"/>
  <c r="BN90"/>
  <c r="BN87"/>
  <c r="BN86"/>
  <c r="BN79"/>
  <c r="BN76"/>
  <c r="BP80" s="1"/>
  <c r="BN75"/>
  <c r="BN66"/>
  <c r="BN67"/>
  <c r="BN68"/>
  <c r="BN65"/>
  <c r="BN64"/>
  <c r="BN57"/>
  <c r="BN54"/>
  <c r="BN53"/>
  <c r="BN46"/>
  <c r="BN43"/>
  <c r="BN42"/>
  <c r="BN35"/>
  <c r="BN32"/>
  <c r="BN31"/>
  <c r="BN21"/>
  <c r="BN24"/>
  <c r="BN20"/>
  <c r="BN13"/>
  <c r="BN9"/>
  <c r="BG24"/>
  <c r="BG20"/>
  <c r="BG13"/>
  <c r="BG9"/>
  <c r="BI14" s="1"/>
  <c r="AZ57"/>
  <c r="AZ56"/>
  <c r="AZ55"/>
  <c r="AZ54"/>
  <c r="AZ53"/>
  <c r="AZ46"/>
  <c r="AZ45"/>
  <c r="AZ44"/>
  <c r="AZ43"/>
  <c r="AZ42"/>
  <c r="AZ35"/>
  <c r="AZ34"/>
  <c r="AZ33"/>
  <c r="AZ32"/>
  <c r="AZ31"/>
  <c r="AZ23"/>
  <c r="AZ22"/>
  <c r="AZ21"/>
  <c r="AZ24"/>
  <c r="AZ20"/>
  <c r="AZ13"/>
  <c r="AZ9"/>
  <c r="AS24"/>
  <c r="AS20"/>
  <c r="AS13"/>
  <c r="AS9"/>
  <c r="AL35"/>
  <c r="AL31"/>
  <c r="AL24"/>
  <c r="AL20"/>
  <c r="AL13"/>
  <c r="AL9"/>
  <c r="AE46"/>
  <c r="AE42"/>
  <c r="AE35"/>
  <c r="AE31"/>
  <c r="AE24"/>
  <c r="AE20"/>
  <c r="AE13"/>
  <c r="AE9"/>
  <c r="X101"/>
  <c r="X98"/>
  <c r="X97"/>
  <c r="X88"/>
  <c r="Z91" s="1"/>
  <c r="X90"/>
  <c r="X87"/>
  <c r="X86"/>
  <c r="X79"/>
  <c r="X76"/>
  <c r="X75"/>
  <c r="X68"/>
  <c r="X65"/>
  <c r="X64"/>
  <c r="X57"/>
  <c r="X54"/>
  <c r="X53"/>
  <c r="X46"/>
  <c r="X43"/>
  <c r="X42"/>
  <c r="Z47" s="1"/>
  <c r="X35"/>
  <c r="X31"/>
  <c r="X21"/>
  <c r="X20"/>
  <c r="X13"/>
  <c r="X9"/>
  <c r="Q35"/>
  <c r="Q31"/>
  <c r="Q21"/>
  <c r="Q24"/>
  <c r="Q20"/>
  <c r="Q13"/>
  <c r="Q9"/>
  <c r="J79"/>
  <c r="J75"/>
  <c r="J68"/>
  <c r="J64"/>
  <c r="J57"/>
  <c r="J53"/>
  <c r="J46"/>
  <c r="J42"/>
  <c r="J35"/>
  <c r="J31"/>
  <c r="J24"/>
  <c r="J20"/>
  <c r="L25" s="1"/>
  <c r="Z58" l="1"/>
  <c r="BB14"/>
  <c r="BP146"/>
  <c r="BB58"/>
  <c r="AQ42"/>
  <c r="CC49" l="1"/>
  <c r="CG42" s="1"/>
  <c r="CC38"/>
  <c r="CG31" s="1"/>
  <c r="CC71"/>
  <c r="CG64" s="1"/>
  <c r="CC27"/>
  <c r="CG20" s="1"/>
  <c r="CC60"/>
  <c r="CG53" s="1"/>
  <c r="CG9"/>
  <c r="BO104"/>
  <c r="BS97" s="1"/>
  <c r="BV16"/>
  <c r="BZ9" s="1"/>
  <c r="BV60"/>
  <c r="BZ53" s="1"/>
  <c r="BO126"/>
  <c r="BS119" s="1"/>
  <c r="BO93"/>
  <c r="BS86" s="1"/>
  <c r="BO71"/>
  <c r="BS64" s="1"/>
  <c r="BO82"/>
  <c r="BS75" s="1"/>
  <c r="BV49"/>
  <c r="BZ42" s="1"/>
  <c r="BV27"/>
  <c r="BZ20" s="1"/>
  <c r="BO148"/>
  <c r="BS141" s="1"/>
  <c r="BV38"/>
  <c r="BZ31" s="1"/>
  <c r="BO137"/>
  <c r="BS130" s="1"/>
  <c r="BO115"/>
  <c r="BS108" s="1"/>
  <c r="BO49"/>
  <c r="BS42" s="1"/>
  <c r="BO16"/>
  <c r="BS9" s="1"/>
  <c r="BH16"/>
  <c r="BL9" s="1"/>
  <c r="BO38"/>
  <c r="BS31" s="1"/>
  <c r="BA60"/>
  <c r="BE53" s="1"/>
  <c r="BA49"/>
  <c r="BE42" s="1"/>
  <c r="BO27"/>
  <c r="BS20" s="1"/>
  <c r="BH27"/>
  <c r="BL20" s="1"/>
  <c r="BO60"/>
  <c r="BS53" s="1"/>
  <c r="AT16"/>
  <c r="AX9" s="1"/>
  <c r="AM27"/>
  <c r="AQ20" s="1"/>
  <c r="Y82"/>
  <c r="AC75" s="1"/>
  <c r="AF16"/>
  <c r="AJ9" s="1"/>
  <c r="BA27"/>
  <c r="BE20" s="1"/>
  <c r="AF38"/>
  <c r="AJ31" s="1"/>
  <c r="AT27"/>
  <c r="AX20" s="1"/>
  <c r="AM38"/>
  <c r="AQ31" s="1"/>
  <c r="AM16"/>
  <c r="AQ9" s="1"/>
  <c r="Y71"/>
  <c r="AC64" s="1"/>
  <c r="AF27"/>
  <c r="AJ20" s="1"/>
  <c r="Y104"/>
  <c r="AC97" s="1"/>
  <c r="BA38"/>
  <c r="BE31" s="1"/>
  <c r="BA16"/>
  <c r="BE9" s="1"/>
  <c r="AF49"/>
  <c r="AJ42" s="1"/>
  <c r="Y93"/>
  <c r="AC86" s="1"/>
  <c r="Y60"/>
  <c r="AC53" s="1"/>
  <c r="K60"/>
  <c r="O53" s="1"/>
  <c r="K49"/>
  <c r="O42" s="1"/>
  <c r="Y49"/>
  <c r="AC42" s="1"/>
  <c r="K71"/>
  <c r="O64" s="1"/>
  <c r="K38"/>
  <c r="O31" s="1"/>
  <c r="K27"/>
  <c r="O20" s="1"/>
  <c r="Y38"/>
  <c r="AC31" s="1"/>
  <c r="R16"/>
  <c r="V9" s="1"/>
  <c r="O9"/>
  <c r="R38"/>
  <c r="V31" s="1"/>
  <c r="Y27"/>
  <c r="AC20" s="1"/>
  <c r="R27"/>
  <c r="V20" s="1"/>
  <c r="K82"/>
  <c r="O75" s="1"/>
  <c r="Y16"/>
  <c r="AC9" s="1"/>
</calcChain>
</file>

<file path=xl/sharedStrings.xml><?xml version="1.0" encoding="utf-8"?>
<sst xmlns="http://schemas.openxmlformats.org/spreadsheetml/2006/main" count="889" uniqueCount="146">
  <si>
    <t>small_arms</t>
  </si>
  <si>
    <t>weaponry</t>
  </si>
  <si>
    <t>ships</t>
  </si>
  <si>
    <t>aeroplanes</t>
  </si>
  <si>
    <t>fish</t>
  </si>
  <si>
    <t>cattle</t>
  </si>
  <si>
    <t>wool</t>
  </si>
  <si>
    <t>fruit</t>
  </si>
  <si>
    <t>grain</t>
  </si>
  <si>
    <t>rice</t>
  </si>
  <si>
    <t>timber</t>
  </si>
  <si>
    <t>oil_seeds</t>
  </si>
  <si>
    <t>iron</t>
  </si>
  <si>
    <t>other_minerals</t>
  </si>
  <si>
    <t>copper</t>
  </si>
  <si>
    <t>bauxite</t>
  </si>
  <si>
    <t>coal</t>
  </si>
  <si>
    <t>gas</t>
  </si>
  <si>
    <t>petroleum</t>
  </si>
  <si>
    <t>rubber</t>
  </si>
  <si>
    <t>gold_silver</t>
  </si>
  <si>
    <t>sugar</t>
  </si>
  <si>
    <t>tea</t>
  </si>
  <si>
    <t>tobacco</t>
  </si>
  <si>
    <t>coffee</t>
  </si>
  <si>
    <t>cotton</t>
  </si>
  <si>
    <t>copper_wire</t>
  </si>
  <si>
    <t>fuel</t>
  </si>
  <si>
    <t>steel</t>
  </si>
  <si>
    <t>lumber</t>
  </si>
  <si>
    <t>inorganic_chemicals</t>
  </si>
  <si>
    <t>fabric</t>
  </si>
  <si>
    <t>plastics</t>
  </si>
  <si>
    <t>paper</t>
  </si>
  <si>
    <t>glass</t>
  </si>
  <si>
    <t>machine_parts</t>
  </si>
  <si>
    <t>aluminium</t>
  </si>
  <si>
    <t>integrated_circuits</t>
  </si>
  <si>
    <t>clothes</t>
  </si>
  <si>
    <t>optics</t>
  </si>
  <si>
    <t>cigarettes</t>
  </si>
  <si>
    <t>footwear</t>
  </si>
  <si>
    <t>furniture</t>
  </si>
  <si>
    <t>beverages</t>
  </si>
  <si>
    <t>electric_gear</t>
  </si>
  <si>
    <t>pharmaceuticals</t>
  </si>
  <si>
    <t>computers</t>
  </si>
  <si>
    <t>telecommunications</t>
  </si>
  <si>
    <t>automobiles</t>
  </si>
  <si>
    <t>jewellery</t>
  </si>
  <si>
    <t>beverage_tobacco</t>
  </si>
  <si>
    <t>health</t>
  </si>
  <si>
    <t>furniture_houseware</t>
  </si>
  <si>
    <t>clothes_footwear</t>
  </si>
  <si>
    <t>canned_food</t>
  </si>
  <si>
    <t>cement</t>
  </si>
  <si>
    <t>heating_electricity</t>
  </si>
  <si>
    <t>transport</t>
  </si>
  <si>
    <t>communication</t>
  </si>
  <si>
    <t>education_rnd</t>
  </si>
  <si>
    <t>culture</t>
  </si>
  <si>
    <t>recreation</t>
  </si>
  <si>
    <t>financial_services</t>
  </si>
  <si>
    <t>factory_template</t>
  </si>
  <si>
    <t>bank_template</t>
  </si>
  <si>
    <t>INPUT</t>
  </si>
  <si>
    <t>COST</t>
  </si>
  <si>
    <t>fish_canned_food_factory</t>
  </si>
  <si>
    <t>INPUT TYPE</t>
  </si>
  <si>
    <t>INPUT AMT</t>
  </si>
  <si>
    <t>PROFIT</t>
  </si>
  <si>
    <t>OUTPUT AMT</t>
  </si>
  <si>
    <t>OUTPUT PRICE</t>
  </si>
  <si>
    <t>INPUT PRICE</t>
  </si>
  <si>
    <t>OUTPUT TYPE</t>
  </si>
  <si>
    <t>cattle_canned_food_factory</t>
  </si>
  <si>
    <t>wool_canned_food_factory</t>
  </si>
  <si>
    <t>fruit_canned_food_factory</t>
  </si>
  <si>
    <t>grain_canned_food_factory</t>
  </si>
  <si>
    <t>rice_canned_food_factory</t>
  </si>
  <si>
    <t>oil_seeds_canned_food_factory</t>
  </si>
  <si>
    <t>CANNED FOOD</t>
  </si>
  <si>
    <t>CONSTRUCTION MATERIALS</t>
  </si>
  <si>
    <t>cement_factory</t>
  </si>
  <si>
    <t>steel_factory</t>
  </si>
  <si>
    <t>lumber_factory</t>
  </si>
  <si>
    <t>INDUSTRIAL GOODS</t>
  </si>
  <si>
    <t>copper_wire_factory</t>
  </si>
  <si>
    <t>inorganic_chemicals_factory</t>
  </si>
  <si>
    <t>paper_factory</t>
  </si>
  <si>
    <t>glass_factory</t>
  </si>
  <si>
    <t>machine_parts_factory</t>
  </si>
  <si>
    <t>aluminium_factory</t>
  </si>
  <si>
    <t>integrated_circuits_factory</t>
  </si>
  <si>
    <t>optics_factory</t>
  </si>
  <si>
    <t>electric_gear_factory</t>
  </si>
  <si>
    <t>FUEL</t>
  </si>
  <si>
    <t>bio_fuel_factory</t>
  </si>
  <si>
    <t>petroleum_fuel_factory</t>
  </si>
  <si>
    <t>gas_fuel_factory</t>
  </si>
  <si>
    <t>coal_fuel_factory</t>
  </si>
  <si>
    <t>nuclear_fuel_factory</t>
  </si>
  <si>
    <t>FABRIC</t>
  </si>
  <si>
    <t>fabric_factory</t>
  </si>
  <si>
    <t>petroleum_fabric_factory</t>
  </si>
  <si>
    <t>wool_fabric_factory</t>
  </si>
  <si>
    <t>PLASTICS</t>
  </si>
  <si>
    <t>petroleum_plastics_factory</t>
  </si>
  <si>
    <t>rubber_plastics_factory</t>
  </si>
  <si>
    <t>MILITARY GOODS</t>
  </si>
  <si>
    <t>small_arms_factory</t>
  </si>
  <si>
    <t>ships_factory</t>
  </si>
  <si>
    <t>aeroplane_factory</t>
  </si>
  <si>
    <t>weaponry_factory</t>
  </si>
  <si>
    <t>advanced_weaponry_factory</t>
  </si>
  <si>
    <t>HEATING AND ELECTRICITY</t>
  </si>
  <si>
    <t>heating_electricity_factory</t>
  </si>
  <si>
    <t>CONSUMER GOODS</t>
  </si>
  <si>
    <t>clothes_factory</t>
  </si>
  <si>
    <t>cigarettes_factory</t>
  </si>
  <si>
    <t>footwear_factory</t>
  </si>
  <si>
    <t>furniture_factory</t>
  </si>
  <si>
    <t>pharmaceuticals_factory</t>
  </si>
  <si>
    <t>computers_factory</t>
  </si>
  <si>
    <t>telecommunications_factory</t>
  </si>
  <si>
    <t>electric_telecommunications_factory</t>
  </si>
  <si>
    <t>automobiles_factory</t>
  </si>
  <si>
    <t>jewellery_factory</t>
  </si>
  <si>
    <t>furniture_houseware_factory</t>
  </si>
  <si>
    <t>clothes_footwear_factory</t>
  </si>
  <si>
    <t>communication_factory</t>
  </si>
  <si>
    <t>BEVERAGES</t>
  </si>
  <si>
    <t>beverages_factory</t>
  </si>
  <si>
    <t>beverages_sugar_factory</t>
  </si>
  <si>
    <t>beverages_coffee_factory</t>
  </si>
  <si>
    <t>beverages_tea_factory</t>
  </si>
  <si>
    <t>beverage_tobacco_factory</t>
  </si>
  <si>
    <t>SERVICES</t>
  </si>
  <si>
    <t>health_factory</t>
  </si>
  <si>
    <t>transport_factory</t>
  </si>
  <si>
    <t>education_rnd_factory</t>
  </si>
  <si>
    <t>culture_factory</t>
  </si>
  <si>
    <t>recreation_factory</t>
  </si>
  <si>
    <t>financial_services_factory</t>
  </si>
  <si>
    <t>fuel_template</t>
  </si>
  <si>
    <t>leather_fabric_factory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</si>
</sst>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2" borderId="0" xfId="0" applyFill="1" applyBorder="1"/>
    <xf numFmtId="0" fontId="0" fillId="0" borderId="0" xfId="0" applyFill="1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10" fontId="0" fillId="0" borderId="1" xfId="0" applyNumberFormat="1" applyBorder="1"/>
    <xf numFmtId="10" fontId="0" fillId="0" borderId="0" xfId="0" applyNumberFormat="1" applyFill="1" applyBorder="1"/>
    <xf numFmtId="0" fontId="0" fillId="0" borderId="0" xfId="0" applyFill="1" applyBorder="1" applyAlignment="1"/>
    <xf numFmtId="0" fontId="1" fillId="0" borderId="0" xfId="0" applyFont="1" applyFill="1" applyBorder="1"/>
    <xf numFmtId="10" fontId="1" fillId="0" borderId="0" xfId="0" applyNumberFormat="1" applyFont="1" applyFill="1" applyBorder="1"/>
    <xf numFmtId="0" fontId="1" fillId="0" borderId="0" xfId="0" applyFont="1" applyFill="1" applyBorder="1" applyAlignment="1"/>
    <xf numFmtId="0" fontId="3" fillId="5" borderId="1" xfId="0" applyFont="1" applyFill="1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G148"/>
  <sheetViews>
    <sheetView tabSelected="1" topLeftCell="BV43" workbookViewId="0">
      <selection activeCell="CE69" sqref="CE69"/>
    </sheetView>
  </sheetViews>
  <sheetFormatPr defaultRowHeight="15"/>
  <cols>
    <col min="1" max="1" width="20.140625" bestFit="1" customWidth="1"/>
    <col min="2" max="2" width="5" bestFit="1" customWidth="1"/>
    <col min="4" max="4" width="4" bestFit="1" customWidth="1"/>
    <col min="5" max="5" width="17.85546875" bestFit="1" customWidth="1"/>
    <col min="6" max="6" width="16.42578125" bestFit="1" customWidth="1"/>
    <col min="7" max="7" width="14.5703125" bestFit="1" customWidth="1"/>
    <col min="8" max="8" width="24.7109375" bestFit="1" customWidth="1"/>
    <col min="9" max="9" width="8.42578125" style="1" customWidth="1"/>
    <col min="10" max="10" width="4" bestFit="1" customWidth="1"/>
    <col min="11" max="11" width="13.7109375" bestFit="1" customWidth="1"/>
    <col min="12" max="12" width="10.85546875" bestFit="1" customWidth="1"/>
    <col min="13" max="13" width="12.7109375" bestFit="1" customWidth="1"/>
    <col min="14" max="14" width="12.5703125" bestFit="1" customWidth="1"/>
    <col min="15" max="15" width="7.85546875" style="5" bestFit="1" customWidth="1"/>
    <col min="16" max="16" width="8.5703125" style="6" customWidth="1"/>
    <col min="17" max="17" width="4" bestFit="1" customWidth="1"/>
    <col min="18" max="18" width="13.7109375" bestFit="1" customWidth="1"/>
    <col min="19" max="19" width="10.85546875" bestFit="1" customWidth="1"/>
    <col min="20" max="20" width="12.7109375" bestFit="1" customWidth="1"/>
    <col min="21" max="21" width="12.5703125" bestFit="1" customWidth="1"/>
    <col min="22" max="22" width="8.140625" bestFit="1" customWidth="1"/>
    <col min="23" max="23" width="8.5703125" style="6" customWidth="1"/>
    <col min="24" max="24" width="4" bestFit="1" customWidth="1"/>
    <col min="25" max="25" width="13.7109375" bestFit="1" customWidth="1"/>
    <col min="26" max="26" width="10.85546875" bestFit="1" customWidth="1"/>
    <col min="27" max="27" width="12.7109375" bestFit="1" customWidth="1"/>
    <col min="28" max="28" width="12.5703125" bestFit="1" customWidth="1"/>
    <col min="29" max="29" width="8.140625" bestFit="1" customWidth="1"/>
    <col min="30" max="30" width="8.5703125" style="6" customWidth="1"/>
    <col min="31" max="31" width="4" bestFit="1" customWidth="1"/>
    <col min="32" max="32" width="13.7109375" bestFit="1" customWidth="1"/>
    <col min="33" max="33" width="10.85546875" bestFit="1" customWidth="1"/>
    <col min="34" max="34" width="12.7109375" bestFit="1" customWidth="1"/>
    <col min="35" max="35" width="12.5703125" bestFit="1" customWidth="1"/>
    <col min="36" max="36" width="8.140625" bestFit="1" customWidth="1"/>
    <col min="37" max="37" width="8.5703125" style="6" customWidth="1"/>
    <col min="38" max="38" width="4" bestFit="1" customWidth="1"/>
    <col min="39" max="39" width="13.7109375" bestFit="1" customWidth="1"/>
    <col min="40" max="40" width="10.85546875" bestFit="1" customWidth="1"/>
    <col min="41" max="41" width="12.7109375" bestFit="1" customWidth="1"/>
    <col min="42" max="42" width="12.5703125" bestFit="1" customWidth="1"/>
    <col min="43" max="43" width="8.140625" bestFit="1" customWidth="1"/>
    <col min="44" max="44" width="8.5703125" style="6" customWidth="1"/>
    <col min="45" max="45" width="4" bestFit="1" customWidth="1"/>
    <col min="46" max="46" width="13.7109375" bestFit="1" customWidth="1"/>
    <col min="47" max="47" width="10.85546875" bestFit="1" customWidth="1"/>
    <col min="48" max="48" width="12.7109375" bestFit="1" customWidth="1"/>
    <col min="49" max="49" width="12.5703125" bestFit="1" customWidth="1"/>
    <col min="50" max="50" width="8.140625" bestFit="1" customWidth="1"/>
    <col min="51" max="51" width="8.5703125" style="6" customWidth="1"/>
    <col min="52" max="52" width="4" bestFit="1" customWidth="1"/>
    <col min="53" max="53" width="13.7109375" bestFit="1" customWidth="1"/>
    <col min="54" max="54" width="10.85546875" bestFit="1" customWidth="1"/>
    <col min="55" max="55" width="12.7109375" bestFit="1" customWidth="1"/>
    <col min="56" max="56" width="12.5703125" bestFit="1" customWidth="1"/>
    <col min="57" max="57" width="8.140625" bestFit="1" customWidth="1"/>
    <col min="58" max="58" width="8.5703125" style="6" customWidth="1"/>
    <col min="59" max="59" width="4" bestFit="1" customWidth="1"/>
    <col min="60" max="60" width="13.7109375" bestFit="1" customWidth="1"/>
    <col min="61" max="61" width="10.85546875" bestFit="1" customWidth="1"/>
    <col min="62" max="62" width="12.7109375" bestFit="1" customWidth="1"/>
    <col min="63" max="63" width="12.5703125" bestFit="1" customWidth="1"/>
    <col min="64" max="64" width="8.140625" bestFit="1" customWidth="1"/>
    <col min="65" max="65" width="8.5703125" style="6" customWidth="1"/>
    <col min="66" max="66" width="4" bestFit="1" customWidth="1"/>
    <col min="67" max="67" width="13.7109375" bestFit="1" customWidth="1"/>
    <col min="68" max="68" width="10.85546875" bestFit="1" customWidth="1"/>
    <col min="69" max="69" width="12.7109375" bestFit="1" customWidth="1"/>
    <col min="70" max="70" width="12.5703125" bestFit="1" customWidth="1"/>
    <col min="71" max="71" width="8.140625" bestFit="1" customWidth="1"/>
    <col min="72" max="72" width="8.5703125" style="6" customWidth="1"/>
    <col min="73" max="73" width="4" bestFit="1" customWidth="1"/>
    <col min="74" max="74" width="13.7109375" bestFit="1" customWidth="1"/>
    <col min="75" max="75" width="10.85546875" bestFit="1" customWidth="1"/>
    <col min="76" max="76" width="12.7109375" bestFit="1" customWidth="1"/>
    <col min="77" max="77" width="12.5703125" bestFit="1" customWidth="1"/>
    <col min="78" max="78" width="8.140625" bestFit="1" customWidth="1"/>
    <col min="79" max="79" width="8.5703125" style="6" customWidth="1"/>
    <col min="80" max="80" width="4" bestFit="1" customWidth="1"/>
    <col min="81" max="81" width="13.7109375" bestFit="1" customWidth="1"/>
    <col min="82" max="82" width="10.85546875" bestFit="1" customWidth="1"/>
    <col min="83" max="83" width="12.7109375" bestFit="1" customWidth="1"/>
    <col min="84" max="84" width="12.5703125" bestFit="1" customWidth="1"/>
    <col min="85" max="85" width="8.140625" bestFit="1" customWidth="1"/>
  </cols>
  <sheetData>
    <row r="1" spans="1:85">
      <c r="A1" s="3" t="s">
        <v>0</v>
      </c>
      <c r="B1" s="3">
        <v>2.4</v>
      </c>
      <c r="C1" s="5"/>
      <c r="D1" s="5"/>
      <c r="E1" s="2" t="s">
        <v>65</v>
      </c>
      <c r="F1" s="3" t="s">
        <v>63</v>
      </c>
      <c r="G1" s="3" t="s">
        <v>64</v>
      </c>
      <c r="H1" s="3" t="s">
        <v>144</v>
      </c>
      <c r="I1" s="6"/>
      <c r="K1" s="5"/>
      <c r="L1" s="5"/>
      <c r="M1" s="7"/>
      <c r="N1" s="5"/>
    </row>
    <row r="2" spans="1:85">
      <c r="A2" s="3" t="s">
        <v>1</v>
      </c>
      <c r="B2" s="3">
        <v>7</v>
      </c>
      <c r="C2" s="5"/>
      <c r="D2" s="3">
        <f>VLOOKUP(E2,$A:$B,2,FALSE)</f>
        <v>2</v>
      </c>
      <c r="E2" s="3" t="s">
        <v>35</v>
      </c>
      <c r="F2" s="3">
        <v>0.15</v>
      </c>
      <c r="G2" s="3">
        <v>0.05</v>
      </c>
      <c r="H2" s="3">
        <v>0.2</v>
      </c>
      <c r="I2" s="6"/>
      <c r="K2" s="5"/>
      <c r="L2" s="5"/>
      <c r="M2" s="7"/>
      <c r="N2" s="5"/>
    </row>
    <row r="3" spans="1:85">
      <c r="A3" s="3" t="s">
        <v>2</v>
      </c>
      <c r="B3" s="3">
        <v>10</v>
      </c>
      <c r="C3" s="5"/>
      <c r="D3" s="3">
        <f t="shared" ref="D3:D7" si="0">VLOOKUP(E3,$A:$B,2,FALSE)</f>
        <v>3</v>
      </c>
      <c r="E3" s="3" t="s">
        <v>56</v>
      </c>
      <c r="F3" s="3">
        <v>0.2</v>
      </c>
      <c r="G3" s="3">
        <v>0.3</v>
      </c>
      <c r="H3" s="3">
        <v>0.3</v>
      </c>
      <c r="I3" s="6"/>
      <c r="K3" s="20" t="s">
        <v>81</v>
      </c>
      <c r="L3" s="20"/>
      <c r="M3" s="20"/>
      <c r="N3" s="20"/>
      <c r="R3" s="22" t="s">
        <v>82</v>
      </c>
      <c r="S3" s="22"/>
      <c r="T3" s="22"/>
      <c r="U3" s="22"/>
      <c r="Y3" s="22" t="s">
        <v>86</v>
      </c>
      <c r="Z3" s="22"/>
      <c r="AA3" s="22"/>
      <c r="AB3" s="22"/>
      <c r="AF3" s="22" t="s">
        <v>96</v>
      </c>
      <c r="AG3" s="22"/>
      <c r="AH3" s="22"/>
      <c r="AI3" s="22"/>
      <c r="AM3" s="22" t="s">
        <v>102</v>
      </c>
      <c r="AN3" s="22"/>
      <c r="AO3" s="22"/>
      <c r="AP3" s="22"/>
      <c r="AT3" s="22" t="s">
        <v>106</v>
      </c>
      <c r="AU3" s="22"/>
      <c r="AV3" s="22"/>
      <c r="AW3" s="22"/>
      <c r="BA3" s="22" t="s">
        <v>109</v>
      </c>
      <c r="BB3" s="22"/>
      <c r="BC3" s="22"/>
      <c r="BD3" s="22"/>
      <c r="BH3" s="22" t="s">
        <v>115</v>
      </c>
      <c r="BI3" s="22"/>
      <c r="BJ3" s="22"/>
      <c r="BK3" s="22"/>
      <c r="BO3" s="22" t="s">
        <v>117</v>
      </c>
      <c r="BP3" s="22"/>
      <c r="BQ3" s="22"/>
      <c r="BR3" s="22"/>
      <c r="BV3" s="22" t="s">
        <v>131</v>
      </c>
      <c r="BW3" s="22"/>
      <c r="BX3" s="22"/>
      <c r="BY3" s="22"/>
      <c r="CC3" s="22" t="s">
        <v>137</v>
      </c>
      <c r="CD3" s="22"/>
      <c r="CE3" s="22"/>
      <c r="CF3" s="22"/>
    </row>
    <row r="4" spans="1:85">
      <c r="A4" s="3" t="s">
        <v>3</v>
      </c>
      <c r="B4" s="3">
        <v>10</v>
      </c>
      <c r="C4" s="5"/>
      <c r="D4" s="3">
        <f t="shared" si="0"/>
        <v>2.5</v>
      </c>
      <c r="E4" s="3" t="s">
        <v>27</v>
      </c>
      <c r="F4" s="3">
        <v>0.3</v>
      </c>
      <c r="G4" s="3">
        <v>0.3</v>
      </c>
      <c r="H4" s="3">
        <v>0</v>
      </c>
      <c r="I4" s="6"/>
      <c r="K4" s="5"/>
      <c r="L4" s="5"/>
      <c r="M4" s="7"/>
      <c r="N4" s="5"/>
    </row>
    <row r="5" spans="1:85">
      <c r="A5" s="3" t="s">
        <v>4</v>
      </c>
      <c r="B5" s="3">
        <v>1.4</v>
      </c>
      <c r="C5" s="5"/>
      <c r="D5" s="3">
        <f t="shared" si="0"/>
        <v>4.0999999999999996</v>
      </c>
      <c r="E5" s="3" t="s">
        <v>44</v>
      </c>
      <c r="F5" s="3">
        <v>0.1</v>
      </c>
      <c r="G5" s="3">
        <v>0.1</v>
      </c>
      <c r="H5" s="3">
        <v>0.1</v>
      </c>
      <c r="I5" s="6"/>
      <c r="K5" s="5"/>
      <c r="L5" s="5"/>
      <c r="M5" s="7"/>
      <c r="N5" s="5"/>
    </row>
    <row r="6" spans="1:85">
      <c r="A6" s="3" t="s">
        <v>5</v>
      </c>
      <c r="B6" s="3">
        <v>1.4</v>
      </c>
      <c r="C6" s="5"/>
      <c r="D6" s="5"/>
      <c r="E6" s="2" t="s">
        <v>66</v>
      </c>
      <c r="F6" s="17">
        <f>($D$2*F2)+($D$3*F3)+($D$4*F4)+($D$5*F5)+($D$7*F7)</f>
        <v>2.06</v>
      </c>
      <c r="G6" s="17">
        <f>($D$2*G2)+($D$3*G3)+($D$4*G4)+($D$5*G5)+($D$7*G7)</f>
        <v>2.16</v>
      </c>
      <c r="H6" s="17">
        <f>($D$2*H2)+($D$3*H3)+($D$4*H4)+($D$5*H5)+($D$7*H7)</f>
        <v>1.7099999999999997</v>
      </c>
      <c r="I6" s="6"/>
      <c r="K6" s="5"/>
      <c r="L6" s="5"/>
      <c r="M6" s="7"/>
      <c r="N6" s="5"/>
    </row>
    <row r="7" spans="1:85">
      <c r="A7" s="3" t="s">
        <v>6</v>
      </c>
      <c r="B7" s="3">
        <v>1.4</v>
      </c>
      <c r="C7" s="5"/>
      <c r="D7" s="3">
        <f t="shared" si="0"/>
        <v>4.4000000000000004</v>
      </c>
      <c r="E7" s="8" t="s">
        <v>46</v>
      </c>
      <c r="F7" s="3">
        <v>0</v>
      </c>
      <c r="G7" s="3">
        <v>0</v>
      </c>
      <c r="H7" s="3">
        <v>0</v>
      </c>
      <c r="K7" s="21" t="s">
        <v>67</v>
      </c>
      <c r="L7" s="21"/>
      <c r="M7" s="21"/>
      <c r="N7" s="21"/>
      <c r="R7" s="21" t="s">
        <v>83</v>
      </c>
      <c r="S7" s="21"/>
      <c r="T7" s="21"/>
      <c r="U7" s="21"/>
      <c r="V7" s="5"/>
      <c r="Y7" s="21" t="s">
        <v>87</v>
      </c>
      <c r="Z7" s="21"/>
      <c r="AA7" s="21"/>
      <c r="AB7" s="21"/>
      <c r="AC7" s="5"/>
      <c r="AF7" s="21" t="s">
        <v>97</v>
      </c>
      <c r="AG7" s="21"/>
      <c r="AH7" s="21"/>
      <c r="AI7" s="21"/>
      <c r="AJ7" s="5"/>
      <c r="AM7" s="21" t="s">
        <v>103</v>
      </c>
      <c r="AN7" s="21"/>
      <c r="AO7" s="21"/>
      <c r="AP7" s="21"/>
      <c r="AQ7" s="5"/>
      <c r="AT7" s="21" t="s">
        <v>107</v>
      </c>
      <c r="AU7" s="21"/>
      <c r="AV7" s="21"/>
      <c r="AW7" s="21"/>
      <c r="AX7" s="5"/>
      <c r="BA7" s="21" t="s">
        <v>110</v>
      </c>
      <c r="BB7" s="21"/>
      <c r="BC7" s="21"/>
      <c r="BD7" s="21"/>
      <c r="BE7" s="5"/>
      <c r="BH7" s="21" t="s">
        <v>116</v>
      </c>
      <c r="BI7" s="21"/>
      <c r="BJ7" s="21"/>
      <c r="BK7" s="21"/>
      <c r="BL7" s="5"/>
      <c r="BO7" s="21" t="s">
        <v>118</v>
      </c>
      <c r="BP7" s="21"/>
      <c r="BQ7" s="21"/>
      <c r="BR7" s="21"/>
      <c r="BS7" s="5"/>
      <c r="BV7" s="21" t="s">
        <v>132</v>
      </c>
      <c r="BW7" s="21"/>
      <c r="BX7" s="21"/>
      <c r="BY7" s="21"/>
      <c r="BZ7" s="5"/>
      <c r="CC7" s="21" t="s">
        <v>138</v>
      </c>
      <c r="CD7" s="21"/>
      <c r="CE7" s="21"/>
      <c r="CF7" s="21"/>
      <c r="CG7" s="5"/>
    </row>
    <row r="8" spans="1:85">
      <c r="A8" s="3" t="s">
        <v>7</v>
      </c>
      <c r="B8" s="3">
        <v>1.4</v>
      </c>
      <c r="C8" s="5"/>
      <c r="D8" s="5"/>
      <c r="K8" s="9" t="s">
        <v>68</v>
      </c>
      <c r="L8" s="9" t="s">
        <v>69</v>
      </c>
      <c r="M8" s="10" t="s">
        <v>74</v>
      </c>
      <c r="N8" s="10" t="s">
        <v>71</v>
      </c>
      <c r="O8" s="8" t="s">
        <v>70</v>
      </c>
      <c r="R8" s="9" t="s">
        <v>68</v>
      </c>
      <c r="S8" s="9" t="s">
        <v>69</v>
      </c>
      <c r="T8" s="10" t="s">
        <v>74</v>
      </c>
      <c r="U8" s="10" t="s">
        <v>71</v>
      </c>
      <c r="V8" s="8" t="s">
        <v>70</v>
      </c>
      <c r="Y8" s="9" t="s">
        <v>68</v>
      </c>
      <c r="Z8" s="9" t="s">
        <v>69</v>
      </c>
      <c r="AA8" s="10" t="s">
        <v>74</v>
      </c>
      <c r="AB8" s="10" t="s">
        <v>71</v>
      </c>
      <c r="AC8" s="8" t="s">
        <v>70</v>
      </c>
      <c r="AF8" s="9" t="s">
        <v>68</v>
      </c>
      <c r="AG8" s="9" t="s">
        <v>69</v>
      </c>
      <c r="AH8" s="10" t="s">
        <v>74</v>
      </c>
      <c r="AI8" s="10" t="s">
        <v>71</v>
      </c>
      <c r="AJ8" s="8" t="s">
        <v>70</v>
      </c>
      <c r="AM8" s="9" t="s">
        <v>68</v>
      </c>
      <c r="AN8" s="9" t="s">
        <v>69</v>
      </c>
      <c r="AO8" s="10" t="s">
        <v>74</v>
      </c>
      <c r="AP8" s="10" t="s">
        <v>71</v>
      </c>
      <c r="AQ8" s="8" t="s">
        <v>70</v>
      </c>
      <c r="AT8" s="9" t="s">
        <v>68</v>
      </c>
      <c r="AU8" s="9" t="s">
        <v>69</v>
      </c>
      <c r="AV8" s="10" t="s">
        <v>74</v>
      </c>
      <c r="AW8" s="10" t="s">
        <v>71</v>
      </c>
      <c r="AX8" s="8" t="s">
        <v>70</v>
      </c>
      <c r="BA8" s="9" t="s">
        <v>68</v>
      </c>
      <c r="BB8" s="9" t="s">
        <v>69</v>
      </c>
      <c r="BC8" s="10" t="s">
        <v>74</v>
      </c>
      <c r="BD8" s="10" t="s">
        <v>71</v>
      </c>
      <c r="BE8" s="8" t="s">
        <v>70</v>
      </c>
      <c r="BH8" s="9" t="s">
        <v>68</v>
      </c>
      <c r="BI8" s="9" t="s">
        <v>69</v>
      </c>
      <c r="BJ8" s="10" t="s">
        <v>74</v>
      </c>
      <c r="BK8" s="10" t="s">
        <v>71</v>
      </c>
      <c r="BL8" s="8" t="s">
        <v>70</v>
      </c>
      <c r="BO8" s="9" t="s">
        <v>68</v>
      </c>
      <c r="BP8" s="9" t="s">
        <v>69</v>
      </c>
      <c r="BQ8" s="10" t="s">
        <v>74</v>
      </c>
      <c r="BR8" s="10" t="s">
        <v>71</v>
      </c>
      <c r="BS8" s="8" t="s">
        <v>70</v>
      </c>
      <c r="BV8" s="9" t="s">
        <v>68</v>
      </c>
      <c r="BW8" s="9" t="s">
        <v>69</v>
      </c>
      <c r="BX8" s="10" t="s">
        <v>74</v>
      </c>
      <c r="BY8" s="10" t="s">
        <v>71</v>
      </c>
      <c r="BZ8" s="8" t="s">
        <v>70</v>
      </c>
      <c r="CC8" s="9" t="s">
        <v>68</v>
      </c>
      <c r="CD8" s="9" t="s">
        <v>69</v>
      </c>
      <c r="CE8" s="10" t="s">
        <v>74</v>
      </c>
      <c r="CF8" s="10" t="s">
        <v>71</v>
      </c>
      <c r="CG8" s="8" t="s">
        <v>70</v>
      </c>
    </row>
    <row r="9" spans="1:85">
      <c r="A9" s="3" t="s">
        <v>8</v>
      </c>
      <c r="B9" s="3">
        <v>1.4</v>
      </c>
      <c r="C9" s="5"/>
      <c r="D9" s="5"/>
      <c r="J9" s="3">
        <f>VLOOKUP(K9,$A:$B,2,FALSE)</f>
        <v>1.4</v>
      </c>
      <c r="K9" s="9" t="s">
        <v>4</v>
      </c>
      <c r="L9" s="9">
        <v>3</v>
      </c>
      <c r="M9" s="10" t="s">
        <v>54</v>
      </c>
      <c r="N9" s="10">
        <v>7</v>
      </c>
      <c r="O9" s="11">
        <f>(L13/L14)-1</f>
        <v>0.12179487179487181</v>
      </c>
      <c r="Q9" s="3">
        <f>VLOOKUP(R9,$A:$B,2,FALSE)</f>
        <v>1.5</v>
      </c>
      <c r="R9" s="9" t="s">
        <v>16</v>
      </c>
      <c r="S9" s="9">
        <v>5</v>
      </c>
      <c r="T9" s="10" t="s">
        <v>55</v>
      </c>
      <c r="U9" s="10">
        <v>8</v>
      </c>
      <c r="V9" s="11">
        <f>(S13/S14)-1</f>
        <v>0.2552301255230125</v>
      </c>
      <c r="X9" s="3">
        <f>VLOOKUP(Y9,$A:$B,2,FALSE)</f>
        <v>1.5</v>
      </c>
      <c r="Y9" s="9" t="s">
        <v>14</v>
      </c>
      <c r="Z9" s="9">
        <v>5</v>
      </c>
      <c r="AA9" s="10" t="s">
        <v>26</v>
      </c>
      <c r="AB9" s="10">
        <v>3.5</v>
      </c>
      <c r="AC9" s="11">
        <f>(Z13/Z14)-1</f>
        <v>0.20815899581589936</v>
      </c>
      <c r="AE9" s="3">
        <f>VLOOKUP(AF9,$A:$B,2,FALSE)</f>
        <v>1.4</v>
      </c>
      <c r="AF9" s="9" t="s">
        <v>8</v>
      </c>
      <c r="AG9" s="9">
        <v>3</v>
      </c>
      <c r="AH9" s="10" t="s">
        <v>27</v>
      </c>
      <c r="AI9" s="10">
        <v>3</v>
      </c>
      <c r="AJ9" s="11">
        <f>(AG13/AG14)-1</f>
        <v>0.26903553299492411</v>
      </c>
      <c r="AL9" s="3">
        <f>VLOOKUP(AM9,$A:$B,2,FALSE)</f>
        <v>1.4</v>
      </c>
      <c r="AM9" s="9" t="s">
        <v>25</v>
      </c>
      <c r="AN9" s="9">
        <v>3</v>
      </c>
      <c r="AO9" s="10" t="s">
        <v>31</v>
      </c>
      <c r="AP9" s="10">
        <v>5</v>
      </c>
      <c r="AQ9" s="11">
        <f>(AN13/AN14)-1</f>
        <v>0.19808306709265189</v>
      </c>
      <c r="AS9" s="3">
        <f>VLOOKUP(AT9,$A:$B,2,FALSE)</f>
        <v>1.5</v>
      </c>
      <c r="AT9" s="9" t="s">
        <v>18</v>
      </c>
      <c r="AU9" s="9">
        <v>5</v>
      </c>
      <c r="AV9" s="10" t="s">
        <v>32</v>
      </c>
      <c r="AW9" s="10">
        <v>7.3</v>
      </c>
      <c r="AX9" s="11">
        <f>(AU13/AU14)-1</f>
        <v>0.22175732217573207</v>
      </c>
      <c r="AZ9" s="3">
        <f>VLOOKUP(BA9,$A:$B,2,FALSE)</f>
        <v>3.8</v>
      </c>
      <c r="BA9" s="9" t="s">
        <v>28</v>
      </c>
      <c r="BB9" s="9">
        <v>3</v>
      </c>
      <c r="BC9" s="10" t="s">
        <v>0</v>
      </c>
      <c r="BD9" s="10">
        <v>10.5</v>
      </c>
      <c r="BE9" s="11">
        <f>(BB13/BB14)-1</f>
        <v>0.25000000000000022</v>
      </c>
      <c r="BG9" s="3">
        <f>VLOOKUP(BH9,$A:$B,2,FALSE)</f>
        <v>1.5</v>
      </c>
      <c r="BH9" s="9" t="s">
        <v>17</v>
      </c>
      <c r="BI9" s="9">
        <v>5</v>
      </c>
      <c r="BJ9" s="10" t="s">
        <v>56</v>
      </c>
      <c r="BK9" s="10">
        <v>10</v>
      </c>
      <c r="BL9" s="11">
        <f>(BI13/BI14)-1</f>
        <v>0.22149837133550498</v>
      </c>
      <c r="BN9" s="3">
        <f>VLOOKUP(BO9,$A:$B,2,FALSE)</f>
        <v>1.5</v>
      </c>
      <c r="BO9" s="9" t="s">
        <v>31</v>
      </c>
      <c r="BP9" s="9">
        <v>5</v>
      </c>
      <c r="BQ9" s="10" t="s">
        <v>38</v>
      </c>
      <c r="BR9" s="10">
        <v>3</v>
      </c>
      <c r="BS9" s="11">
        <f>(BP13/BP14)-1</f>
        <v>0.22384937238493707</v>
      </c>
      <c r="BU9" s="3">
        <f>VLOOKUP(BV9,$A:$B,2,FALSE)</f>
        <v>1.4</v>
      </c>
      <c r="BV9" s="9" t="s">
        <v>7</v>
      </c>
      <c r="BW9" s="9">
        <v>3</v>
      </c>
      <c r="BX9" s="10" t="s">
        <v>43</v>
      </c>
      <c r="BY9" s="10">
        <v>5.0999999999999996</v>
      </c>
      <c r="BZ9" s="11">
        <f>(BW13/BW14)-1</f>
        <v>0.1774406332453824</v>
      </c>
      <c r="CB9" s="3">
        <f>VLOOKUP(CC9,$A:$B,2,FALSE)</f>
        <v>2</v>
      </c>
      <c r="CC9" s="9" t="s">
        <v>45</v>
      </c>
      <c r="CD9" s="9">
        <v>5</v>
      </c>
      <c r="CE9" s="10" t="s">
        <v>51</v>
      </c>
      <c r="CF9" s="10">
        <v>3.8</v>
      </c>
      <c r="CG9" s="11">
        <f>(CD13/CD14)-1</f>
        <v>0.25</v>
      </c>
    </row>
    <row r="10" spans="1:85">
      <c r="A10" s="3" t="s">
        <v>9</v>
      </c>
      <c r="B10" s="3">
        <v>1.4</v>
      </c>
      <c r="C10" s="5"/>
      <c r="D10" s="5"/>
      <c r="J10" s="3">
        <f t="shared" ref="J10:J11" si="1">VLOOKUP(K10,$A:$B,2,FALSE)</f>
        <v>1.5</v>
      </c>
      <c r="K10" s="9" t="s">
        <v>12</v>
      </c>
      <c r="L10" s="9">
        <v>1</v>
      </c>
      <c r="M10" s="10"/>
      <c r="N10" s="10"/>
      <c r="Q10" s="3"/>
      <c r="R10" s="9"/>
      <c r="S10" s="9"/>
      <c r="T10" s="10"/>
      <c r="U10" s="10"/>
      <c r="V10" s="5"/>
      <c r="X10" s="3"/>
      <c r="Y10" s="9"/>
      <c r="Z10" s="9"/>
      <c r="AA10" s="10"/>
      <c r="AB10" s="10"/>
      <c r="AC10" s="5"/>
      <c r="AE10" s="3"/>
      <c r="AF10" s="9"/>
      <c r="AG10" s="9"/>
      <c r="AH10" s="10"/>
      <c r="AI10" s="10"/>
      <c r="AJ10" s="5"/>
      <c r="AL10" s="3"/>
      <c r="AM10" s="9"/>
      <c r="AN10" s="9"/>
      <c r="AO10" s="10"/>
      <c r="AP10" s="10"/>
      <c r="AQ10" s="5"/>
      <c r="AS10" s="3"/>
      <c r="AT10" s="9"/>
      <c r="AU10" s="9"/>
      <c r="AV10" s="10"/>
      <c r="AW10" s="10"/>
      <c r="AX10" s="5"/>
      <c r="AZ10" s="3">
        <f>VLOOKUP(BA10,$A:$B,2,FALSE)</f>
        <v>5.2</v>
      </c>
      <c r="BA10" s="9" t="s">
        <v>30</v>
      </c>
      <c r="BB10" s="9">
        <v>1</v>
      </c>
      <c r="BC10" s="10"/>
      <c r="BD10" s="10"/>
      <c r="BE10" s="5"/>
      <c r="BG10" s="3">
        <f>VLOOKUP(BH10,$A:$B,2,FALSE)</f>
        <v>1.5</v>
      </c>
      <c r="BH10" s="9" t="s">
        <v>18</v>
      </c>
      <c r="BI10" s="9">
        <v>5</v>
      </c>
      <c r="BJ10" s="10"/>
      <c r="BK10" s="10"/>
      <c r="BL10" s="5"/>
      <c r="BN10" s="3"/>
      <c r="BO10" s="9"/>
      <c r="BP10" s="9"/>
      <c r="BQ10" s="10"/>
      <c r="BR10" s="10"/>
      <c r="BS10" s="5"/>
      <c r="BU10" s="3">
        <f>VLOOKUP(BV10,$A:$B,2,FALSE)</f>
        <v>2</v>
      </c>
      <c r="BV10" s="9" t="s">
        <v>21</v>
      </c>
      <c r="BW10" s="9">
        <v>1</v>
      </c>
      <c r="BX10" s="10"/>
      <c r="BY10" s="10"/>
      <c r="BZ10" s="5"/>
      <c r="CB10" s="3"/>
      <c r="CC10" s="9"/>
      <c r="CD10" s="9"/>
      <c r="CE10" s="10"/>
      <c r="CF10" s="10"/>
      <c r="CG10" s="5"/>
    </row>
    <row r="11" spans="1:85">
      <c r="A11" s="3" t="s">
        <v>10</v>
      </c>
      <c r="B11" s="3">
        <v>1.6</v>
      </c>
      <c r="C11" s="5"/>
      <c r="D11" s="5"/>
      <c r="E11" s="5"/>
      <c r="J11" s="3">
        <f t="shared" si="1"/>
        <v>1.6</v>
      </c>
      <c r="K11" s="9" t="s">
        <v>32</v>
      </c>
      <c r="L11" s="9">
        <v>1</v>
      </c>
      <c r="M11" s="10"/>
      <c r="N11" s="10"/>
      <c r="Q11" s="3"/>
      <c r="R11" s="9"/>
      <c r="S11" s="9"/>
      <c r="T11" s="10"/>
      <c r="U11" s="10"/>
      <c r="V11" s="5"/>
      <c r="X11" s="3"/>
      <c r="Y11" s="9"/>
      <c r="Z11" s="9"/>
      <c r="AA11" s="10"/>
      <c r="AB11" s="10"/>
      <c r="AC11" s="5"/>
      <c r="AE11" s="3"/>
      <c r="AF11" s="9"/>
      <c r="AG11" s="9"/>
      <c r="AH11" s="10"/>
      <c r="AI11" s="10"/>
      <c r="AJ11" s="5"/>
      <c r="AL11" s="3"/>
      <c r="AM11" s="9"/>
      <c r="AN11" s="9"/>
      <c r="AO11" s="10"/>
      <c r="AP11" s="10"/>
      <c r="AQ11" s="5"/>
      <c r="AS11" s="3"/>
      <c r="AT11" s="9"/>
      <c r="AU11" s="9"/>
      <c r="AV11" s="10"/>
      <c r="AW11" s="10"/>
      <c r="AX11" s="5"/>
      <c r="AZ11" s="3">
        <f>VLOOKUP(BA11,$A:$B,2,FALSE)</f>
        <v>1.5</v>
      </c>
      <c r="BA11" s="9" t="s">
        <v>13</v>
      </c>
      <c r="BB11" s="9">
        <v>1</v>
      </c>
      <c r="BC11" s="10"/>
      <c r="BD11" s="10"/>
      <c r="BE11" s="5"/>
      <c r="BG11" s="3">
        <f>VLOOKUP(BH11,$A:$B,2,FALSE)</f>
        <v>1.5</v>
      </c>
      <c r="BH11" s="9" t="s">
        <v>16</v>
      </c>
      <c r="BI11" s="9">
        <v>5</v>
      </c>
      <c r="BJ11" s="10"/>
      <c r="BK11" s="10"/>
      <c r="BL11" s="5"/>
      <c r="BN11" s="3"/>
      <c r="BO11" s="9"/>
      <c r="BP11" s="9"/>
      <c r="BQ11" s="10"/>
      <c r="BR11" s="10"/>
      <c r="BS11" s="5"/>
      <c r="BU11" s="3">
        <f t="shared" ref="BU11:BU12" si="2">VLOOKUP(BV11,$A:$B,2,FALSE)</f>
        <v>1.8</v>
      </c>
      <c r="BV11" s="9" t="s">
        <v>34</v>
      </c>
      <c r="BW11" s="9">
        <v>3</v>
      </c>
      <c r="BX11" s="10"/>
      <c r="BY11" s="10"/>
      <c r="BZ11" s="5"/>
      <c r="CB11" s="3"/>
      <c r="CC11" s="9"/>
      <c r="CD11" s="9"/>
      <c r="CE11" s="10"/>
      <c r="CF11" s="10"/>
      <c r="CG11" s="5"/>
    </row>
    <row r="12" spans="1:85">
      <c r="A12" s="3" t="s">
        <v>11</v>
      </c>
      <c r="B12" s="3">
        <v>1.4</v>
      </c>
      <c r="C12" s="5"/>
      <c r="D12" s="5"/>
      <c r="J12" s="3"/>
      <c r="K12" s="9"/>
      <c r="L12" s="9"/>
      <c r="M12" s="10"/>
      <c r="N12" s="10"/>
      <c r="Q12" s="3"/>
      <c r="R12" s="9"/>
      <c r="S12" s="9"/>
      <c r="T12" s="10"/>
      <c r="U12" s="10"/>
      <c r="V12" s="5"/>
      <c r="X12" s="3"/>
      <c r="Y12" s="9"/>
      <c r="Z12" s="9"/>
      <c r="AA12" s="10"/>
      <c r="AB12" s="10"/>
      <c r="AC12" s="5"/>
      <c r="AE12" s="3"/>
      <c r="AF12" s="9"/>
      <c r="AG12" s="9"/>
      <c r="AH12" s="10"/>
      <c r="AI12" s="10"/>
      <c r="AJ12" s="5"/>
      <c r="AL12" s="3"/>
      <c r="AM12" s="9"/>
      <c r="AN12" s="9"/>
      <c r="AO12" s="10"/>
      <c r="AP12" s="10"/>
      <c r="AQ12" s="5"/>
      <c r="AS12" s="3"/>
      <c r="AT12" s="9"/>
      <c r="AU12" s="9"/>
      <c r="AV12" s="10"/>
      <c r="AW12" s="10"/>
      <c r="AX12" s="5"/>
      <c r="AZ12" s="3"/>
      <c r="BA12" s="9"/>
      <c r="BB12" s="9"/>
      <c r="BC12" s="10"/>
      <c r="BD12" s="10"/>
      <c r="BE12" s="5"/>
      <c r="BG12" s="3"/>
      <c r="BH12" s="9"/>
      <c r="BI12" s="9"/>
      <c r="BJ12" s="10"/>
      <c r="BK12" s="10"/>
      <c r="BL12" s="5"/>
      <c r="BN12" s="3"/>
      <c r="BO12" s="9"/>
      <c r="BP12" s="9"/>
      <c r="BQ12" s="10"/>
      <c r="BR12" s="10"/>
      <c r="BS12" s="5"/>
      <c r="BU12" s="3">
        <f t="shared" si="2"/>
        <v>1.5</v>
      </c>
      <c r="BV12" s="9" t="s">
        <v>12</v>
      </c>
      <c r="BW12" s="9">
        <v>1</v>
      </c>
      <c r="BX12" s="10"/>
      <c r="BY12" s="10"/>
      <c r="BZ12" s="5"/>
      <c r="CB12" s="3"/>
      <c r="CC12" s="9"/>
      <c r="CD12" s="9"/>
      <c r="CE12" s="10"/>
      <c r="CF12" s="10"/>
      <c r="CG12" s="5"/>
    </row>
    <row r="13" spans="1:85">
      <c r="A13" s="3" t="s">
        <v>12</v>
      </c>
      <c r="B13" s="3">
        <v>1.5</v>
      </c>
      <c r="C13" s="5"/>
      <c r="D13" s="5"/>
      <c r="J13" s="3">
        <f>VLOOKUP(M9,$A:$B,2,FALSE)</f>
        <v>1.5</v>
      </c>
      <c r="K13" s="4" t="s">
        <v>72</v>
      </c>
      <c r="L13" s="3">
        <f>SUM(N9*J13,N10*J14,N11*J15,N12*J16)</f>
        <v>10.5</v>
      </c>
      <c r="Q13" s="3">
        <f>VLOOKUP(T9,$A:$B,2,FALSE)</f>
        <v>1.5</v>
      </c>
      <c r="R13" s="4" t="s">
        <v>72</v>
      </c>
      <c r="S13" s="3">
        <f>SUM(U9*Q13,U10*Q14,U11*Q15,U12*Q16)</f>
        <v>12</v>
      </c>
      <c r="V13" s="5"/>
      <c r="X13" s="3">
        <f>VLOOKUP(AA9,$A:$B,2,FALSE)</f>
        <v>3.3</v>
      </c>
      <c r="Y13" s="4" t="s">
        <v>72</v>
      </c>
      <c r="Z13" s="3">
        <f>SUM(AB9*X13,AB10*X14,AB11*X15,AB12*X16)</f>
        <v>11.549999999999999</v>
      </c>
      <c r="AC13" s="5"/>
      <c r="AE13" s="3">
        <f>VLOOKUP(AH9,$A:$B,2,FALSE)</f>
        <v>2.5</v>
      </c>
      <c r="AF13" s="4" t="s">
        <v>72</v>
      </c>
      <c r="AG13" s="3">
        <f>SUM(AI9*AE13,AI10*AE14,AI11*AE15,AI12*AE16)</f>
        <v>7.5</v>
      </c>
      <c r="AJ13" s="5"/>
      <c r="AL13" s="3">
        <f>VLOOKUP(AO9,$A:$B,2,FALSE)</f>
        <v>1.5</v>
      </c>
      <c r="AM13" s="4" t="s">
        <v>72</v>
      </c>
      <c r="AN13" s="3">
        <f>SUM(AP9*AL13,AP10*AL14,AP11*AL15,AP12*AL16)</f>
        <v>7.5</v>
      </c>
      <c r="AQ13" s="5"/>
      <c r="AS13" s="3">
        <f>VLOOKUP(AV9,$A:$B,2,FALSE)</f>
        <v>1.6</v>
      </c>
      <c r="AT13" s="4" t="s">
        <v>72</v>
      </c>
      <c r="AU13" s="3">
        <f>SUM(AW9*AS13,AW10*AS14,AW11*AS15,AW12*AS16)</f>
        <v>11.68</v>
      </c>
      <c r="AX13" s="5"/>
      <c r="AZ13" s="3">
        <f>VLOOKUP(BC9,$A:$B,2,FALSE)</f>
        <v>2.4</v>
      </c>
      <c r="BA13" s="4" t="s">
        <v>72</v>
      </c>
      <c r="BB13" s="3">
        <f>SUM(BD9*AZ13,BD10*AZ14,BD11*AZ15,BD12*AZ16)</f>
        <v>25.2</v>
      </c>
      <c r="BE13" s="5"/>
      <c r="BG13" s="3">
        <f>VLOOKUP(BJ9,$A:$B,2,FALSE)</f>
        <v>3</v>
      </c>
      <c r="BH13" s="4" t="s">
        <v>72</v>
      </c>
      <c r="BI13" s="3">
        <f>SUM(BK9*BG13,BK10*BG14,BK11*BG15,BK12*BG16)</f>
        <v>30</v>
      </c>
      <c r="BL13" s="5"/>
      <c r="BN13" s="3">
        <f>VLOOKUP(BQ9,$A:$B,2,FALSE)</f>
        <v>3.9</v>
      </c>
      <c r="BO13" s="4" t="s">
        <v>72</v>
      </c>
      <c r="BP13" s="3">
        <f>SUM(BR9*BN13,BR10*BN14,BR11*BN15,BR12*BN16)</f>
        <v>11.7</v>
      </c>
      <c r="BS13" s="5"/>
      <c r="BU13" s="3">
        <f>VLOOKUP(BX9,$A:$B,2,FALSE)</f>
        <v>3.5</v>
      </c>
      <c r="BV13" s="4" t="s">
        <v>72</v>
      </c>
      <c r="BW13" s="3">
        <f>SUM(BY9*BU13,BY10*BU14,BY11*BU15,BY12*BU16)</f>
        <v>17.849999999999998</v>
      </c>
      <c r="BZ13" s="5"/>
      <c r="CB13" s="3">
        <f>VLOOKUP(CE9,$A:$B,2,FALSE)</f>
        <v>4</v>
      </c>
      <c r="CC13" s="4" t="s">
        <v>72</v>
      </c>
      <c r="CD13" s="3">
        <f>SUM(CF9*CB13,CF10*CB14,CF11*CB15,CF12*CB16)</f>
        <v>15.2</v>
      </c>
      <c r="CG13" s="5"/>
    </row>
    <row r="14" spans="1:85">
      <c r="A14" s="3" t="s">
        <v>13</v>
      </c>
      <c r="B14" s="3">
        <v>1.5</v>
      </c>
      <c r="C14" s="5"/>
      <c r="D14" s="5"/>
      <c r="J14" s="3"/>
      <c r="K14" s="4" t="s">
        <v>73</v>
      </c>
      <c r="L14" s="3">
        <f>SUM(L9*J9,L10*J10,L11*J11,L12*J12,K16)</f>
        <v>9.36</v>
      </c>
      <c r="Q14" s="3"/>
      <c r="R14" s="4" t="s">
        <v>73</v>
      </c>
      <c r="S14" s="3">
        <f>SUM(S9*Q9,S10*Q10,S11*Q11,S12*Q12,R16)</f>
        <v>9.56</v>
      </c>
      <c r="V14" s="5"/>
      <c r="X14" s="3"/>
      <c r="Y14" s="4" t="s">
        <v>73</v>
      </c>
      <c r="Z14" s="3">
        <f>SUM(Z9*X9,Z10*X10,Z11*X11,Z12*X12,Y16)</f>
        <v>9.56</v>
      </c>
      <c r="AC14" s="5"/>
      <c r="AE14" s="3"/>
      <c r="AF14" s="4" t="s">
        <v>73</v>
      </c>
      <c r="AG14" s="3">
        <f>SUM(AG9*AE9,AG10*AE10,AG11*AE11,AG12*AE12,AF16)</f>
        <v>5.9099999999999993</v>
      </c>
      <c r="AJ14" s="5"/>
      <c r="AL14" s="3"/>
      <c r="AM14" s="4" t="s">
        <v>73</v>
      </c>
      <c r="AN14" s="3">
        <f>SUM(AN9*AL9,AN10*AL10,AN11*AL11,AN12*AL12,AM16)</f>
        <v>6.26</v>
      </c>
      <c r="AQ14" s="5"/>
      <c r="AS14" s="3"/>
      <c r="AT14" s="4" t="s">
        <v>73</v>
      </c>
      <c r="AU14" s="3">
        <f>SUM(AU9*AS9,AU10*AS10,AU11*AS11,AU12*AS12,AT16)</f>
        <v>9.56</v>
      </c>
      <c r="AX14" s="5"/>
      <c r="AZ14" s="3"/>
      <c r="BA14" s="4" t="s">
        <v>73</v>
      </c>
      <c r="BB14" s="3">
        <f>SUM(BB9*AZ9,BB10*AZ10,BB11*AZ11,BB12*AZ12,BA16)</f>
        <v>20.159999999999997</v>
      </c>
      <c r="BE14" s="5"/>
      <c r="BG14" s="3"/>
      <c r="BH14" s="4" t="s">
        <v>73</v>
      </c>
      <c r="BI14" s="3">
        <f>SUM(BI9*BG9,BI10*BG10,BI11*BG11,BI12*BG12,BH16)</f>
        <v>24.56</v>
      </c>
      <c r="BL14" s="5"/>
      <c r="BN14" s="3"/>
      <c r="BO14" s="4" t="s">
        <v>73</v>
      </c>
      <c r="BP14" s="3">
        <f>SUM(BP9*BN9,BP10*BN10,BP11*BN11,BP12*BN12,BO16)</f>
        <v>9.56</v>
      </c>
      <c r="BS14" s="5"/>
      <c r="BU14" s="3"/>
      <c r="BV14" s="4" t="s">
        <v>73</v>
      </c>
      <c r="BW14" s="3">
        <f>SUM(BW9*BU9,BW10*BU10,BW11*BU11,BW12*BU12,BV16)</f>
        <v>15.16</v>
      </c>
      <c r="BZ14" s="5"/>
      <c r="CB14" s="3"/>
      <c r="CC14" s="4" t="s">
        <v>73</v>
      </c>
      <c r="CD14" s="3">
        <f>SUM(CD9*CB9,CD10*CB10,CD11*CB11,CD12*CB12,CC16)</f>
        <v>12.16</v>
      </c>
      <c r="CG14" s="5"/>
    </row>
    <row r="15" spans="1:85">
      <c r="A15" s="3" t="s">
        <v>14</v>
      </c>
      <c r="B15" s="3">
        <v>1.5</v>
      </c>
      <c r="C15" s="5"/>
      <c r="D15" s="5"/>
      <c r="J15" s="3"/>
      <c r="K15" s="18" t="s">
        <v>63</v>
      </c>
      <c r="L15" s="19"/>
      <c r="Q15" s="3"/>
      <c r="R15" s="18" t="s">
        <v>63</v>
      </c>
      <c r="S15" s="19"/>
      <c r="V15" s="5"/>
      <c r="X15" s="3"/>
      <c r="Y15" s="18" t="s">
        <v>63</v>
      </c>
      <c r="Z15" s="19"/>
      <c r="AC15" s="5"/>
      <c r="AE15" s="3"/>
      <c r="AF15" s="18" t="s">
        <v>144</v>
      </c>
      <c r="AG15" s="19"/>
      <c r="AJ15" s="5"/>
      <c r="AL15" s="3"/>
      <c r="AM15" s="18" t="s">
        <v>63</v>
      </c>
      <c r="AN15" s="19"/>
      <c r="AQ15" s="5"/>
      <c r="AS15" s="3"/>
      <c r="AT15" s="18" t="s">
        <v>63</v>
      </c>
      <c r="AU15" s="19"/>
      <c r="AX15" s="5"/>
      <c r="AZ15" s="3"/>
      <c r="BA15" s="18" t="s">
        <v>63</v>
      </c>
      <c r="BB15" s="19"/>
      <c r="BE15" s="5"/>
      <c r="BG15" s="3"/>
      <c r="BH15" s="18" t="s">
        <v>63</v>
      </c>
      <c r="BI15" s="19"/>
      <c r="BL15" s="5"/>
      <c r="BN15" s="3"/>
      <c r="BO15" s="18" t="s">
        <v>63</v>
      </c>
      <c r="BP15" s="19"/>
      <c r="BS15" s="5"/>
      <c r="BU15" s="3"/>
      <c r="BV15" s="18" t="s">
        <v>63</v>
      </c>
      <c r="BW15" s="19"/>
      <c r="BZ15" s="5"/>
      <c r="CB15" s="3"/>
      <c r="CC15" s="18" t="s">
        <v>64</v>
      </c>
      <c r="CD15" s="19"/>
      <c r="CG15" s="5"/>
    </row>
    <row r="16" spans="1:85">
      <c r="A16" s="3" t="s">
        <v>15</v>
      </c>
      <c r="B16" s="3">
        <v>1.5</v>
      </c>
      <c r="C16" s="5"/>
      <c r="D16" s="5"/>
      <c r="J16" s="3"/>
      <c r="K16" s="3">
        <f>HLOOKUP(K15,$F$1:$H$6,6,FALSE)</f>
        <v>2.06</v>
      </c>
      <c r="Q16" s="3"/>
      <c r="R16" s="3">
        <f>HLOOKUP(R15,$F$1:$H$6,6,FALSE)</f>
        <v>2.06</v>
      </c>
      <c r="V16" s="5"/>
      <c r="X16" s="3"/>
      <c r="Y16" s="3">
        <f>HLOOKUP(Y15,$F$1:$H$6,6,FALSE)</f>
        <v>2.06</v>
      </c>
      <c r="AC16" s="5"/>
      <c r="AE16" s="3"/>
      <c r="AF16" s="3">
        <f>HLOOKUP(AF15,$F$1:$H$6,6,FALSE)</f>
        <v>1.7099999999999997</v>
      </c>
      <c r="AJ16" s="5"/>
      <c r="AL16" s="3"/>
      <c r="AM16" s="3">
        <f>HLOOKUP(AM15,$F$1:$H$6,6,FALSE)</f>
        <v>2.06</v>
      </c>
      <c r="AQ16" s="5"/>
      <c r="AS16" s="3"/>
      <c r="AT16" s="3">
        <f>HLOOKUP(AT15,$F$1:$H$6,6,FALSE)</f>
        <v>2.06</v>
      </c>
      <c r="AX16" s="5"/>
      <c r="AZ16" s="3"/>
      <c r="BA16" s="3">
        <f>HLOOKUP(BA15,$F$1:$H$6,6,FALSE)</f>
        <v>2.06</v>
      </c>
      <c r="BE16" s="5"/>
      <c r="BG16" s="3"/>
      <c r="BH16" s="3">
        <f>HLOOKUP(BH15,$F$1:$H$6,6,FALSE)</f>
        <v>2.06</v>
      </c>
      <c r="BL16" s="5"/>
      <c r="BN16" s="3"/>
      <c r="BO16" s="3">
        <f>HLOOKUP(BO15,$F$1:$H$6,6,FALSE)</f>
        <v>2.06</v>
      </c>
      <c r="BS16" s="5"/>
      <c r="BU16" s="3"/>
      <c r="BV16" s="3">
        <f>HLOOKUP(BV15,$F$1:$H$6,6,FALSE)</f>
        <v>2.06</v>
      </c>
      <c r="BZ16" s="5"/>
      <c r="CB16" s="3"/>
      <c r="CC16" s="3">
        <f>HLOOKUP(CC15,$F$1:$H$6,6,FALSE)</f>
        <v>2.16</v>
      </c>
      <c r="CG16" s="5"/>
    </row>
    <row r="17" spans="1:85">
      <c r="A17" s="3" t="s">
        <v>16</v>
      </c>
      <c r="B17" s="3">
        <v>1.5</v>
      </c>
      <c r="C17" s="5"/>
      <c r="D17" s="5"/>
    </row>
    <row r="18" spans="1:85">
      <c r="A18" s="3" t="s">
        <v>17</v>
      </c>
      <c r="B18" s="3">
        <v>1.5</v>
      </c>
      <c r="C18" s="5"/>
      <c r="D18" s="5"/>
      <c r="K18" s="21" t="s">
        <v>75</v>
      </c>
      <c r="L18" s="21"/>
      <c r="M18" s="21"/>
      <c r="N18" s="21"/>
      <c r="R18" s="21" t="s">
        <v>84</v>
      </c>
      <c r="S18" s="21"/>
      <c r="T18" s="21"/>
      <c r="U18" s="21"/>
      <c r="V18" s="5"/>
      <c r="Y18" s="21" t="s">
        <v>88</v>
      </c>
      <c r="Z18" s="21"/>
      <c r="AA18" s="21"/>
      <c r="AB18" s="21"/>
      <c r="AC18" s="5"/>
      <c r="AF18" s="21" t="s">
        <v>98</v>
      </c>
      <c r="AG18" s="21"/>
      <c r="AH18" s="21"/>
      <c r="AI18" s="21"/>
      <c r="AJ18" s="5"/>
      <c r="AM18" s="21" t="s">
        <v>104</v>
      </c>
      <c r="AN18" s="21"/>
      <c r="AO18" s="21"/>
      <c r="AP18" s="21"/>
      <c r="AQ18" s="5"/>
      <c r="AT18" s="21" t="s">
        <v>108</v>
      </c>
      <c r="AU18" s="21"/>
      <c r="AV18" s="21"/>
      <c r="AW18" s="21"/>
      <c r="AX18" s="5"/>
      <c r="BA18" s="21" t="s">
        <v>111</v>
      </c>
      <c r="BB18" s="21"/>
      <c r="BC18" s="21"/>
      <c r="BD18" s="21"/>
      <c r="BE18" s="5"/>
      <c r="BH18" s="21" t="s">
        <v>101</v>
      </c>
      <c r="BI18" s="21"/>
      <c r="BJ18" s="21"/>
      <c r="BK18" s="21"/>
      <c r="BL18" s="5"/>
      <c r="BO18" s="21" t="s">
        <v>119</v>
      </c>
      <c r="BP18" s="21"/>
      <c r="BQ18" s="21"/>
      <c r="BR18" s="21"/>
      <c r="BS18" s="5"/>
      <c r="BV18" s="21" t="s">
        <v>133</v>
      </c>
      <c r="BW18" s="21"/>
      <c r="BX18" s="21"/>
      <c r="BY18" s="21"/>
      <c r="BZ18" s="5"/>
      <c r="CC18" s="21" t="s">
        <v>139</v>
      </c>
      <c r="CD18" s="21"/>
      <c r="CE18" s="21"/>
      <c r="CF18" s="21"/>
      <c r="CG18" s="5"/>
    </row>
    <row r="19" spans="1:85">
      <c r="A19" s="3" t="s">
        <v>18</v>
      </c>
      <c r="B19" s="3">
        <v>1.5</v>
      </c>
      <c r="C19" s="5"/>
      <c r="D19" s="5"/>
      <c r="K19" s="9" t="s">
        <v>68</v>
      </c>
      <c r="L19" s="9" t="s">
        <v>69</v>
      </c>
      <c r="M19" s="10" t="s">
        <v>74</v>
      </c>
      <c r="N19" s="10" t="s">
        <v>71</v>
      </c>
      <c r="O19" s="8" t="s">
        <v>70</v>
      </c>
      <c r="R19" s="9" t="s">
        <v>68</v>
      </c>
      <c r="S19" s="9" t="s">
        <v>69</v>
      </c>
      <c r="T19" s="10" t="s">
        <v>74</v>
      </c>
      <c r="U19" s="10" t="s">
        <v>71</v>
      </c>
      <c r="V19" s="8" t="s">
        <v>70</v>
      </c>
      <c r="Y19" s="9" t="s">
        <v>68</v>
      </c>
      <c r="Z19" s="9" t="s">
        <v>69</v>
      </c>
      <c r="AA19" s="10" t="s">
        <v>74</v>
      </c>
      <c r="AB19" s="10" t="s">
        <v>71</v>
      </c>
      <c r="AC19" s="8" t="s">
        <v>70</v>
      </c>
      <c r="AF19" s="9" t="s">
        <v>68</v>
      </c>
      <c r="AG19" s="9" t="s">
        <v>69</v>
      </c>
      <c r="AH19" s="10" t="s">
        <v>74</v>
      </c>
      <c r="AI19" s="10" t="s">
        <v>71</v>
      </c>
      <c r="AJ19" s="8" t="s">
        <v>70</v>
      </c>
      <c r="AM19" s="9" t="s">
        <v>68</v>
      </c>
      <c r="AN19" s="9" t="s">
        <v>69</v>
      </c>
      <c r="AO19" s="10" t="s">
        <v>74</v>
      </c>
      <c r="AP19" s="10" t="s">
        <v>71</v>
      </c>
      <c r="AQ19" s="8" t="s">
        <v>70</v>
      </c>
      <c r="AT19" s="9" t="s">
        <v>68</v>
      </c>
      <c r="AU19" s="9" t="s">
        <v>69</v>
      </c>
      <c r="AV19" s="10" t="s">
        <v>74</v>
      </c>
      <c r="AW19" s="10" t="s">
        <v>71</v>
      </c>
      <c r="AX19" s="8" t="s">
        <v>70</v>
      </c>
      <c r="BA19" s="9" t="s">
        <v>68</v>
      </c>
      <c r="BB19" s="9" t="s">
        <v>69</v>
      </c>
      <c r="BC19" s="10" t="s">
        <v>74</v>
      </c>
      <c r="BD19" s="10" t="s">
        <v>71</v>
      </c>
      <c r="BE19" s="8" t="s">
        <v>70</v>
      </c>
      <c r="BH19" s="9" t="s">
        <v>68</v>
      </c>
      <c r="BI19" s="9" t="s">
        <v>69</v>
      </c>
      <c r="BJ19" s="10" t="s">
        <v>74</v>
      </c>
      <c r="BK19" s="10" t="s">
        <v>71</v>
      </c>
      <c r="BL19" s="8" t="s">
        <v>70</v>
      </c>
      <c r="BO19" s="9" t="s">
        <v>68</v>
      </c>
      <c r="BP19" s="9" t="s">
        <v>69</v>
      </c>
      <c r="BQ19" s="10" t="s">
        <v>74</v>
      </c>
      <c r="BR19" s="10" t="s">
        <v>71</v>
      </c>
      <c r="BS19" s="8" t="s">
        <v>70</v>
      </c>
      <c r="BV19" s="9" t="s">
        <v>68</v>
      </c>
      <c r="BW19" s="9" t="s">
        <v>69</v>
      </c>
      <c r="BX19" s="10" t="s">
        <v>74</v>
      </c>
      <c r="BY19" s="10" t="s">
        <v>71</v>
      </c>
      <c r="BZ19" s="8" t="s">
        <v>70</v>
      </c>
      <c r="CC19" s="9" t="s">
        <v>68</v>
      </c>
      <c r="CD19" s="9" t="s">
        <v>69</v>
      </c>
      <c r="CE19" s="10" t="s">
        <v>74</v>
      </c>
      <c r="CF19" s="10" t="s">
        <v>71</v>
      </c>
      <c r="CG19" s="8" t="s">
        <v>70</v>
      </c>
    </row>
    <row r="20" spans="1:85">
      <c r="A20" s="3" t="s">
        <v>19</v>
      </c>
      <c r="B20" s="3">
        <v>1.4</v>
      </c>
      <c r="C20" s="5"/>
      <c r="D20" s="5"/>
      <c r="J20" s="3">
        <f>VLOOKUP(K20,$A:$B,2,FALSE)</f>
        <v>1.4</v>
      </c>
      <c r="K20" s="9" t="s">
        <v>5</v>
      </c>
      <c r="L20" s="9">
        <v>3</v>
      </c>
      <c r="M20" s="10" t="s">
        <v>54</v>
      </c>
      <c r="N20" s="10">
        <v>7</v>
      </c>
      <c r="O20" s="11">
        <f>(L24/L25)-1</f>
        <v>0.12179487179487181</v>
      </c>
      <c r="Q20" s="3">
        <f>VLOOKUP(R20,$A:$B,2,FALSE)</f>
        <v>1.5</v>
      </c>
      <c r="R20" s="9" t="s">
        <v>12</v>
      </c>
      <c r="S20" s="9">
        <v>5</v>
      </c>
      <c r="T20" s="10" t="s">
        <v>28</v>
      </c>
      <c r="U20" s="10">
        <v>5.4</v>
      </c>
      <c r="V20" s="11">
        <f>(S24/S25)-1</f>
        <v>0.20281359906213381</v>
      </c>
      <c r="X20" s="3">
        <f>VLOOKUP(Y20,$A:$B,2,FALSE)</f>
        <v>1.5</v>
      </c>
      <c r="Y20" s="9" t="s">
        <v>13</v>
      </c>
      <c r="Z20" s="9">
        <v>3</v>
      </c>
      <c r="AA20" s="10" t="s">
        <v>30</v>
      </c>
      <c r="AB20" s="10">
        <v>2.2000000000000002</v>
      </c>
      <c r="AC20" s="11">
        <f>(Z24/Z25)-1</f>
        <v>0.19665271966527209</v>
      </c>
      <c r="AE20" s="3">
        <f>VLOOKUP(AF20,$A:$B,2,FALSE)</f>
        <v>1.5</v>
      </c>
      <c r="AF20" s="9" t="s">
        <v>18</v>
      </c>
      <c r="AG20" s="9">
        <v>2</v>
      </c>
      <c r="AH20" s="10" t="s">
        <v>27</v>
      </c>
      <c r="AI20" s="10">
        <v>2.4</v>
      </c>
      <c r="AJ20" s="11">
        <f>(AG24/AG25)-1</f>
        <v>0.27388535031847128</v>
      </c>
      <c r="AL20" s="3">
        <f>VLOOKUP(AM20,$A:$B,2,FALSE)</f>
        <v>1.5</v>
      </c>
      <c r="AM20" s="9" t="s">
        <v>18</v>
      </c>
      <c r="AN20" s="9">
        <v>3</v>
      </c>
      <c r="AO20" s="10" t="s">
        <v>31</v>
      </c>
      <c r="AP20" s="10">
        <v>5</v>
      </c>
      <c r="AQ20" s="11">
        <f>(AN24/AN25)-1</f>
        <v>0.14329268292682928</v>
      </c>
      <c r="AS20" s="3">
        <f>VLOOKUP(AT20,$A:$B,2,FALSE)</f>
        <v>1.4</v>
      </c>
      <c r="AT20" s="9" t="s">
        <v>19</v>
      </c>
      <c r="AU20" s="9">
        <v>5</v>
      </c>
      <c r="AV20" s="10" t="s">
        <v>32</v>
      </c>
      <c r="AW20" s="10">
        <v>6.7</v>
      </c>
      <c r="AX20" s="11">
        <f>(AU24/AU25)-1</f>
        <v>0.18322295805739519</v>
      </c>
      <c r="AZ20" s="3">
        <f>VLOOKUP(BA20,$A:$B,2,FALSE)</f>
        <v>3.8</v>
      </c>
      <c r="BA20" s="9" t="s">
        <v>28</v>
      </c>
      <c r="BB20" s="9">
        <v>4</v>
      </c>
      <c r="BC20" s="10" t="s">
        <v>2</v>
      </c>
      <c r="BD20" s="10">
        <v>8</v>
      </c>
      <c r="BE20" s="11">
        <f>(BB24/BB25)-1</f>
        <v>0.28081972462375915</v>
      </c>
      <c r="BG20" s="3">
        <f>VLOOKUP(BH20,$A:$B,2,FALSE)</f>
        <v>1.5</v>
      </c>
      <c r="BH20" s="9" t="s">
        <v>13</v>
      </c>
      <c r="BI20" s="9">
        <v>10</v>
      </c>
      <c r="BJ20" s="10" t="s">
        <v>56</v>
      </c>
      <c r="BK20" s="10">
        <v>8</v>
      </c>
      <c r="BL20" s="11">
        <f>(BI24/BI25)-1</f>
        <v>0.40679953106682309</v>
      </c>
      <c r="BN20" s="3">
        <f>VLOOKUP(BO20,$A:$B,2,FALSE)</f>
        <v>2.5</v>
      </c>
      <c r="BO20" s="9" t="s">
        <v>33</v>
      </c>
      <c r="BP20" s="9">
        <v>3</v>
      </c>
      <c r="BQ20" s="10" t="s">
        <v>40</v>
      </c>
      <c r="BR20" s="10">
        <v>6.8</v>
      </c>
      <c r="BS20" s="11">
        <f>(BP24/BP25)-1</f>
        <v>0.26159554730983303</v>
      </c>
      <c r="BU20" s="3">
        <f>VLOOKUP(BV20,$A:$B,2,FALSE)</f>
        <v>2</v>
      </c>
      <c r="BV20" s="9" t="s">
        <v>21</v>
      </c>
      <c r="BW20" s="9">
        <v>2</v>
      </c>
      <c r="BX20" s="10" t="s">
        <v>43</v>
      </c>
      <c r="BY20" s="10">
        <v>3.8</v>
      </c>
      <c r="BZ20" s="11">
        <f>(BW24/BW25)-1</f>
        <v>0.16055846422338549</v>
      </c>
      <c r="CB20" s="3">
        <f>VLOOKUP(CC20,$A:$B,2,FALSE)</f>
        <v>2.5</v>
      </c>
      <c r="CC20" s="9" t="s">
        <v>27</v>
      </c>
      <c r="CD20" s="9">
        <v>1</v>
      </c>
      <c r="CE20" s="10" t="s">
        <v>57</v>
      </c>
      <c r="CF20" s="10">
        <v>4</v>
      </c>
      <c r="CG20" s="11">
        <f>(CD24/CD25)-1</f>
        <v>0.27049180327868849</v>
      </c>
    </row>
    <row r="21" spans="1:85">
      <c r="A21" s="3" t="s">
        <v>20</v>
      </c>
      <c r="B21" s="3">
        <v>3.5</v>
      </c>
      <c r="C21" s="5"/>
      <c r="D21" s="5"/>
      <c r="J21" s="3">
        <f t="shared" ref="J21:J22" si="3">VLOOKUP(K21,$A:$B,2,FALSE)</f>
        <v>1.5</v>
      </c>
      <c r="K21" s="9" t="s">
        <v>12</v>
      </c>
      <c r="L21" s="9">
        <v>1</v>
      </c>
      <c r="M21" s="10"/>
      <c r="N21" s="10"/>
      <c r="Q21" s="3">
        <f>VLOOKUP(R21,$A:$B,2,FALSE)</f>
        <v>1.5</v>
      </c>
      <c r="R21" s="9" t="s">
        <v>16</v>
      </c>
      <c r="S21" s="9">
        <v>5</v>
      </c>
      <c r="T21" s="10"/>
      <c r="U21" s="10"/>
      <c r="V21" s="5"/>
      <c r="X21" s="3">
        <f>VLOOKUP(Y21,$A:$B,2,FALSE)</f>
        <v>1.5</v>
      </c>
      <c r="Y21" s="9" t="s">
        <v>16</v>
      </c>
      <c r="Z21" s="9">
        <v>2</v>
      </c>
      <c r="AA21" s="10"/>
      <c r="AB21" s="10"/>
      <c r="AC21" s="5"/>
      <c r="AE21" s="3"/>
      <c r="AF21" s="9"/>
      <c r="AG21" s="9"/>
      <c r="AH21" s="10"/>
      <c r="AI21" s="10"/>
      <c r="AJ21" s="5"/>
      <c r="AL21" s="3"/>
      <c r="AM21" s="9"/>
      <c r="AN21" s="9"/>
      <c r="AO21" s="10"/>
      <c r="AP21" s="10"/>
      <c r="AQ21" s="5"/>
      <c r="AS21" s="3"/>
      <c r="AT21" s="9"/>
      <c r="AU21" s="9"/>
      <c r="AV21" s="10"/>
      <c r="AW21" s="10"/>
      <c r="AX21" s="5"/>
      <c r="AZ21" s="3">
        <f>VLOOKUP(BA21,$A:$B,2,FALSE)</f>
        <v>4.0999999999999996</v>
      </c>
      <c r="BA21" s="9" t="s">
        <v>44</v>
      </c>
      <c r="BB21" s="9">
        <v>4</v>
      </c>
      <c r="BC21" s="10"/>
      <c r="BD21" s="10"/>
      <c r="BE21" s="5"/>
      <c r="BG21" s="3"/>
      <c r="BH21" s="9"/>
      <c r="BI21" s="9"/>
      <c r="BJ21" s="10"/>
      <c r="BK21" s="10"/>
      <c r="BL21" s="5"/>
      <c r="BN21" s="3">
        <f>VLOOKUP(BO21,$A:$B,2,FALSE)</f>
        <v>4</v>
      </c>
      <c r="BO21" s="9" t="s">
        <v>23</v>
      </c>
      <c r="BP21" s="9">
        <v>3</v>
      </c>
      <c r="BQ21" s="10"/>
      <c r="BR21" s="10"/>
      <c r="BS21" s="5"/>
      <c r="BU21" s="3">
        <f>VLOOKUP(BV21,$A:$B,2,FALSE)</f>
        <v>1.8</v>
      </c>
      <c r="BV21" s="9" t="s">
        <v>34</v>
      </c>
      <c r="BW21" s="9">
        <v>3</v>
      </c>
      <c r="BX21" s="10"/>
      <c r="BY21" s="10"/>
      <c r="BZ21" s="5"/>
      <c r="CB21" s="3">
        <f>VLOOKUP(CC21,$A:$B,2,FALSE)</f>
        <v>5.0999999999999996</v>
      </c>
      <c r="CC21" s="9" t="s">
        <v>48</v>
      </c>
      <c r="CD21" s="9">
        <v>1</v>
      </c>
      <c r="CE21" s="10"/>
      <c r="CF21" s="10"/>
      <c r="CG21" s="5"/>
    </row>
    <row r="22" spans="1:85">
      <c r="A22" s="3" t="s">
        <v>21</v>
      </c>
      <c r="B22" s="3">
        <v>2</v>
      </c>
      <c r="C22" s="5"/>
      <c r="D22" s="5"/>
      <c r="J22" s="3">
        <f t="shared" si="3"/>
        <v>1.6</v>
      </c>
      <c r="K22" s="9" t="s">
        <v>32</v>
      </c>
      <c r="L22" s="9">
        <v>1</v>
      </c>
      <c r="M22" s="10"/>
      <c r="N22" s="10"/>
      <c r="Q22" s="3"/>
      <c r="R22" s="9"/>
      <c r="S22" s="9"/>
      <c r="T22" s="10"/>
      <c r="U22" s="10"/>
      <c r="V22" s="5"/>
      <c r="X22" s="3"/>
      <c r="Y22" s="9"/>
      <c r="Z22" s="9"/>
      <c r="AA22" s="10"/>
      <c r="AB22" s="10"/>
      <c r="AC22" s="5"/>
      <c r="AE22" s="3"/>
      <c r="AF22" s="9"/>
      <c r="AG22" s="9"/>
      <c r="AH22" s="10"/>
      <c r="AI22" s="10"/>
      <c r="AJ22" s="5"/>
      <c r="AL22" s="3"/>
      <c r="AM22" s="9"/>
      <c r="AN22" s="9"/>
      <c r="AO22" s="10"/>
      <c r="AP22" s="10"/>
      <c r="AQ22" s="5"/>
      <c r="AS22" s="3"/>
      <c r="AT22" s="9"/>
      <c r="AU22" s="9"/>
      <c r="AV22" s="10"/>
      <c r="AW22" s="10"/>
      <c r="AX22" s="5"/>
      <c r="AZ22" s="3">
        <f>VLOOKUP(BA22,$A:$B,2,FALSE)</f>
        <v>5.2</v>
      </c>
      <c r="BA22" s="9" t="s">
        <v>36</v>
      </c>
      <c r="BB22" s="9">
        <v>4</v>
      </c>
      <c r="BC22" s="10"/>
      <c r="BD22" s="10"/>
      <c r="BE22" s="5"/>
      <c r="BG22" s="3"/>
      <c r="BH22" s="9"/>
      <c r="BI22" s="9"/>
      <c r="BJ22" s="10"/>
      <c r="BK22" s="10"/>
      <c r="BL22" s="5"/>
      <c r="BN22" s="3"/>
      <c r="BO22" s="9"/>
      <c r="BP22" s="9"/>
      <c r="BQ22" s="10"/>
      <c r="BR22" s="10"/>
      <c r="BS22" s="5"/>
      <c r="BU22" s="3"/>
      <c r="BV22" s="9"/>
      <c r="BW22" s="9"/>
      <c r="BX22" s="10"/>
      <c r="BY22" s="10"/>
      <c r="BZ22" s="5"/>
      <c r="CB22" s="3"/>
      <c r="CC22" s="9"/>
      <c r="CD22" s="9"/>
      <c r="CE22" s="10"/>
      <c r="CF22" s="10"/>
      <c r="CG22" s="5"/>
    </row>
    <row r="23" spans="1:85">
      <c r="A23" s="3" t="s">
        <v>22</v>
      </c>
      <c r="B23" s="3">
        <v>2</v>
      </c>
      <c r="C23" s="5"/>
      <c r="D23" s="5"/>
      <c r="J23" s="3"/>
      <c r="K23" s="9"/>
      <c r="L23" s="9"/>
      <c r="M23" s="10"/>
      <c r="N23" s="10"/>
      <c r="Q23" s="3"/>
      <c r="R23" s="9"/>
      <c r="S23" s="9"/>
      <c r="T23" s="10"/>
      <c r="U23" s="10"/>
      <c r="V23" s="5"/>
      <c r="X23" s="3"/>
      <c r="Y23" s="9"/>
      <c r="Z23" s="9"/>
      <c r="AA23" s="10"/>
      <c r="AB23" s="10"/>
      <c r="AC23" s="5"/>
      <c r="AE23" s="3"/>
      <c r="AF23" s="9"/>
      <c r="AG23" s="9"/>
      <c r="AH23" s="10"/>
      <c r="AI23" s="10"/>
      <c r="AJ23" s="5"/>
      <c r="AL23" s="3"/>
      <c r="AM23" s="9"/>
      <c r="AN23" s="9"/>
      <c r="AO23" s="10"/>
      <c r="AP23" s="10"/>
      <c r="AQ23" s="5"/>
      <c r="AS23" s="3"/>
      <c r="AT23" s="9"/>
      <c r="AU23" s="9"/>
      <c r="AV23" s="10"/>
      <c r="AW23" s="10"/>
      <c r="AX23" s="5"/>
      <c r="AZ23" s="3">
        <f>VLOOKUP(BA23,$A:$B,2,FALSE)</f>
        <v>2</v>
      </c>
      <c r="BA23" s="9" t="s">
        <v>35</v>
      </c>
      <c r="BB23" s="9">
        <v>4</v>
      </c>
      <c r="BC23" s="10"/>
      <c r="BD23" s="10"/>
      <c r="BE23" s="5"/>
      <c r="BG23" s="3"/>
      <c r="BH23" s="9"/>
      <c r="BI23" s="9"/>
      <c r="BJ23" s="10"/>
      <c r="BK23" s="10"/>
      <c r="BL23" s="5"/>
      <c r="BN23" s="3"/>
      <c r="BO23" s="9"/>
      <c r="BP23" s="9"/>
      <c r="BQ23" s="10"/>
      <c r="BR23" s="10"/>
      <c r="BS23" s="5"/>
      <c r="BU23" s="3"/>
      <c r="BV23" s="9"/>
      <c r="BW23" s="9"/>
      <c r="BX23" s="10"/>
      <c r="BY23" s="10"/>
      <c r="BZ23" s="5"/>
      <c r="CB23" s="3"/>
      <c r="CC23" s="9"/>
      <c r="CD23" s="9"/>
      <c r="CE23" s="10"/>
      <c r="CF23" s="10"/>
      <c r="CG23" s="5"/>
    </row>
    <row r="24" spans="1:85">
      <c r="A24" s="3" t="s">
        <v>23</v>
      </c>
      <c r="B24" s="3">
        <v>4</v>
      </c>
      <c r="C24" s="5"/>
      <c r="D24" s="5"/>
      <c r="J24" s="3">
        <f>VLOOKUP(M20,$A:$B,2,FALSE)</f>
        <v>1.5</v>
      </c>
      <c r="K24" s="4" t="s">
        <v>72</v>
      </c>
      <c r="L24" s="3">
        <f>SUM(N20*J24,N21*J25,N22*J26,N23*J27)</f>
        <v>10.5</v>
      </c>
      <c r="Q24" s="3">
        <f>VLOOKUP(T20,$A:$B,2,FALSE)</f>
        <v>3.8</v>
      </c>
      <c r="R24" s="4" t="s">
        <v>72</v>
      </c>
      <c r="S24" s="3">
        <f>SUM(U20*Q24,U21*Q25,U22*Q26,U23*Q27)</f>
        <v>20.52</v>
      </c>
      <c r="V24" s="5"/>
      <c r="X24" s="3">
        <f>VLOOKUP(AA20,$A:$B,2,FALSE)</f>
        <v>5.2</v>
      </c>
      <c r="Y24" s="4" t="s">
        <v>72</v>
      </c>
      <c r="Z24" s="3">
        <f>SUM(AB20*X24,AB21*X25,AB22*X26,AB23*X27)</f>
        <v>11.440000000000001</v>
      </c>
      <c r="AC24" s="5"/>
      <c r="AE24" s="3">
        <f>VLOOKUP(AH20,$A:$B,2,FALSE)</f>
        <v>2.5</v>
      </c>
      <c r="AF24" s="4" t="s">
        <v>72</v>
      </c>
      <c r="AG24" s="3">
        <f>SUM(AI20*AE24,AI21*AE25,AI22*AE26,AI23*AE27)</f>
        <v>6</v>
      </c>
      <c r="AJ24" s="5"/>
      <c r="AL24" s="3">
        <f>VLOOKUP(AO20,$A:$B,2,FALSE)</f>
        <v>1.5</v>
      </c>
      <c r="AM24" s="4" t="s">
        <v>72</v>
      </c>
      <c r="AN24" s="3">
        <f>SUM(AP20*AL24,AP21*AL25,AP22*AL26,AP23*AL27)</f>
        <v>7.5</v>
      </c>
      <c r="AQ24" s="5"/>
      <c r="AS24" s="3">
        <f>VLOOKUP(AV20,$A:$B,2,FALSE)</f>
        <v>1.6</v>
      </c>
      <c r="AT24" s="4" t="s">
        <v>72</v>
      </c>
      <c r="AU24" s="3">
        <f>SUM(AW20*AS24,AW21*AS25,AW22*AS26,AW23*AS27)</f>
        <v>10.72</v>
      </c>
      <c r="AX24" s="5"/>
      <c r="AZ24" s="3">
        <f>VLOOKUP(BC20,$A:$B,2,FALSE)</f>
        <v>10</v>
      </c>
      <c r="BA24" s="4" t="s">
        <v>72</v>
      </c>
      <c r="BB24" s="3">
        <f>SUM(BD20*AZ24,BD21*AZ25,BD22*AZ26,BD23*AZ27)</f>
        <v>80</v>
      </c>
      <c r="BE24" s="5"/>
      <c r="BG24" s="3">
        <f>VLOOKUP(BJ20,$A:$B,2,FALSE)</f>
        <v>3</v>
      </c>
      <c r="BH24" s="4" t="s">
        <v>72</v>
      </c>
      <c r="BI24" s="3">
        <f>SUM(BK20*BG24,BK21*BG25,BK22*BG26,BK23*BG27)</f>
        <v>24</v>
      </c>
      <c r="BL24" s="5"/>
      <c r="BN24" s="3">
        <f>VLOOKUP(BQ20,$A:$B,2,FALSE)</f>
        <v>4</v>
      </c>
      <c r="BO24" s="4" t="s">
        <v>72</v>
      </c>
      <c r="BP24" s="3">
        <f>SUM(BR20*BN24,BR21*BN25,BR22*BN26,BR23*BN27)</f>
        <v>27.2</v>
      </c>
      <c r="BS24" s="5"/>
      <c r="BU24" s="3">
        <f>VLOOKUP(BX20,$A:$B,2,FALSE)</f>
        <v>3.5</v>
      </c>
      <c r="BV24" s="4" t="s">
        <v>72</v>
      </c>
      <c r="BW24" s="3">
        <f>SUM(BY20*BU24,BY21*BU25,BY22*BU26,BY23*BU27)</f>
        <v>13.299999999999999</v>
      </c>
      <c r="BZ24" s="5"/>
      <c r="CB24" s="3">
        <f>VLOOKUP(CE20,$A:$B,2,FALSE)</f>
        <v>3.1</v>
      </c>
      <c r="CC24" s="4" t="s">
        <v>72</v>
      </c>
      <c r="CD24" s="3">
        <f>SUM(CF20*CB24,CF21*CB25,CF22*CB26,CF23*CB27)</f>
        <v>12.4</v>
      </c>
      <c r="CG24" s="5"/>
    </row>
    <row r="25" spans="1:85">
      <c r="A25" s="3" t="s">
        <v>24</v>
      </c>
      <c r="B25" s="3">
        <v>2</v>
      </c>
      <c r="C25" s="5"/>
      <c r="D25" s="5"/>
      <c r="J25" s="3"/>
      <c r="K25" s="4" t="s">
        <v>73</v>
      </c>
      <c r="L25" s="3">
        <f>SUM(L20*J20,L21*J21,L22*J22,L23*J23,K27)</f>
        <v>9.36</v>
      </c>
      <c r="Q25" s="3"/>
      <c r="R25" s="4" t="s">
        <v>73</v>
      </c>
      <c r="S25" s="3">
        <f>SUM(S20*Q20,S21*Q21,S22*Q22,S23*Q23,R27)</f>
        <v>17.059999999999999</v>
      </c>
      <c r="V25" s="5"/>
      <c r="X25" s="3"/>
      <c r="Y25" s="4" t="s">
        <v>73</v>
      </c>
      <c r="Z25" s="3">
        <f>SUM(Z20*X20,Z21*X21,Z22*X22,Z23*X23,Y27)</f>
        <v>9.56</v>
      </c>
      <c r="AC25" s="5"/>
      <c r="AE25" s="3"/>
      <c r="AF25" s="4" t="s">
        <v>73</v>
      </c>
      <c r="AG25" s="3">
        <f>SUM(AG20*AE20,AG21*AE21,AG22*AE22,AG23*AE23,AF27)</f>
        <v>4.71</v>
      </c>
      <c r="AJ25" s="5"/>
      <c r="AL25" s="3"/>
      <c r="AM25" s="4" t="s">
        <v>73</v>
      </c>
      <c r="AN25" s="3">
        <f>SUM(AN20*AL20,AN21*AL21,AN22*AL22,AN23*AL23,AM27)</f>
        <v>6.5600000000000005</v>
      </c>
      <c r="AQ25" s="5"/>
      <c r="AS25" s="3"/>
      <c r="AT25" s="4" t="s">
        <v>73</v>
      </c>
      <c r="AU25" s="3">
        <f>SUM(AU20*AS20,AU21*AS21,AU22*AS22,AU23*AS23,AT27)</f>
        <v>9.06</v>
      </c>
      <c r="AX25" s="5"/>
      <c r="AZ25" s="3"/>
      <c r="BA25" s="4" t="s">
        <v>73</v>
      </c>
      <c r="BB25" s="3">
        <f>SUM(BB20*AZ20,BB21*AZ21,BB22*AZ22,BB23*AZ23,BA27)</f>
        <v>62.46</v>
      </c>
      <c r="BE25" s="5"/>
      <c r="BG25" s="3"/>
      <c r="BH25" s="4" t="s">
        <v>73</v>
      </c>
      <c r="BI25" s="3">
        <f>SUM(BI20*BG20,BI21*BG21,BI22*BG22,BI23*BG23,BH27)</f>
        <v>17.059999999999999</v>
      </c>
      <c r="BL25" s="5"/>
      <c r="BN25" s="3"/>
      <c r="BO25" s="4" t="s">
        <v>73</v>
      </c>
      <c r="BP25" s="3">
        <f>SUM(BP20*BN20,BP21*BN21,BP22*BN22,BP23*BN23,BO27)</f>
        <v>21.56</v>
      </c>
      <c r="BS25" s="5"/>
      <c r="BU25" s="3"/>
      <c r="BV25" s="4" t="s">
        <v>73</v>
      </c>
      <c r="BW25" s="3">
        <f>SUM(BW20*BU20,BW21*BU21,BW22*BU22,BW23*BU23,BV27)</f>
        <v>11.46</v>
      </c>
      <c r="BZ25" s="5"/>
      <c r="CB25" s="3"/>
      <c r="CC25" s="4" t="s">
        <v>73</v>
      </c>
      <c r="CD25" s="3">
        <f>SUM(CD20*CB20,CD21*CB21,CD22*CB22,CD23*CB23,CC27)</f>
        <v>9.76</v>
      </c>
      <c r="CG25" s="5"/>
    </row>
    <row r="26" spans="1:85">
      <c r="A26" s="3" t="s">
        <v>25</v>
      </c>
      <c r="B26" s="3">
        <v>1.4</v>
      </c>
      <c r="C26" s="5"/>
      <c r="D26" s="5"/>
      <c r="J26" s="3"/>
      <c r="K26" s="18" t="s">
        <v>63</v>
      </c>
      <c r="L26" s="19"/>
      <c r="Q26" s="3"/>
      <c r="R26" s="18" t="s">
        <v>63</v>
      </c>
      <c r="S26" s="19"/>
      <c r="V26" s="5"/>
      <c r="X26" s="3"/>
      <c r="Y26" s="18" t="s">
        <v>63</v>
      </c>
      <c r="Z26" s="19"/>
      <c r="AC26" s="5"/>
      <c r="AE26" s="3"/>
      <c r="AF26" s="18" t="s">
        <v>144</v>
      </c>
      <c r="AG26" s="19"/>
      <c r="AJ26" s="5"/>
      <c r="AL26" s="3"/>
      <c r="AM26" s="18" t="s">
        <v>63</v>
      </c>
      <c r="AN26" s="19"/>
      <c r="AQ26" s="5"/>
      <c r="AS26" s="3"/>
      <c r="AT26" s="18" t="s">
        <v>63</v>
      </c>
      <c r="AU26" s="19"/>
      <c r="AX26" s="5"/>
      <c r="AZ26" s="3"/>
      <c r="BA26" s="18" t="s">
        <v>63</v>
      </c>
      <c r="BB26" s="19"/>
      <c r="BE26" s="5"/>
      <c r="BG26" s="3"/>
      <c r="BH26" s="18" t="s">
        <v>63</v>
      </c>
      <c r="BI26" s="19"/>
      <c r="BL26" s="5"/>
      <c r="BN26" s="3"/>
      <c r="BO26" s="18" t="s">
        <v>63</v>
      </c>
      <c r="BP26" s="19"/>
      <c r="BS26" s="5"/>
      <c r="BU26" s="3"/>
      <c r="BV26" s="18" t="s">
        <v>63</v>
      </c>
      <c r="BW26" s="19"/>
      <c r="BZ26" s="5"/>
      <c r="CB26" s="3"/>
      <c r="CC26" s="18" t="s">
        <v>64</v>
      </c>
      <c r="CD26" s="19"/>
      <c r="CG26" s="5"/>
    </row>
    <row r="27" spans="1:85">
      <c r="A27" s="3" t="s">
        <v>26</v>
      </c>
      <c r="B27" s="3">
        <v>3.3</v>
      </c>
      <c r="C27" s="5"/>
      <c r="D27" s="5"/>
      <c r="J27" s="3"/>
      <c r="K27" s="3">
        <f>HLOOKUP(K26,$F$1:$H$6,6,FALSE)</f>
        <v>2.06</v>
      </c>
      <c r="Q27" s="3"/>
      <c r="R27" s="3">
        <f>HLOOKUP(R26,$F$1:$H$6,6,FALSE)</f>
        <v>2.06</v>
      </c>
      <c r="V27" s="5"/>
      <c r="X27" s="3"/>
      <c r="Y27" s="3">
        <f>HLOOKUP(Y26,$F$1:$H$6,6,FALSE)</f>
        <v>2.06</v>
      </c>
      <c r="AC27" s="5"/>
      <c r="AE27" s="3"/>
      <c r="AF27" s="3">
        <f>HLOOKUP(AF26,$F$1:$H$6,6,FALSE)</f>
        <v>1.7099999999999997</v>
      </c>
      <c r="AJ27" s="5"/>
      <c r="AL27" s="3"/>
      <c r="AM27" s="3">
        <f>HLOOKUP(AM26,$F$1:$H$6,6,FALSE)</f>
        <v>2.06</v>
      </c>
      <c r="AQ27" s="5"/>
      <c r="AS27" s="3"/>
      <c r="AT27" s="3">
        <f>HLOOKUP(AT26,$F$1:$H$6,6,FALSE)</f>
        <v>2.06</v>
      </c>
      <c r="AX27" s="5"/>
      <c r="AZ27" s="3"/>
      <c r="BA27" s="3">
        <f>HLOOKUP(BA26,$F$1:$H$6,6,FALSE)</f>
        <v>2.06</v>
      </c>
      <c r="BE27" s="5"/>
      <c r="BG27" s="3"/>
      <c r="BH27" s="3">
        <f>HLOOKUP(BH26,$F$1:$H$6,6,FALSE)</f>
        <v>2.06</v>
      </c>
      <c r="BL27" s="5"/>
      <c r="BN27" s="3"/>
      <c r="BO27" s="3">
        <f>HLOOKUP(BO26,$F$1:$H$6,6,FALSE)</f>
        <v>2.06</v>
      </c>
      <c r="BS27" s="5"/>
      <c r="BU27" s="3"/>
      <c r="BV27" s="3">
        <f>HLOOKUP(BV26,$F$1:$H$6,6,FALSE)</f>
        <v>2.06</v>
      </c>
      <c r="BZ27" s="5"/>
      <c r="CB27" s="3"/>
      <c r="CC27" s="3">
        <f>HLOOKUP(CC26,$F$1:$H$6,6,FALSE)</f>
        <v>2.16</v>
      </c>
      <c r="CG27" s="5"/>
    </row>
    <row r="28" spans="1:85">
      <c r="A28" s="3" t="s">
        <v>27</v>
      </c>
      <c r="B28" s="3">
        <v>2.5</v>
      </c>
      <c r="C28" s="5"/>
      <c r="D28" s="5"/>
    </row>
    <row r="29" spans="1:85">
      <c r="A29" s="3" t="s">
        <v>28</v>
      </c>
      <c r="B29" s="3">
        <v>3.8</v>
      </c>
      <c r="C29" s="5"/>
      <c r="D29" s="5"/>
      <c r="K29" s="21" t="s">
        <v>76</v>
      </c>
      <c r="L29" s="21"/>
      <c r="M29" s="21"/>
      <c r="N29" s="21"/>
      <c r="R29" s="21" t="s">
        <v>85</v>
      </c>
      <c r="S29" s="21"/>
      <c r="T29" s="21"/>
      <c r="U29" s="21"/>
      <c r="V29" s="5"/>
      <c r="Y29" s="21" t="s">
        <v>89</v>
      </c>
      <c r="Z29" s="21"/>
      <c r="AA29" s="21"/>
      <c r="AB29" s="21"/>
      <c r="AC29" s="5"/>
      <c r="AF29" s="21" t="s">
        <v>99</v>
      </c>
      <c r="AG29" s="21"/>
      <c r="AH29" s="21"/>
      <c r="AI29" s="21"/>
      <c r="AJ29" s="5"/>
      <c r="AM29" s="21" t="s">
        <v>105</v>
      </c>
      <c r="AN29" s="21"/>
      <c r="AO29" s="21"/>
      <c r="AP29" s="21"/>
      <c r="AQ29" s="5"/>
      <c r="AS29" s="7"/>
      <c r="AT29" s="23"/>
      <c r="AU29" s="23"/>
      <c r="AV29" s="23"/>
      <c r="AW29" s="23"/>
      <c r="AX29" s="7"/>
      <c r="BA29" s="21" t="s">
        <v>112</v>
      </c>
      <c r="BB29" s="21"/>
      <c r="BC29" s="21"/>
      <c r="BD29" s="21"/>
      <c r="BE29" s="5"/>
      <c r="BG29" s="14"/>
      <c r="BH29" s="16"/>
      <c r="BI29" s="16"/>
      <c r="BJ29" s="16"/>
      <c r="BK29" s="16"/>
      <c r="BL29" s="14"/>
      <c r="BO29" s="21" t="s">
        <v>120</v>
      </c>
      <c r="BP29" s="21"/>
      <c r="BQ29" s="21"/>
      <c r="BR29" s="21"/>
      <c r="BS29" s="5"/>
      <c r="BV29" s="21" t="s">
        <v>134</v>
      </c>
      <c r="BW29" s="21"/>
      <c r="BX29" s="21"/>
      <c r="BY29" s="21"/>
      <c r="BZ29" s="5"/>
      <c r="CC29" s="21" t="s">
        <v>140</v>
      </c>
      <c r="CD29" s="21"/>
      <c r="CE29" s="21"/>
      <c r="CF29" s="21"/>
      <c r="CG29" s="5"/>
    </row>
    <row r="30" spans="1:85">
      <c r="A30" s="3" t="s">
        <v>29</v>
      </c>
      <c r="B30" s="3">
        <v>2</v>
      </c>
      <c r="C30" s="5"/>
      <c r="D30" s="5"/>
      <c r="K30" s="9" t="s">
        <v>68</v>
      </c>
      <c r="L30" s="9" t="s">
        <v>69</v>
      </c>
      <c r="M30" s="10" t="s">
        <v>74</v>
      </c>
      <c r="N30" s="10" t="s">
        <v>71</v>
      </c>
      <c r="O30" s="8" t="s">
        <v>70</v>
      </c>
      <c r="R30" s="9" t="s">
        <v>68</v>
      </c>
      <c r="S30" s="9" t="s">
        <v>69</v>
      </c>
      <c r="T30" s="10" t="s">
        <v>74</v>
      </c>
      <c r="U30" s="10" t="s">
        <v>71</v>
      </c>
      <c r="V30" s="8" t="s">
        <v>70</v>
      </c>
      <c r="Y30" s="9" t="s">
        <v>68</v>
      </c>
      <c r="Z30" s="9" t="s">
        <v>69</v>
      </c>
      <c r="AA30" s="10" t="s">
        <v>74</v>
      </c>
      <c r="AB30" s="10" t="s">
        <v>71</v>
      </c>
      <c r="AC30" s="8" t="s">
        <v>70</v>
      </c>
      <c r="AF30" s="9" t="s">
        <v>68</v>
      </c>
      <c r="AG30" s="9" t="s">
        <v>69</v>
      </c>
      <c r="AH30" s="10" t="s">
        <v>74</v>
      </c>
      <c r="AI30" s="10" t="s">
        <v>71</v>
      </c>
      <c r="AJ30" s="8" t="s">
        <v>70</v>
      </c>
      <c r="AM30" s="9" t="s">
        <v>68</v>
      </c>
      <c r="AN30" s="9" t="s">
        <v>69</v>
      </c>
      <c r="AO30" s="10" t="s">
        <v>74</v>
      </c>
      <c r="AP30" s="10" t="s">
        <v>71</v>
      </c>
      <c r="AQ30" s="8" t="s">
        <v>70</v>
      </c>
      <c r="AS30" s="7"/>
      <c r="AT30" s="7"/>
      <c r="AU30" s="7"/>
      <c r="AV30" s="7"/>
      <c r="AW30" s="7"/>
      <c r="AX30" s="7"/>
      <c r="BA30" s="9" t="s">
        <v>68</v>
      </c>
      <c r="BB30" s="9" t="s">
        <v>69</v>
      </c>
      <c r="BC30" s="10" t="s">
        <v>74</v>
      </c>
      <c r="BD30" s="10" t="s">
        <v>71</v>
      </c>
      <c r="BE30" s="8" t="s">
        <v>70</v>
      </c>
      <c r="BG30" s="14"/>
      <c r="BH30" s="14"/>
      <c r="BI30" s="14"/>
      <c r="BJ30" s="14"/>
      <c r="BK30" s="14"/>
      <c r="BL30" s="14"/>
      <c r="BO30" s="9" t="s">
        <v>68</v>
      </c>
      <c r="BP30" s="9" t="s">
        <v>69</v>
      </c>
      <c r="BQ30" s="10" t="s">
        <v>74</v>
      </c>
      <c r="BR30" s="10" t="s">
        <v>71</v>
      </c>
      <c r="BS30" s="8" t="s">
        <v>70</v>
      </c>
      <c r="BV30" s="9" t="s">
        <v>68</v>
      </c>
      <c r="BW30" s="9" t="s">
        <v>69</v>
      </c>
      <c r="BX30" s="10" t="s">
        <v>74</v>
      </c>
      <c r="BY30" s="10" t="s">
        <v>71</v>
      </c>
      <c r="BZ30" s="8" t="s">
        <v>70</v>
      </c>
      <c r="CC30" s="9" t="s">
        <v>68</v>
      </c>
      <c r="CD30" s="9" t="s">
        <v>69</v>
      </c>
      <c r="CE30" s="10" t="s">
        <v>74</v>
      </c>
      <c r="CF30" s="10" t="s">
        <v>71</v>
      </c>
      <c r="CG30" s="8" t="s">
        <v>70</v>
      </c>
    </row>
    <row r="31" spans="1:85">
      <c r="A31" s="3" t="s">
        <v>30</v>
      </c>
      <c r="B31" s="3">
        <v>5.2</v>
      </c>
      <c r="C31" s="5"/>
      <c r="D31" s="5"/>
      <c r="J31" s="3">
        <f>VLOOKUP(K31,$A:$B,2,FALSE)</f>
        <v>1.4</v>
      </c>
      <c r="K31" s="9" t="s">
        <v>6</v>
      </c>
      <c r="L31" s="9">
        <v>3</v>
      </c>
      <c r="M31" s="10" t="s">
        <v>54</v>
      </c>
      <c r="N31" s="10">
        <v>7</v>
      </c>
      <c r="O31" s="11">
        <f>(L35/L36)-1</f>
        <v>0.12179487179487181</v>
      </c>
      <c r="Q31" s="3">
        <f>VLOOKUP(R31,$A:$B,2,FALSE)</f>
        <v>1.6</v>
      </c>
      <c r="R31" s="9" t="s">
        <v>10</v>
      </c>
      <c r="S31" s="9">
        <v>7</v>
      </c>
      <c r="T31" s="10" t="s">
        <v>29</v>
      </c>
      <c r="U31" s="10">
        <v>8</v>
      </c>
      <c r="V31" s="11">
        <f>(S35/S36)-1</f>
        <v>0.20663650075414774</v>
      </c>
      <c r="X31" s="3">
        <f>VLOOKUP(Y31,$A:$B,2,FALSE)</f>
        <v>1.6</v>
      </c>
      <c r="Y31" s="9" t="s">
        <v>10</v>
      </c>
      <c r="Z31" s="9">
        <v>3</v>
      </c>
      <c r="AA31" s="10" t="s">
        <v>33</v>
      </c>
      <c r="AB31" s="10">
        <v>3.2</v>
      </c>
      <c r="AC31" s="11">
        <f>(Z35/Z36)-1</f>
        <v>0.16618075801749255</v>
      </c>
      <c r="AE31" s="3">
        <f>VLOOKUP(AF31,$A:$B,2,FALSE)</f>
        <v>1.5</v>
      </c>
      <c r="AF31" s="9" t="s">
        <v>17</v>
      </c>
      <c r="AG31" s="9">
        <v>2</v>
      </c>
      <c r="AH31" s="10" t="s">
        <v>27</v>
      </c>
      <c r="AI31" s="10">
        <v>2.4</v>
      </c>
      <c r="AJ31" s="11">
        <f>(AG35/AG36)-1</f>
        <v>0.27388535031847128</v>
      </c>
      <c r="AL31" s="3">
        <f>VLOOKUP(AM31,$A:$B,2,FALSE)</f>
        <v>1.4</v>
      </c>
      <c r="AM31" s="9" t="s">
        <v>6</v>
      </c>
      <c r="AN31" s="9">
        <v>3</v>
      </c>
      <c r="AO31" s="10" t="s">
        <v>31</v>
      </c>
      <c r="AP31" s="10">
        <v>5</v>
      </c>
      <c r="AQ31" s="11">
        <f>(AN35/AN36)-1</f>
        <v>0.19808306709265189</v>
      </c>
      <c r="AS31" s="7"/>
      <c r="AT31" s="7"/>
      <c r="AU31" s="7"/>
      <c r="AV31" s="7"/>
      <c r="AW31" s="7"/>
      <c r="AX31" s="12"/>
      <c r="AZ31" s="3">
        <f>VLOOKUP(BA31,$A:$B,2,FALSE)</f>
        <v>3.8</v>
      </c>
      <c r="BA31" s="9" t="s">
        <v>28</v>
      </c>
      <c r="BB31" s="9">
        <v>4</v>
      </c>
      <c r="BC31" s="10" t="s">
        <v>3</v>
      </c>
      <c r="BD31" s="10">
        <v>8</v>
      </c>
      <c r="BE31" s="11">
        <f>(BB35/BB36)-1</f>
        <v>0.28081972462375915</v>
      </c>
      <c r="BG31" s="14"/>
      <c r="BH31" s="14"/>
      <c r="BI31" s="14"/>
      <c r="BJ31" s="14"/>
      <c r="BK31" s="14"/>
      <c r="BL31" s="15"/>
      <c r="BN31" s="3">
        <f>VLOOKUP(BO31,$A:$B,2,FALSE)</f>
        <v>1.6</v>
      </c>
      <c r="BO31" s="9" t="s">
        <v>32</v>
      </c>
      <c r="BP31" s="9">
        <v>2</v>
      </c>
      <c r="BQ31" s="10" t="s">
        <v>41</v>
      </c>
      <c r="BR31" s="10">
        <v>2.5</v>
      </c>
      <c r="BS31" s="11">
        <f>(BP35/BP36)-1</f>
        <v>0.20389344262295084</v>
      </c>
      <c r="BU31" s="3">
        <f>VLOOKUP(BV31,$A:$B,2,FALSE)</f>
        <v>2</v>
      </c>
      <c r="BV31" s="9" t="s">
        <v>24</v>
      </c>
      <c r="BW31" s="9">
        <v>3</v>
      </c>
      <c r="BX31" s="10" t="s">
        <v>43</v>
      </c>
      <c r="BY31" s="10">
        <v>5.2</v>
      </c>
      <c r="BZ31" s="11">
        <f>(BW35/BW36)-1</f>
        <v>0.17723156532988349</v>
      </c>
      <c r="CB31" s="3">
        <f>VLOOKUP(CC31,$A:$B,2,FALSE)</f>
        <v>3</v>
      </c>
      <c r="CC31" s="9" t="s">
        <v>47</v>
      </c>
      <c r="CD31" s="9">
        <v>1</v>
      </c>
      <c r="CE31" s="10" t="s">
        <v>59</v>
      </c>
      <c r="CF31" s="10">
        <v>4.4000000000000004</v>
      </c>
      <c r="CG31" s="11">
        <f>(CD35/CD36)-1</f>
        <v>0.29793510324483785</v>
      </c>
    </row>
    <row r="32" spans="1:85">
      <c r="A32" s="3" t="s">
        <v>31</v>
      </c>
      <c r="B32" s="3">
        <v>1.5</v>
      </c>
      <c r="C32" s="5"/>
      <c r="D32" s="5"/>
      <c r="J32" s="3">
        <f t="shared" ref="J32:J33" si="4">VLOOKUP(K32,$A:$B,2,FALSE)</f>
        <v>1.5</v>
      </c>
      <c r="K32" s="9" t="s">
        <v>12</v>
      </c>
      <c r="L32" s="9">
        <v>1</v>
      </c>
      <c r="M32" s="10"/>
      <c r="N32" s="10"/>
      <c r="Q32" s="3"/>
      <c r="R32" s="9"/>
      <c r="S32" s="9"/>
      <c r="T32" s="10"/>
      <c r="U32" s="10"/>
      <c r="V32" s="5"/>
      <c r="X32" s="3"/>
      <c r="Y32" s="9"/>
      <c r="Z32" s="9"/>
      <c r="AA32" s="10"/>
      <c r="AB32" s="10"/>
      <c r="AC32" s="5"/>
      <c r="AE32" s="3"/>
      <c r="AF32" s="9"/>
      <c r="AG32" s="9"/>
      <c r="AH32" s="10"/>
      <c r="AI32" s="10"/>
      <c r="AJ32" s="5"/>
      <c r="AL32" s="3"/>
      <c r="AM32" s="9"/>
      <c r="AN32" s="9"/>
      <c r="AO32" s="10"/>
      <c r="AP32" s="10"/>
      <c r="AQ32" s="5"/>
      <c r="AS32" s="7"/>
      <c r="AT32" s="7"/>
      <c r="AU32" s="7"/>
      <c r="AV32" s="7"/>
      <c r="AW32" s="7"/>
      <c r="AX32" s="7"/>
      <c r="AZ32" s="3">
        <f>VLOOKUP(BA32,$A:$B,2,FALSE)</f>
        <v>4.0999999999999996</v>
      </c>
      <c r="BA32" s="9" t="s">
        <v>44</v>
      </c>
      <c r="BB32" s="9">
        <v>4</v>
      </c>
      <c r="BC32" s="10"/>
      <c r="BD32" s="10"/>
      <c r="BE32" s="5"/>
      <c r="BG32" s="14"/>
      <c r="BH32" s="14"/>
      <c r="BI32" s="14"/>
      <c r="BJ32" s="14"/>
      <c r="BK32" s="14"/>
      <c r="BL32" s="14"/>
      <c r="BN32" s="3">
        <f>VLOOKUP(BO32,$A:$B,2,FALSE)</f>
        <v>1.5</v>
      </c>
      <c r="BO32" s="9" t="s">
        <v>31</v>
      </c>
      <c r="BP32" s="9">
        <v>3</v>
      </c>
      <c r="BQ32" s="10"/>
      <c r="BR32" s="10"/>
      <c r="BS32" s="5"/>
      <c r="BU32" s="3">
        <f>VLOOKUP(BV32,$A:$B,2,FALSE)</f>
        <v>2</v>
      </c>
      <c r="BV32" s="9" t="s">
        <v>21</v>
      </c>
      <c r="BW32" s="9">
        <v>1</v>
      </c>
      <c r="BX32" s="10"/>
      <c r="BY32" s="10"/>
      <c r="BZ32" s="5"/>
      <c r="CB32" s="3">
        <f>VLOOKUP(CC32,$A:$B,2,FALSE)</f>
        <v>4</v>
      </c>
      <c r="CC32" s="9" t="s">
        <v>58</v>
      </c>
      <c r="CD32" s="9">
        <v>1</v>
      </c>
      <c r="CE32" s="10"/>
      <c r="CF32" s="10"/>
      <c r="CG32" s="5"/>
    </row>
    <row r="33" spans="1:85">
      <c r="A33" s="3" t="s">
        <v>32</v>
      </c>
      <c r="B33" s="3">
        <v>1.6</v>
      </c>
      <c r="C33" s="5"/>
      <c r="D33" s="5"/>
      <c r="J33" s="3">
        <f t="shared" si="4"/>
        <v>1.6</v>
      </c>
      <c r="K33" s="9" t="s">
        <v>32</v>
      </c>
      <c r="L33" s="9">
        <v>1</v>
      </c>
      <c r="M33" s="10"/>
      <c r="N33" s="10"/>
      <c r="Q33" s="3"/>
      <c r="R33" s="9"/>
      <c r="S33" s="9"/>
      <c r="T33" s="10"/>
      <c r="U33" s="10"/>
      <c r="V33" s="5"/>
      <c r="X33" s="3"/>
      <c r="Y33" s="9"/>
      <c r="Z33" s="9"/>
      <c r="AA33" s="10"/>
      <c r="AB33" s="10"/>
      <c r="AC33" s="5"/>
      <c r="AE33" s="3"/>
      <c r="AF33" s="9"/>
      <c r="AG33" s="9"/>
      <c r="AH33" s="10"/>
      <c r="AI33" s="10"/>
      <c r="AJ33" s="5"/>
      <c r="AL33" s="3"/>
      <c r="AM33" s="9"/>
      <c r="AN33" s="9"/>
      <c r="AO33" s="10"/>
      <c r="AP33" s="10"/>
      <c r="AQ33" s="5"/>
      <c r="AS33" s="7"/>
      <c r="AT33" s="7"/>
      <c r="AU33" s="7"/>
      <c r="AV33" s="7"/>
      <c r="AW33" s="7"/>
      <c r="AX33" s="7"/>
      <c r="AZ33" s="3">
        <f>VLOOKUP(BA33,$A:$B,2,FALSE)</f>
        <v>5.2</v>
      </c>
      <c r="BA33" s="9" t="s">
        <v>36</v>
      </c>
      <c r="BB33" s="9">
        <v>4</v>
      </c>
      <c r="BC33" s="10"/>
      <c r="BD33" s="10"/>
      <c r="BE33" s="5"/>
      <c r="BG33" s="14"/>
      <c r="BH33" s="14"/>
      <c r="BI33" s="14"/>
      <c r="BJ33" s="14"/>
      <c r="BK33" s="14"/>
      <c r="BL33" s="14"/>
      <c r="BN33" s="3"/>
      <c r="BO33" s="9"/>
      <c r="BP33" s="9"/>
      <c r="BQ33" s="10"/>
      <c r="BR33" s="10"/>
      <c r="BS33" s="5"/>
      <c r="BU33" s="3">
        <f>VLOOKUP(BV33,$A:$B,2,FALSE)</f>
        <v>1.8</v>
      </c>
      <c r="BV33" s="9" t="s">
        <v>34</v>
      </c>
      <c r="BW33" s="9">
        <v>3</v>
      </c>
      <c r="BX33" s="10"/>
      <c r="BY33" s="10"/>
      <c r="BZ33" s="5"/>
      <c r="CB33" s="3">
        <f>VLOOKUP(CC33,$A:$B,2,FALSE)</f>
        <v>4.4000000000000004</v>
      </c>
      <c r="CC33" s="9" t="s">
        <v>46</v>
      </c>
      <c r="CD33" s="9">
        <v>1</v>
      </c>
      <c r="CE33" s="10"/>
      <c r="CF33" s="10"/>
      <c r="CG33" s="5"/>
    </row>
    <row r="34" spans="1:85">
      <c r="A34" s="3" t="s">
        <v>33</v>
      </c>
      <c r="B34" s="3">
        <v>2.5</v>
      </c>
      <c r="C34" s="5"/>
      <c r="D34" s="5"/>
      <c r="J34" s="3"/>
      <c r="K34" s="9"/>
      <c r="L34" s="9"/>
      <c r="M34" s="10"/>
      <c r="N34" s="10"/>
      <c r="Q34" s="3"/>
      <c r="R34" s="9"/>
      <c r="S34" s="9"/>
      <c r="T34" s="10"/>
      <c r="U34" s="10"/>
      <c r="V34" s="5"/>
      <c r="X34" s="3"/>
      <c r="Y34" s="9"/>
      <c r="Z34" s="9"/>
      <c r="AA34" s="10"/>
      <c r="AB34" s="10"/>
      <c r="AC34" s="5"/>
      <c r="AE34" s="3"/>
      <c r="AF34" s="9"/>
      <c r="AG34" s="9"/>
      <c r="AH34" s="10"/>
      <c r="AI34" s="10"/>
      <c r="AJ34" s="5"/>
      <c r="AL34" s="3"/>
      <c r="AM34" s="9"/>
      <c r="AN34" s="9"/>
      <c r="AO34" s="10"/>
      <c r="AP34" s="10"/>
      <c r="AQ34" s="5"/>
      <c r="AS34" s="7"/>
      <c r="AT34" s="7"/>
      <c r="AU34" s="7"/>
      <c r="AV34" s="7"/>
      <c r="AW34" s="7"/>
      <c r="AX34" s="7"/>
      <c r="AZ34" s="3">
        <f>VLOOKUP(BA34,$A:$B,2,FALSE)</f>
        <v>2</v>
      </c>
      <c r="BA34" s="9" t="s">
        <v>35</v>
      </c>
      <c r="BB34" s="9">
        <v>4</v>
      </c>
      <c r="BC34" s="10"/>
      <c r="BD34" s="10"/>
      <c r="BE34" s="5"/>
      <c r="BG34" s="14"/>
      <c r="BH34" s="14"/>
      <c r="BI34" s="14"/>
      <c r="BJ34" s="14"/>
      <c r="BK34" s="14"/>
      <c r="BL34" s="14"/>
      <c r="BN34" s="3"/>
      <c r="BO34" s="9"/>
      <c r="BP34" s="9"/>
      <c r="BQ34" s="10"/>
      <c r="BR34" s="10"/>
      <c r="BS34" s="5"/>
      <c r="BU34" s="3"/>
      <c r="BV34" s="9"/>
      <c r="BW34" s="9"/>
      <c r="BX34" s="10"/>
      <c r="BY34" s="10"/>
      <c r="BZ34" s="5"/>
      <c r="CB34" s="3"/>
      <c r="CC34" s="9"/>
      <c r="CD34" s="9"/>
      <c r="CE34" s="10"/>
      <c r="CF34" s="10"/>
      <c r="CG34" s="5"/>
    </row>
    <row r="35" spans="1:85">
      <c r="A35" s="3" t="s">
        <v>34</v>
      </c>
      <c r="B35" s="3">
        <v>1.8</v>
      </c>
      <c r="C35" s="5"/>
      <c r="D35" s="5"/>
      <c r="J35" s="3">
        <f>VLOOKUP(M31,$A:$B,2,FALSE)</f>
        <v>1.5</v>
      </c>
      <c r="K35" s="4" t="s">
        <v>72</v>
      </c>
      <c r="L35" s="3">
        <f>SUM(N31*J35,N32*J36,N33*J37,N34*J38)</f>
        <v>10.5</v>
      </c>
      <c r="Q35" s="3">
        <f>VLOOKUP(T31,$A:$B,2,FALSE)</f>
        <v>2</v>
      </c>
      <c r="R35" s="4" t="s">
        <v>72</v>
      </c>
      <c r="S35" s="3">
        <f>SUM(U31*Q35,U32*Q36,U33*Q37,U34*Q38)</f>
        <v>16</v>
      </c>
      <c r="V35" s="5"/>
      <c r="X35" s="3">
        <f>VLOOKUP(AA31,$A:$B,2,FALSE)</f>
        <v>2.5</v>
      </c>
      <c r="Y35" s="4" t="s">
        <v>72</v>
      </c>
      <c r="Z35" s="3">
        <f>SUM(AB31*X35,AB32*X36,AB33*X37,AB34*X38)</f>
        <v>8</v>
      </c>
      <c r="AC35" s="5"/>
      <c r="AE35" s="3">
        <f>VLOOKUP(AH31,$A:$B,2,FALSE)</f>
        <v>2.5</v>
      </c>
      <c r="AF35" s="4" t="s">
        <v>72</v>
      </c>
      <c r="AG35" s="3">
        <f>SUM(AI31*AE35,AI32*AE36,AI33*AE37,AI34*AE38)</f>
        <v>6</v>
      </c>
      <c r="AJ35" s="5"/>
      <c r="AL35" s="3">
        <f>VLOOKUP(AO31,$A:$B,2,FALSE)</f>
        <v>1.5</v>
      </c>
      <c r="AM35" s="4" t="s">
        <v>72</v>
      </c>
      <c r="AN35" s="3">
        <f>SUM(AP31*AL35,AP32*AL36,AP33*AL37,AP34*AL38)</f>
        <v>7.5</v>
      </c>
      <c r="AQ35" s="5"/>
      <c r="AS35" s="7"/>
      <c r="AT35" s="7"/>
      <c r="AU35" s="7"/>
      <c r="AV35" s="7"/>
      <c r="AW35" s="7"/>
      <c r="AX35" s="7"/>
      <c r="AZ35" s="3">
        <f>VLOOKUP(BC31,$A:$B,2,FALSE)</f>
        <v>10</v>
      </c>
      <c r="BA35" s="4" t="s">
        <v>72</v>
      </c>
      <c r="BB35" s="3">
        <f>SUM(BD31*AZ35,BD32*AZ36,BD33*AZ37,BD34*AZ38)</f>
        <v>80</v>
      </c>
      <c r="BE35" s="5"/>
      <c r="BG35" s="14"/>
      <c r="BH35" s="14"/>
      <c r="BI35" s="14"/>
      <c r="BJ35" s="14"/>
      <c r="BK35" s="14"/>
      <c r="BL35" s="14"/>
      <c r="BN35" s="3">
        <f>VLOOKUP(BQ31,$A:$B,2,FALSE)</f>
        <v>4.7</v>
      </c>
      <c r="BO35" s="4" t="s">
        <v>72</v>
      </c>
      <c r="BP35" s="3">
        <f>SUM(BR31*BN35,BR32*BN36,BR33*BN37,BR34*BN38)</f>
        <v>11.75</v>
      </c>
      <c r="BS35" s="5"/>
      <c r="BU35" s="3">
        <f>VLOOKUP(BX31,$A:$B,2,FALSE)</f>
        <v>3.5</v>
      </c>
      <c r="BV35" s="4" t="s">
        <v>72</v>
      </c>
      <c r="BW35" s="3">
        <f>SUM(BY31*BU35,BY32*BU36,BY33*BU37,BY34*BU38)</f>
        <v>18.2</v>
      </c>
      <c r="BZ35" s="5"/>
      <c r="CB35" s="3">
        <f>VLOOKUP(CE31,$A:$B,2,FALSE)</f>
        <v>4</v>
      </c>
      <c r="CC35" s="4" t="s">
        <v>72</v>
      </c>
      <c r="CD35" s="3">
        <f>SUM(CF31*CB35,CF32*CB36,CF33*CB37,CF34*CB38)</f>
        <v>17.600000000000001</v>
      </c>
      <c r="CG35" s="5"/>
    </row>
    <row r="36" spans="1:85">
      <c r="A36" s="3" t="s">
        <v>35</v>
      </c>
      <c r="B36" s="3">
        <v>2</v>
      </c>
      <c r="C36" s="5"/>
      <c r="D36" s="5"/>
      <c r="J36" s="3"/>
      <c r="K36" s="4" t="s">
        <v>73</v>
      </c>
      <c r="L36" s="3">
        <f>SUM(L31*J31,L32*J32,L33*J33,L34*J34,K38)</f>
        <v>9.36</v>
      </c>
      <c r="Q36" s="3"/>
      <c r="R36" s="4" t="s">
        <v>73</v>
      </c>
      <c r="S36" s="3">
        <f>SUM(S31*Q31,S32*Q32,S33*Q33,S34*Q34,R38)</f>
        <v>13.260000000000002</v>
      </c>
      <c r="V36" s="5"/>
      <c r="X36" s="3"/>
      <c r="Y36" s="4" t="s">
        <v>73</v>
      </c>
      <c r="Z36" s="3">
        <f>SUM(Z31*X31,Z32*X32,Z33*X33,Z34*X34,Y38)</f>
        <v>6.8600000000000012</v>
      </c>
      <c r="AC36" s="5"/>
      <c r="AE36" s="3"/>
      <c r="AF36" s="4" t="s">
        <v>73</v>
      </c>
      <c r="AG36" s="3">
        <f>SUM(AG31*AE31,AG32*AE32,AG33*AE33,AG34*AE34,AF38)</f>
        <v>4.71</v>
      </c>
      <c r="AJ36" s="5"/>
      <c r="AL36" s="3"/>
      <c r="AM36" s="4" t="s">
        <v>73</v>
      </c>
      <c r="AN36" s="3">
        <f>SUM(AN31*AL31,AN32*AL32,AN33*AL33,AN34*AL34,AM38)</f>
        <v>6.26</v>
      </c>
      <c r="AQ36" s="5"/>
      <c r="AS36" s="7"/>
      <c r="AT36" s="7"/>
      <c r="AU36" s="7"/>
      <c r="AV36" s="7"/>
      <c r="AW36" s="7"/>
      <c r="AX36" s="7"/>
      <c r="AZ36" s="3"/>
      <c r="BA36" s="4" t="s">
        <v>73</v>
      </c>
      <c r="BB36" s="3">
        <f>SUM(BB31*AZ31,BB32*AZ32,BB33*AZ33,BB34*AZ34,BA38)</f>
        <v>62.46</v>
      </c>
      <c r="BE36" s="5"/>
      <c r="BG36" s="14"/>
      <c r="BH36" s="14"/>
      <c r="BI36" s="14"/>
      <c r="BJ36" s="14"/>
      <c r="BK36" s="14"/>
      <c r="BL36" s="14"/>
      <c r="BN36" s="3"/>
      <c r="BO36" s="4" t="s">
        <v>73</v>
      </c>
      <c r="BP36" s="3">
        <f>SUM(BP31*BN31,BP32*BN32,BP33*BN33,BP34*BN34,BO38)</f>
        <v>9.76</v>
      </c>
      <c r="BS36" s="5"/>
      <c r="BU36" s="3"/>
      <c r="BV36" s="4" t="s">
        <v>73</v>
      </c>
      <c r="BW36" s="3">
        <f>SUM(BW31*BU31,BW32*BU32,BW33*BU33,BW34*BU34,BV38)</f>
        <v>15.46</v>
      </c>
      <c r="BZ36" s="5"/>
      <c r="CB36" s="3"/>
      <c r="CC36" s="4" t="s">
        <v>73</v>
      </c>
      <c r="CD36" s="3">
        <f>SUM(CD31*CB31,CD32*CB32,CD33*CB33,CD34*CB34,CC38)</f>
        <v>13.56</v>
      </c>
      <c r="CG36" s="5"/>
    </row>
    <row r="37" spans="1:85">
      <c r="A37" s="3" t="s">
        <v>36</v>
      </c>
      <c r="B37" s="3">
        <v>5.2</v>
      </c>
      <c r="C37" s="5"/>
      <c r="D37" s="5"/>
      <c r="J37" s="3"/>
      <c r="K37" s="18" t="s">
        <v>63</v>
      </c>
      <c r="L37" s="19"/>
      <c r="Q37" s="3"/>
      <c r="R37" s="18" t="s">
        <v>63</v>
      </c>
      <c r="S37" s="19"/>
      <c r="V37" s="5"/>
      <c r="X37" s="3"/>
      <c r="Y37" s="18" t="s">
        <v>63</v>
      </c>
      <c r="Z37" s="19"/>
      <c r="AC37" s="5"/>
      <c r="AE37" s="3"/>
      <c r="AF37" s="18" t="s">
        <v>144</v>
      </c>
      <c r="AG37" s="19"/>
      <c r="AJ37" s="5"/>
      <c r="AL37" s="3"/>
      <c r="AM37" s="18" t="s">
        <v>63</v>
      </c>
      <c r="AN37" s="19"/>
      <c r="AQ37" s="5"/>
      <c r="AS37" s="7"/>
      <c r="AT37" s="23"/>
      <c r="AU37" s="23"/>
      <c r="AV37" s="7"/>
      <c r="AW37" s="7"/>
      <c r="AX37" s="7"/>
      <c r="AZ37" s="3"/>
      <c r="BA37" s="18" t="s">
        <v>63</v>
      </c>
      <c r="BB37" s="19"/>
      <c r="BE37" s="5"/>
      <c r="BG37" s="14"/>
      <c r="BH37" s="24"/>
      <c r="BI37" s="24"/>
      <c r="BJ37" s="14"/>
      <c r="BK37" s="14"/>
      <c r="BL37" s="14"/>
      <c r="BN37" s="3"/>
      <c r="BO37" s="18" t="s">
        <v>63</v>
      </c>
      <c r="BP37" s="19"/>
      <c r="BS37" s="5"/>
      <c r="BU37" s="3"/>
      <c r="BV37" s="18" t="s">
        <v>63</v>
      </c>
      <c r="BW37" s="19"/>
      <c r="BZ37" s="5"/>
      <c r="CB37" s="3"/>
      <c r="CC37" s="18" t="s">
        <v>64</v>
      </c>
      <c r="CD37" s="19"/>
      <c r="CG37" s="5"/>
    </row>
    <row r="38" spans="1:85">
      <c r="A38" s="3" t="s">
        <v>37</v>
      </c>
      <c r="B38" s="3">
        <v>5.4</v>
      </c>
      <c r="C38" s="5"/>
      <c r="D38" s="5"/>
      <c r="J38" s="3"/>
      <c r="K38" s="3">
        <f>HLOOKUP(K37,$F$1:$H$6,6,FALSE)</f>
        <v>2.06</v>
      </c>
      <c r="Q38" s="3"/>
      <c r="R38" s="3">
        <f>HLOOKUP(R37,$F$1:$H$6,6,FALSE)</f>
        <v>2.06</v>
      </c>
      <c r="V38" s="5"/>
      <c r="X38" s="3"/>
      <c r="Y38" s="3">
        <f>HLOOKUP(Y37,$F$1:$H$6,6,FALSE)</f>
        <v>2.06</v>
      </c>
      <c r="AC38" s="5"/>
      <c r="AE38" s="3"/>
      <c r="AF38" s="3">
        <f>HLOOKUP(AF37,$F$1:$H$6,6,FALSE)</f>
        <v>1.7099999999999997</v>
      </c>
      <c r="AJ38" s="5"/>
      <c r="AL38" s="3"/>
      <c r="AM38" s="3">
        <f>HLOOKUP(AM37,$F$1:$H$6,6,FALSE)</f>
        <v>2.06</v>
      </c>
      <c r="AQ38" s="5"/>
      <c r="AS38" s="7"/>
      <c r="AT38" s="7"/>
      <c r="AU38" s="7"/>
      <c r="AV38" s="7"/>
      <c r="AW38" s="7"/>
      <c r="AX38" s="7"/>
      <c r="AZ38" s="3"/>
      <c r="BA38" s="3">
        <f>HLOOKUP(BA37,$F$1:$H$6,6,FALSE)</f>
        <v>2.06</v>
      </c>
      <c r="BE38" s="5"/>
      <c r="BG38" s="14"/>
      <c r="BH38" s="14"/>
      <c r="BI38" s="14"/>
      <c r="BJ38" s="14"/>
      <c r="BK38" s="14"/>
      <c r="BL38" s="14"/>
      <c r="BN38" s="3"/>
      <c r="BO38" s="3">
        <f>HLOOKUP(BO37,$F$1:$H$6,6,FALSE)</f>
        <v>2.06</v>
      </c>
      <c r="BS38" s="5"/>
      <c r="BU38" s="3"/>
      <c r="BV38" s="3">
        <f>HLOOKUP(BV37,$F$1:$H$6,6,FALSE)</f>
        <v>2.06</v>
      </c>
      <c r="BZ38" s="5"/>
      <c r="CB38" s="3"/>
      <c r="CC38" s="3">
        <f>HLOOKUP(CC37,$F$1:$H$6,6,FALSE)</f>
        <v>2.16</v>
      </c>
      <c r="CG38" s="5"/>
    </row>
    <row r="39" spans="1:85">
      <c r="A39" s="3" t="s">
        <v>38</v>
      </c>
      <c r="B39" s="3">
        <v>3.9</v>
      </c>
      <c r="C39" s="5"/>
      <c r="D39" s="5"/>
    </row>
    <row r="40" spans="1:85">
      <c r="A40" s="3" t="s">
        <v>39</v>
      </c>
      <c r="B40" s="3">
        <v>4.3</v>
      </c>
      <c r="C40" s="5"/>
      <c r="D40" s="5"/>
      <c r="K40" s="21" t="s">
        <v>77</v>
      </c>
      <c r="L40" s="21"/>
      <c r="M40" s="21"/>
      <c r="N40" s="21"/>
      <c r="Y40" s="21" t="s">
        <v>90</v>
      </c>
      <c r="Z40" s="21"/>
      <c r="AA40" s="21"/>
      <c r="AB40" s="21"/>
      <c r="AC40" s="5"/>
      <c r="AF40" s="21" t="s">
        <v>100</v>
      </c>
      <c r="AG40" s="21"/>
      <c r="AH40" s="21"/>
      <c r="AI40" s="21"/>
      <c r="AJ40" s="5"/>
      <c r="AM40" s="21" t="s">
        <v>145</v>
      </c>
      <c r="AN40" s="21"/>
      <c r="AO40" s="21"/>
      <c r="AP40" s="21"/>
      <c r="AQ40" s="5"/>
      <c r="AS40" s="7"/>
      <c r="AT40" s="13"/>
      <c r="AU40" s="13"/>
      <c r="AV40" s="13"/>
      <c r="AW40" s="13"/>
      <c r="AX40" s="7"/>
      <c r="BA40" s="21" t="s">
        <v>113</v>
      </c>
      <c r="BB40" s="21"/>
      <c r="BC40" s="21"/>
      <c r="BD40" s="21"/>
      <c r="BE40" s="5"/>
      <c r="BG40" s="7"/>
      <c r="BH40" s="13"/>
      <c r="BI40" s="13"/>
      <c r="BJ40" s="13"/>
      <c r="BK40" s="13"/>
      <c r="BL40" s="7"/>
      <c r="BO40" s="21" t="s">
        <v>121</v>
      </c>
      <c r="BP40" s="21"/>
      <c r="BQ40" s="21"/>
      <c r="BR40" s="21"/>
      <c r="BS40" s="5"/>
      <c r="BV40" s="21" t="s">
        <v>135</v>
      </c>
      <c r="BW40" s="21"/>
      <c r="BX40" s="21"/>
      <c r="BY40" s="21"/>
      <c r="BZ40" s="5"/>
      <c r="CC40" s="21" t="s">
        <v>141</v>
      </c>
      <c r="CD40" s="21"/>
      <c r="CE40" s="21"/>
      <c r="CF40" s="21"/>
      <c r="CG40" s="5"/>
    </row>
    <row r="41" spans="1:85">
      <c r="A41" s="3" t="s">
        <v>40</v>
      </c>
      <c r="B41" s="3">
        <v>4</v>
      </c>
      <c r="C41" s="5"/>
      <c r="D41" s="5"/>
      <c r="K41" s="9" t="s">
        <v>68</v>
      </c>
      <c r="L41" s="9" t="s">
        <v>69</v>
      </c>
      <c r="M41" s="10" t="s">
        <v>74</v>
      </c>
      <c r="N41" s="10" t="s">
        <v>71</v>
      </c>
      <c r="O41" s="8" t="s">
        <v>70</v>
      </c>
      <c r="Y41" s="9" t="s">
        <v>68</v>
      </c>
      <c r="Z41" s="9" t="s">
        <v>69</v>
      </c>
      <c r="AA41" s="10" t="s">
        <v>74</v>
      </c>
      <c r="AB41" s="10" t="s">
        <v>71</v>
      </c>
      <c r="AC41" s="8" t="s">
        <v>70</v>
      </c>
      <c r="AF41" s="9" t="s">
        <v>68</v>
      </c>
      <c r="AG41" s="9" t="s">
        <v>69</v>
      </c>
      <c r="AH41" s="10" t="s">
        <v>74</v>
      </c>
      <c r="AI41" s="10" t="s">
        <v>71</v>
      </c>
      <c r="AJ41" s="8" t="s">
        <v>70</v>
      </c>
      <c r="AM41" s="9" t="s">
        <v>68</v>
      </c>
      <c r="AN41" s="9" t="s">
        <v>69</v>
      </c>
      <c r="AO41" s="10" t="s">
        <v>74</v>
      </c>
      <c r="AP41" s="10" t="s">
        <v>71</v>
      </c>
      <c r="AQ41" s="8" t="s">
        <v>70</v>
      </c>
      <c r="AS41" s="7"/>
      <c r="AT41" s="7"/>
      <c r="AU41" s="7"/>
      <c r="AV41" s="7"/>
      <c r="AW41" s="7"/>
      <c r="AX41" s="7"/>
      <c r="BA41" s="9" t="s">
        <v>68</v>
      </c>
      <c r="BB41" s="9" t="s">
        <v>69</v>
      </c>
      <c r="BC41" s="10" t="s">
        <v>74</v>
      </c>
      <c r="BD41" s="10" t="s">
        <v>71</v>
      </c>
      <c r="BE41" s="8" t="s">
        <v>70</v>
      </c>
      <c r="BG41" s="7"/>
      <c r="BH41" s="7"/>
      <c r="BI41" s="7"/>
      <c r="BJ41" s="7"/>
      <c r="BK41" s="7"/>
      <c r="BL41" s="7"/>
      <c r="BO41" s="9" t="s">
        <v>68</v>
      </c>
      <c r="BP41" s="9" t="s">
        <v>69</v>
      </c>
      <c r="BQ41" s="10" t="s">
        <v>74</v>
      </c>
      <c r="BR41" s="10" t="s">
        <v>71</v>
      </c>
      <c r="BS41" s="8" t="s">
        <v>70</v>
      </c>
      <c r="BV41" s="9" t="s">
        <v>68</v>
      </c>
      <c r="BW41" s="9" t="s">
        <v>69</v>
      </c>
      <c r="BX41" s="10" t="s">
        <v>74</v>
      </c>
      <c r="BY41" s="10" t="s">
        <v>71</v>
      </c>
      <c r="BZ41" s="8" t="s">
        <v>70</v>
      </c>
      <c r="CC41" s="9" t="s">
        <v>68</v>
      </c>
      <c r="CD41" s="9" t="s">
        <v>69</v>
      </c>
      <c r="CE41" s="10" t="s">
        <v>74</v>
      </c>
      <c r="CF41" s="10" t="s">
        <v>71</v>
      </c>
      <c r="CG41" s="8" t="s">
        <v>70</v>
      </c>
    </row>
    <row r="42" spans="1:85">
      <c r="A42" s="3" t="s">
        <v>41</v>
      </c>
      <c r="B42" s="3">
        <v>4.7</v>
      </c>
      <c r="C42" s="5"/>
      <c r="D42" s="5"/>
      <c r="J42" s="3">
        <f>VLOOKUP(K42,$A:$B,2,FALSE)</f>
        <v>1.4</v>
      </c>
      <c r="K42" s="9" t="s">
        <v>7</v>
      </c>
      <c r="L42" s="9">
        <v>3</v>
      </c>
      <c r="M42" s="10" t="s">
        <v>54</v>
      </c>
      <c r="N42" s="10">
        <v>7</v>
      </c>
      <c r="O42" s="11">
        <f>(L46/L47)-1</f>
        <v>0.12179487179487181</v>
      </c>
      <c r="X42" s="3">
        <f>VLOOKUP(Y42,$A:$B,2,FALSE)</f>
        <v>1.5</v>
      </c>
      <c r="Y42" s="9" t="s">
        <v>13</v>
      </c>
      <c r="Z42" s="9">
        <v>3.2</v>
      </c>
      <c r="AA42" s="10" t="s">
        <v>34</v>
      </c>
      <c r="AB42" s="10">
        <v>7</v>
      </c>
      <c r="AC42" s="11">
        <f>(Z46/Z47)-1</f>
        <v>0.18755890669179998</v>
      </c>
      <c r="AE42" s="3">
        <f>VLOOKUP(AF42,$A:$B,2,FALSE)</f>
        <v>1.5</v>
      </c>
      <c r="AF42" s="9" t="s">
        <v>16</v>
      </c>
      <c r="AG42" s="9">
        <v>2</v>
      </c>
      <c r="AH42" s="10" t="s">
        <v>27</v>
      </c>
      <c r="AI42" s="10">
        <v>2.4</v>
      </c>
      <c r="AJ42" s="11">
        <f>(AG46/AG47)-1</f>
        <v>0.27388535031847128</v>
      </c>
      <c r="AL42" s="3">
        <f>VLOOKUP(AM42,$A:$B,2,FALSE)</f>
        <v>1.4</v>
      </c>
      <c r="AM42" s="9" t="s">
        <v>5</v>
      </c>
      <c r="AN42" s="9">
        <v>3</v>
      </c>
      <c r="AO42" s="10" t="s">
        <v>31</v>
      </c>
      <c r="AP42" s="10">
        <v>5</v>
      </c>
      <c r="AQ42" s="11">
        <f>(AN46/AN47)-1</f>
        <v>0.19808306709265189</v>
      </c>
      <c r="AS42" s="7"/>
      <c r="AT42" s="7"/>
      <c r="AU42" s="7"/>
      <c r="AV42" s="7"/>
      <c r="AW42" s="7"/>
      <c r="AX42" s="12"/>
      <c r="AZ42" s="3">
        <f>VLOOKUP(BA42,$A:$B,2,FALSE)</f>
        <v>3.8</v>
      </c>
      <c r="BA42" s="9" t="s">
        <v>28</v>
      </c>
      <c r="BB42" s="9">
        <v>4</v>
      </c>
      <c r="BC42" s="10" t="s">
        <v>1</v>
      </c>
      <c r="BD42" s="10">
        <v>8</v>
      </c>
      <c r="BE42" s="11">
        <f>(BB46/BB47)-1</f>
        <v>0.2511170688114388</v>
      </c>
      <c r="BG42" s="7"/>
      <c r="BH42" s="7"/>
      <c r="BI42" s="7"/>
      <c r="BJ42" s="7"/>
      <c r="BK42" s="7"/>
      <c r="BL42" s="12"/>
      <c r="BN42" s="3">
        <f>VLOOKUP(BO42,$A:$B,2,FALSE)</f>
        <v>2</v>
      </c>
      <c r="BO42" s="9" t="s">
        <v>29</v>
      </c>
      <c r="BP42" s="9">
        <v>3</v>
      </c>
      <c r="BQ42" s="10" t="s">
        <v>42</v>
      </c>
      <c r="BR42" s="10">
        <v>4.7</v>
      </c>
      <c r="BS42" s="11">
        <f>(BP46/BP47)-1</f>
        <v>0.19745222929936301</v>
      </c>
      <c r="BU42" s="3">
        <f>VLOOKUP(BV42,$A:$B,2,FALSE)</f>
        <v>2</v>
      </c>
      <c r="BV42" s="9" t="s">
        <v>22</v>
      </c>
      <c r="BW42" s="9">
        <v>3</v>
      </c>
      <c r="BX42" s="10" t="s">
        <v>43</v>
      </c>
      <c r="BY42" s="10">
        <v>5.2</v>
      </c>
      <c r="BZ42" s="11">
        <f>(BW46/BW47)-1</f>
        <v>0.17723156532988349</v>
      </c>
      <c r="CB42" s="3">
        <f>VLOOKUP(CC42,$A:$B,2,FALSE)</f>
        <v>4.4000000000000004</v>
      </c>
      <c r="CC42" s="9" t="s">
        <v>46</v>
      </c>
      <c r="CD42" s="9">
        <v>1</v>
      </c>
      <c r="CE42" s="10" t="s">
        <v>60</v>
      </c>
      <c r="CF42" s="10">
        <v>6.2</v>
      </c>
      <c r="CG42" s="11">
        <f>(CD46/CD47)-1</f>
        <v>0.26144455747711093</v>
      </c>
    </row>
    <row r="43" spans="1:85">
      <c r="A43" s="3" t="s">
        <v>42</v>
      </c>
      <c r="B43" s="3">
        <v>3.2</v>
      </c>
      <c r="C43" s="5"/>
      <c r="D43" s="5"/>
      <c r="J43" s="3">
        <f t="shared" ref="J43:J44" si="5">VLOOKUP(K43,$A:$B,2,FALSE)</f>
        <v>1.5</v>
      </c>
      <c r="K43" s="9" t="s">
        <v>12</v>
      </c>
      <c r="L43" s="9">
        <v>1</v>
      </c>
      <c r="M43" s="10"/>
      <c r="N43" s="10"/>
      <c r="X43" s="3">
        <f>VLOOKUP(Y43,$A:$B,2,FALSE)</f>
        <v>1.5</v>
      </c>
      <c r="Y43" s="9" t="s">
        <v>16</v>
      </c>
      <c r="Z43" s="9">
        <v>2.5</v>
      </c>
      <c r="AA43" s="10"/>
      <c r="AB43" s="10"/>
      <c r="AC43" s="5"/>
      <c r="AE43" s="3"/>
      <c r="AF43" s="9"/>
      <c r="AG43" s="9"/>
      <c r="AH43" s="10"/>
      <c r="AI43" s="10"/>
      <c r="AJ43" s="5"/>
      <c r="AL43" s="3"/>
      <c r="AM43" s="9"/>
      <c r="AN43" s="9"/>
      <c r="AO43" s="10"/>
      <c r="AP43" s="10"/>
      <c r="AQ43" s="5"/>
      <c r="AS43" s="7"/>
      <c r="AT43" s="7"/>
      <c r="AU43" s="7"/>
      <c r="AV43" s="7"/>
      <c r="AW43" s="7"/>
      <c r="AX43" s="7"/>
      <c r="AZ43" s="3">
        <f>VLOOKUP(BA43,$A:$B,2,FALSE)</f>
        <v>4.0999999999999996</v>
      </c>
      <c r="BA43" s="9" t="s">
        <v>44</v>
      </c>
      <c r="BB43" s="9">
        <v>4</v>
      </c>
      <c r="BC43" s="10"/>
      <c r="BD43" s="10"/>
      <c r="BE43" s="5"/>
      <c r="BG43" s="7"/>
      <c r="BH43" s="7"/>
      <c r="BI43" s="7"/>
      <c r="BJ43" s="7"/>
      <c r="BK43" s="7"/>
      <c r="BL43" s="7"/>
      <c r="BN43" s="3">
        <f>VLOOKUP(BO43,$A:$B,2,FALSE)</f>
        <v>1.5</v>
      </c>
      <c r="BO43" s="9" t="s">
        <v>31</v>
      </c>
      <c r="BP43" s="9">
        <v>3</v>
      </c>
      <c r="BQ43" s="10"/>
      <c r="BR43" s="10"/>
      <c r="BS43" s="5"/>
      <c r="BU43" s="3">
        <f>VLOOKUP(BV43,$A:$B,2,FALSE)</f>
        <v>2</v>
      </c>
      <c r="BV43" s="9" t="s">
        <v>21</v>
      </c>
      <c r="BW43" s="9">
        <v>1</v>
      </c>
      <c r="BX43" s="10"/>
      <c r="BY43" s="10"/>
      <c r="BZ43" s="5"/>
      <c r="CB43" s="3">
        <f>VLOOKUP(CC43,$A:$B,2,FALSE)</f>
        <v>3.1</v>
      </c>
      <c r="CC43" s="9" t="s">
        <v>57</v>
      </c>
      <c r="CD43" s="9">
        <v>1</v>
      </c>
      <c r="CE43" s="10"/>
      <c r="CF43" s="10"/>
      <c r="CG43" s="5"/>
    </row>
    <row r="44" spans="1:85">
      <c r="A44" s="3" t="s">
        <v>43</v>
      </c>
      <c r="B44" s="3">
        <v>3.5</v>
      </c>
      <c r="C44" s="5"/>
      <c r="D44" s="5"/>
      <c r="J44" s="3">
        <f t="shared" si="5"/>
        <v>1.6</v>
      </c>
      <c r="K44" s="9" t="s">
        <v>32</v>
      </c>
      <c r="L44" s="9">
        <v>1</v>
      </c>
      <c r="M44" s="10"/>
      <c r="N44" s="10"/>
      <c r="X44" s="3"/>
      <c r="Y44" s="9"/>
      <c r="Z44" s="9"/>
      <c r="AA44" s="10"/>
      <c r="AB44" s="10"/>
      <c r="AC44" s="5"/>
      <c r="AE44" s="3"/>
      <c r="AF44" s="9"/>
      <c r="AG44" s="9"/>
      <c r="AH44" s="10"/>
      <c r="AI44" s="10"/>
      <c r="AJ44" s="5"/>
      <c r="AL44" s="3"/>
      <c r="AM44" s="9"/>
      <c r="AN44" s="9"/>
      <c r="AO44" s="10"/>
      <c r="AP44" s="10"/>
      <c r="AQ44" s="5"/>
      <c r="AS44" s="7"/>
      <c r="AT44" s="7"/>
      <c r="AU44" s="7"/>
      <c r="AV44" s="7"/>
      <c r="AW44" s="7"/>
      <c r="AX44" s="7"/>
      <c r="AZ44" s="3">
        <f>VLOOKUP(BA44,$A:$B,2,FALSE)</f>
        <v>5.0999999999999996</v>
      </c>
      <c r="BA44" s="9" t="s">
        <v>48</v>
      </c>
      <c r="BB44" s="9">
        <v>1</v>
      </c>
      <c r="BC44" s="10"/>
      <c r="BD44" s="10"/>
      <c r="BE44" s="5"/>
      <c r="BG44" s="7"/>
      <c r="BH44" s="7"/>
      <c r="BI44" s="7"/>
      <c r="BJ44" s="7"/>
      <c r="BK44" s="7"/>
      <c r="BL44" s="7"/>
      <c r="BN44" s="3"/>
      <c r="BO44" s="9"/>
      <c r="BP44" s="9"/>
      <c r="BQ44" s="10"/>
      <c r="BR44" s="10"/>
      <c r="BS44" s="5"/>
      <c r="BU44" s="3">
        <f>VLOOKUP(BV44,$A:$B,2,FALSE)</f>
        <v>1.8</v>
      </c>
      <c r="BV44" s="9" t="s">
        <v>34</v>
      </c>
      <c r="BW44" s="9">
        <v>3</v>
      </c>
      <c r="BX44" s="10"/>
      <c r="BY44" s="10"/>
      <c r="BZ44" s="5"/>
      <c r="CB44" s="3">
        <f>VLOOKUP(CC44,$A:$B,2,FALSE)</f>
        <v>10</v>
      </c>
      <c r="CC44" s="9" t="s">
        <v>62</v>
      </c>
      <c r="CD44" s="9">
        <v>1</v>
      </c>
      <c r="CE44" s="10"/>
      <c r="CF44" s="10"/>
      <c r="CG44" s="5"/>
    </row>
    <row r="45" spans="1:85">
      <c r="A45" s="3" t="s">
        <v>44</v>
      </c>
      <c r="B45" s="3">
        <v>4.0999999999999996</v>
      </c>
      <c r="C45" s="5"/>
      <c r="D45" s="5"/>
      <c r="J45" s="3"/>
      <c r="K45" s="9"/>
      <c r="L45" s="9"/>
      <c r="M45" s="10"/>
      <c r="N45" s="10"/>
      <c r="X45" s="3"/>
      <c r="Y45" s="9"/>
      <c r="Z45" s="9"/>
      <c r="AA45" s="10"/>
      <c r="AB45" s="10"/>
      <c r="AC45" s="5"/>
      <c r="AE45" s="3"/>
      <c r="AF45" s="9"/>
      <c r="AG45" s="9"/>
      <c r="AH45" s="10"/>
      <c r="AI45" s="10"/>
      <c r="AJ45" s="5"/>
      <c r="AL45" s="3"/>
      <c r="AM45" s="9"/>
      <c r="AN45" s="9"/>
      <c r="AO45" s="10"/>
      <c r="AP45" s="10"/>
      <c r="AQ45" s="5"/>
      <c r="AS45" s="7"/>
      <c r="AT45" s="7"/>
      <c r="AU45" s="7"/>
      <c r="AV45" s="7"/>
      <c r="AW45" s="7"/>
      <c r="AX45" s="7"/>
      <c r="AZ45" s="3">
        <f>VLOOKUP(BA45,$A:$B,2,FALSE)</f>
        <v>2</v>
      </c>
      <c r="BA45" s="9" t="s">
        <v>35</v>
      </c>
      <c r="BB45" s="9">
        <v>3</v>
      </c>
      <c r="BC45" s="10"/>
      <c r="BD45" s="10"/>
      <c r="BE45" s="5"/>
      <c r="BG45" s="7"/>
      <c r="BH45" s="7"/>
      <c r="BI45" s="7"/>
      <c r="BJ45" s="7"/>
      <c r="BK45" s="7"/>
      <c r="BL45" s="7"/>
      <c r="BN45" s="3"/>
      <c r="BO45" s="9"/>
      <c r="BP45" s="9"/>
      <c r="BQ45" s="10"/>
      <c r="BR45" s="10"/>
      <c r="BS45" s="5"/>
      <c r="BU45" s="3"/>
      <c r="BV45" s="9"/>
      <c r="BW45" s="9"/>
      <c r="BX45" s="10"/>
      <c r="BY45" s="10"/>
      <c r="BZ45" s="5"/>
      <c r="CB45" s="3"/>
      <c r="CC45" s="9"/>
      <c r="CD45" s="9"/>
      <c r="CE45" s="10"/>
      <c r="CF45" s="10"/>
      <c r="CG45" s="5"/>
    </row>
    <row r="46" spans="1:85">
      <c r="A46" s="3" t="s">
        <v>45</v>
      </c>
      <c r="B46" s="3">
        <v>2</v>
      </c>
      <c r="C46" s="5"/>
      <c r="D46" s="5"/>
      <c r="J46" s="3">
        <f>VLOOKUP(M42,$A:$B,2,FALSE)</f>
        <v>1.5</v>
      </c>
      <c r="K46" s="4" t="s">
        <v>72</v>
      </c>
      <c r="L46" s="3">
        <f>SUM(N42*J46,N43*J47,N44*J48,N45*J49)</f>
        <v>10.5</v>
      </c>
      <c r="X46" s="3">
        <f>VLOOKUP(AA42,$A:$B,2,FALSE)</f>
        <v>1.8</v>
      </c>
      <c r="Y46" s="4" t="s">
        <v>72</v>
      </c>
      <c r="Z46" s="3">
        <f>SUM(AB42*X46,AB43*X47,AB44*X48,AB45*X49)</f>
        <v>12.6</v>
      </c>
      <c r="AC46" s="5"/>
      <c r="AE46" s="3">
        <f>VLOOKUP(AH42,$A:$B,2,FALSE)</f>
        <v>2.5</v>
      </c>
      <c r="AF46" s="4" t="s">
        <v>72</v>
      </c>
      <c r="AG46" s="3">
        <f>SUM(AI42*AE46,AI43*AE47,AI44*AE48,AI45*AE49)</f>
        <v>6</v>
      </c>
      <c r="AJ46" s="5"/>
      <c r="AL46" s="3">
        <f>VLOOKUP(AO42,$A:$B,2,FALSE)</f>
        <v>1.5</v>
      </c>
      <c r="AM46" s="4" t="s">
        <v>72</v>
      </c>
      <c r="AN46" s="3">
        <f>SUM(AP42*AL46,AP43*AL47,AP44*AL48,AP45*AL49)</f>
        <v>7.5</v>
      </c>
      <c r="AQ46" s="5"/>
      <c r="AS46" s="7"/>
      <c r="AT46" s="7"/>
      <c r="AU46" s="7"/>
      <c r="AV46" s="7"/>
      <c r="AW46" s="7"/>
      <c r="AX46" s="7"/>
      <c r="AZ46" s="3">
        <f>VLOOKUP(BC42,$A:$B,2,FALSE)</f>
        <v>7</v>
      </c>
      <c r="BA46" s="4" t="s">
        <v>72</v>
      </c>
      <c r="BB46" s="3">
        <f>SUM(BD42*AZ46,BD43*AZ47,BD44*AZ48,BD45*AZ49)</f>
        <v>56</v>
      </c>
      <c r="BE46" s="5"/>
      <c r="BG46" s="7"/>
      <c r="BH46" s="7"/>
      <c r="BI46" s="7"/>
      <c r="BJ46" s="7"/>
      <c r="BK46" s="7"/>
      <c r="BL46" s="7"/>
      <c r="BN46" s="3">
        <f>VLOOKUP(BQ42,$A:$B,2,FALSE)</f>
        <v>3.2</v>
      </c>
      <c r="BO46" s="4" t="s">
        <v>72</v>
      </c>
      <c r="BP46" s="3">
        <f>SUM(BR42*BN46,BR43*BN47,BR44*BN48,BR45*BN49)</f>
        <v>15.040000000000001</v>
      </c>
      <c r="BS46" s="5"/>
      <c r="BU46" s="3">
        <f>VLOOKUP(BX42,$A:$B,2,FALSE)</f>
        <v>3.5</v>
      </c>
      <c r="BV46" s="4" t="s">
        <v>72</v>
      </c>
      <c r="BW46" s="3">
        <f>SUM(BY42*BU46,BY43*BU47,BY44*BU48,BY45*BU49)</f>
        <v>18.2</v>
      </c>
      <c r="BZ46" s="5"/>
      <c r="CB46" s="3">
        <f>VLOOKUP(CE42,$A:$B,2,FALSE)</f>
        <v>4</v>
      </c>
      <c r="CC46" s="4" t="s">
        <v>72</v>
      </c>
      <c r="CD46" s="3">
        <f>SUM(CF42*CB46,CF43*CB47,CF44*CB48,CF45*CB49)</f>
        <v>24.8</v>
      </c>
      <c r="CG46" s="5"/>
    </row>
    <row r="47" spans="1:85">
      <c r="A47" s="3" t="s">
        <v>46</v>
      </c>
      <c r="B47" s="3">
        <v>4.4000000000000004</v>
      </c>
      <c r="C47" s="5"/>
      <c r="D47" s="5"/>
      <c r="J47" s="3"/>
      <c r="K47" s="4" t="s">
        <v>73</v>
      </c>
      <c r="L47" s="3">
        <f>SUM(L42*J42,L43*J43,L44*J44,L45*J45,K49)</f>
        <v>9.36</v>
      </c>
      <c r="X47" s="3"/>
      <c r="Y47" s="4" t="s">
        <v>73</v>
      </c>
      <c r="Z47" s="3">
        <f>SUM(Z42*X42,Z43*X43,Z44*X44,Z45*X45,Y49)</f>
        <v>10.610000000000001</v>
      </c>
      <c r="AC47" s="5"/>
      <c r="AE47" s="3"/>
      <c r="AF47" s="4" t="s">
        <v>73</v>
      </c>
      <c r="AG47" s="3">
        <f>SUM(AG42*AE42,AG43*AE43,AG44*AE44,AG45*AE45,AF49)</f>
        <v>4.71</v>
      </c>
      <c r="AJ47" s="5"/>
      <c r="AL47" s="3"/>
      <c r="AM47" s="4" t="s">
        <v>73</v>
      </c>
      <c r="AN47" s="3">
        <f>SUM(AN42*AL42,AN43*AL43,AN44*AL44,AN45*AL45,AM49)</f>
        <v>6.26</v>
      </c>
      <c r="AQ47" s="5"/>
      <c r="AS47" s="7"/>
      <c r="AT47" s="7"/>
      <c r="AU47" s="7"/>
      <c r="AV47" s="7"/>
      <c r="AW47" s="7"/>
      <c r="AX47" s="7"/>
      <c r="AZ47" s="3"/>
      <c r="BA47" s="4" t="s">
        <v>73</v>
      </c>
      <c r="BB47" s="3">
        <f>SUM(BB42*AZ42,BB43*AZ43,BB44*AZ44,BB45*AZ45,BA49)</f>
        <v>44.76</v>
      </c>
      <c r="BE47" s="5"/>
      <c r="BG47" s="7"/>
      <c r="BH47" s="7"/>
      <c r="BI47" s="7"/>
      <c r="BJ47" s="7"/>
      <c r="BK47" s="7"/>
      <c r="BL47" s="7"/>
      <c r="BN47" s="3"/>
      <c r="BO47" s="4" t="s">
        <v>73</v>
      </c>
      <c r="BP47" s="3">
        <f>SUM(BP42*BN42,BP43*BN43,BP44*BN44,BP45*BN45,BO49)</f>
        <v>12.56</v>
      </c>
      <c r="BS47" s="5"/>
      <c r="BU47" s="3"/>
      <c r="BV47" s="4" t="s">
        <v>73</v>
      </c>
      <c r="BW47" s="3">
        <f>SUM(BW42*BU42,BW43*BU43,BW44*BU44,BW45*BU45,BV49)</f>
        <v>15.46</v>
      </c>
      <c r="BZ47" s="5"/>
      <c r="CB47" s="3"/>
      <c r="CC47" s="4" t="s">
        <v>73</v>
      </c>
      <c r="CD47" s="3">
        <f>SUM(CD42*CB42,CD43*CB43,CD44*CB44,CD45*CB45,CC49)</f>
        <v>19.66</v>
      </c>
      <c r="CG47" s="5"/>
    </row>
    <row r="48" spans="1:85">
      <c r="A48" s="3" t="s">
        <v>47</v>
      </c>
      <c r="B48" s="3">
        <v>3</v>
      </c>
      <c r="C48" s="5"/>
      <c r="D48" s="5"/>
      <c r="J48" s="3"/>
      <c r="K48" s="18" t="s">
        <v>63</v>
      </c>
      <c r="L48" s="19"/>
      <c r="X48" s="3"/>
      <c r="Y48" s="18" t="s">
        <v>63</v>
      </c>
      <c r="Z48" s="19"/>
      <c r="AC48" s="5"/>
      <c r="AE48" s="3"/>
      <c r="AF48" s="18" t="s">
        <v>144</v>
      </c>
      <c r="AG48" s="19"/>
      <c r="AJ48" s="5"/>
      <c r="AL48" s="3"/>
      <c r="AM48" s="18" t="s">
        <v>63</v>
      </c>
      <c r="AN48" s="19"/>
      <c r="AQ48" s="5"/>
      <c r="AS48" s="7"/>
      <c r="AT48" s="23"/>
      <c r="AU48" s="23"/>
      <c r="AV48" s="7"/>
      <c r="AW48" s="7"/>
      <c r="AX48" s="7"/>
      <c r="AZ48" s="3"/>
      <c r="BA48" s="18" t="s">
        <v>63</v>
      </c>
      <c r="BB48" s="19"/>
      <c r="BE48" s="5"/>
      <c r="BG48" s="7"/>
      <c r="BH48" s="23"/>
      <c r="BI48" s="23"/>
      <c r="BJ48" s="7"/>
      <c r="BK48" s="7"/>
      <c r="BL48" s="7"/>
      <c r="BN48" s="3"/>
      <c r="BO48" s="18" t="s">
        <v>63</v>
      </c>
      <c r="BP48" s="19"/>
      <c r="BS48" s="5"/>
      <c r="BU48" s="3"/>
      <c r="BV48" s="18" t="s">
        <v>63</v>
      </c>
      <c r="BW48" s="19"/>
      <c r="BZ48" s="5"/>
      <c r="CB48" s="3"/>
      <c r="CC48" s="18" t="s">
        <v>64</v>
      </c>
      <c r="CD48" s="19"/>
      <c r="CG48" s="5"/>
    </row>
    <row r="49" spans="1:85">
      <c r="A49" s="3" t="s">
        <v>48</v>
      </c>
      <c r="B49" s="3">
        <v>5.0999999999999996</v>
      </c>
      <c r="C49" s="5"/>
      <c r="D49" s="5"/>
      <c r="J49" s="3"/>
      <c r="K49" s="3">
        <f>HLOOKUP(K48,$F$1:$H$6,6,FALSE)</f>
        <v>2.06</v>
      </c>
      <c r="X49" s="3"/>
      <c r="Y49" s="3">
        <f>HLOOKUP(Y48,$F$1:$H$6,6,FALSE)</f>
        <v>2.06</v>
      </c>
      <c r="AC49" s="5"/>
      <c r="AE49" s="3"/>
      <c r="AF49" s="3">
        <f>HLOOKUP(AF48,$F$1:$H$6,6,FALSE)</f>
        <v>1.7099999999999997</v>
      </c>
      <c r="AJ49" s="5"/>
      <c r="AL49" s="3"/>
      <c r="AM49" s="3">
        <f>HLOOKUP(AM48,$F$1:$H$6,6,FALSE)</f>
        <v>2.06</v>
      </c>
      <c r="AQ49" s="5"/>
      <c r="AS49" s="7"/>
      <c r="AT49" s="7"/>
      <c r="AU49" s="7"/>
      <c r="AV49" s="7"/>
      <c r="AW49" s="7"/>
      <c r="AX49" s="7"/>
      <c r="AZ49" s="3"/>
      <c r="BA49" s="3">
        <f>HLOOKUP(BA48,$F$1:$H$6,6,FALSE)</f>
        <v>2.06</v>
      </c>
      <c r="BE49" s="5"/>
      <c r="BG49" s="7"/>
      <c r="BH49" s="7"/>
      <c r="BI49" s="7"/>
      <c r="BJ49" s="7"/>
      <c r="BK49" s="7"/>
      <c r="BL49" s="7"/>
      <c r="BN49" s="3"/>
      <c r="BO49" s="3">
        <f>HLOOKUP(BO48,$F$1:$H$6,6,FALSE)</f>
        <v>2.06</v>
      </c>
      <c r="BS49" s="5"/>
      <c r="BU49" s="3"/>
      <c r="BV49" s="3">
        <f>HLOOKUP(BV48,$F$1:$H$6,6,FALSE)</f>
        <v>2.06</v>
      </c>
      <c r="BZ49" s="5"/>
      <c r="CB49" s="3"/>
      <c r="CC49" s="3">
        <f>HLOOKUP(CC48,$F$1:$H$6,6,FALSE)</f>
        <v>2.16</v>
      </c>
      <c r="CG49" s="5"/>
    </row>
    <row r="50" spans="1:85">
      <c r="A50" s="3" t="s">
        <v>49</v>
      </c>
      <c r="B50" s="3">
        <v>4</v>
      </c>
      <c r="C50" s="5"/>
      <c r="D50" s="5"/>
    </row>
    <row r="51" spans="1:85">
      <c r="A51" s="3" t="s">
        <v>50</v>
      </c>
      <c r="B51" s="3">
        <v>6</v>
      </c>
      <c r="C51" s="5"/>
      <c r="D51" s="5"/>
      <c r="K51" s="21" t="s">
        <v>78</v>
      </c>
      <c r="L51" s="21"/>
      <c r="M51" s="21"/>
      <c r="N51" s="21"/>
      <c r="Y51" s="21" t="s">
        <v>91</v>
      </c>
      <c r="Z51" s="21"/>
      <c r="AA51" s="21"/>
      <c r="AB51" s="21"/>
      <c r="AC51" s="5"/>
      <c r="BA51" s="21" t="s">
        <v>114</v>
      </c>
      <c r="BB51" s="21"/>
      <c r="BC51" s="21"/>
      <c r="BD51" s="21"/>
      <c r="BE51" s="5"/>
      <c r="BO51" s="21" t="s">
        <v>122</v>
      </c>
      <c r="BP51" s="21"/>
      <c r="BQ51" s="21"/>
      <c r="BR51" s="21"/>
      <c r="BS51" s="5"/>
      <c r="BV51" s="21" t="s">
        <v>136</v>
      </c>
      <c r="BW51" s="21"/>
      <c r="BX51" s="21"/>
      <c r="BY51" s="21"/>
      <c r="BZ51" s="5"/>
      <c r="CC51" s="21" t="s">
        <v>142</v>
      </c>
      <c r="CD51" s="21"/>
      <c r="CE51" s="21"/>
      <c r="CF51" s="21"/>
      <c r="CG51" s="5"/>
    </row>
    <row r="52" spans="1:85">
      <c r="A52" s="3" t="s">
        <v>51</v>
      </c>
      <c r="B52" s="3">
        <v>4</v>
      </c>
      <c r="C52" s="5"/>
      <c r="D52" s="5"/>
      <c r="K52" s="9" t="s">
        <v>68</v>
      </c>
      <c r="L52" s="9" t="s">
        <v>69</v>
      </c>
      <c r="M52" s="10" t="s">
        <v>74</v>
      </c>
      <c r="N52" s="10" t="s">
        <v>71</v>
      </c>
      <c r="O52" s="8" t="s">
        <v>70</v>
      </c>
      <c r="Y52" s="9" t="s">
        <v>68</v>
      </c>
      <c r="Z52" s="9" t="s">
        <v>69</v>
      </c>
      <c r="AA52" s="10" t="s">
        <v>74</v>
      </c>
      <c r="AB52" s="10" t="s">
        <v>71</v>
      </c>
      <c r="AC52" s="8" t="s">
        <v>70</v>
      </c>
      <c r="BA52" s="9" t="s">
        <v>68</v>
      </c>
      <c r="BB52" s="9" t="s">
        <v>69</v>
      </c>
      <c r="BC52" s="10" t="s">
        <v>74</v>
      </c>
      <c r="BD52" s="10" t="s">
        <v>71</v>
      </c>
      <c r="BE52" s="8" t="s">
        <v>70</v>
      </c>
      <c r="BO52" s="9" t="s">
        <v>68</v>
      </c>
      <c r="BP52" s="9" t="s">
        <v>69</v>
      </c>
      <c r="BQ52" s="10" t="s">
        <v>74</v>
      </c>
      <c r="BR52" s="10" t="s">
        <v>71</v>
      </c>
      <c r="BS52" s="8" t="s">
        <v>70</v>
      </c>
      <c r="BV52" s="9" t="s">
        <v>68</v>
      </c>
      <c r="BW52" s="9" t="s">
        <v>69</v>
      </c>
      <c r="BX52" s="10" t="s">
        <v>74</v>
      </c>
      <c r="BY52" s="10" t="s">
        <v>71</v>
      </c>
      <c r="BZ52" s="8" t="s">
        <v>70</v>
      </c>
      <c r="CC52" s="9" t="s">
        <v>68</v>
      </c>
      <c r="CD52" s="9" t="s">
        <v>69</v>
      </c>
      <c r="CE52" s="10" t="s">
        <v>74</v>
      </c>
      <c r="CF52" s="10" t="s">
        <v>71</v>
      </c>
      <c r="CG52" s="8" t="s">
        <v>70</v>
      </c>
    </row>
    <row r="53" spans="1:85">
      <c r="A53" s="3" t="s">
        <v>52</v>
      </c>
      <c r="B53" s="3">
        <v>4.5</v>
      </c>
      <c r="C53" s="5"/>
      <c r="D53" s="5"/>
      <c r="J53" s="3">
        <f>VLOOKUP(K53,$A:$B,2,FALSE)</f>
        <v>1.4</v>
      </c>
      <c r="K53" s="9" t="s">
        <v>8</v>
      </c>
      <c r="L53" s="9">
        <v>3</v>
      </c>
      <c r="M53" s="10" t="s">
        <v>54</v>
      </c>
      <c r="N53" s="10">
        <v>7</v>
      </c>
      <c r="O53" s="11">
        <f>(L57/L58)-1</f>
        <v>0.12179487179487181</v>
      </c>
      <c r="X53" s="3">
        <f>VLOOKUP(Y53,$A:$B,2,FALSE)</f>
        <v>3.8</v>
      </c>
      <c r="Y53" s="9" t="s">
        <v>28</v>
      </c>
      <c r="Z53" s="9">
        <v>2.2000000000000002</v>
      </c>
      <c r="AA53" s="10" t="s">
        <v>35</v>
      </c>
      <c r="AB53" s="10">
        <v>10</v>
      </c>
      <c r="AC53" s="11">
        <f>(Z57/Z58)-1</f>
        <v>0.28040973111395662</v>
      </c>
      <c r="AZ53" s="3">
        <f>VLOOKUP(BA53,$A:$B,2,FALSE)</f>
        <v>3.8</v>
      </c>
      <c r="BA53" s="9" t="s">
        <v>28</v>
      </c>
      <c r="BB53" s="9">
        <v>4</v>
      </c>
      <c r="BC53" s="10" t="s">
        <v>1</v>
      </c>
      <c r="BD53" s="10">
        <v>7.5</v>
      </c>
      <c r="BE53" s="11">
        <f>(BB57/BB58)-1</f>
        <v>0.29757785467128017</v>
      </c>
      <c r="BN53" s="3">
        <f>VLOOKUP(BO53,$A:$B,2,FALSE)</f>
        <v>1.6</v>
      </c>
      <c r="BO53" s="9" t="s">
        <v>32</v>
      </c>
      <c r="BP53" s="9">
        <v>2</v>
      </c>
      <c r="BQ53" s="10" t="s">
        <v>45</v>
      </c>
      <c r="BR53" s="10">
        <v>9.3000000000000007</v>
      </c>
      <c r="BS53" s="11">
        <f>(BP57/BP58)-1</f>
        <v>0.1877394636015326</v>
      </c>
      <c r="BU53" s="3">
        <f>VLOOKUP(BV53,$A:$B,2,FALSE)</f>
        <v>1.4</v>
      </c>
      <c r="BV53" s="9" t="s">
        <v>8</v>
      </c>
      <c r="BW53" s="9">
        <v>3</v>
      </c>
      <c r="BX53" s="10" t="s">
        <v>50</v>
      </c>
      <c r="BY53" s="10">
        <v>2.6</v>
      </c>
      <c r="BZ53" s="11">
        <f>(BW57/BW58)-1</f>
        <v>0.19448698315467072</v>
      </c>
      <c r="CB53" s="3">
        <f>VLOOKUP(CC53,$A:$B,2,FALSE)</f>
        <v>10</v>
      </c>
      <c r="CC53" s="9" t="s">
        <v>3</v>
      </c>
      <c r="CD53" s="9">
        <v>1</v>
      </c>
      <c r="CE53" s="10" t="s">
        <v>61</v>
      </c>
      <c r="CF53" s="10">
        <v>4.5999999999999996</v>
      </c>
      <c r="CG53" s="11">
        <f>(CD57/CD58)-1</f>
        <v>0.27474267616785397</v>
      </c>
    </row>
    <row r="54" spans="1:85">
      <c r="A54" s="3" t="s">
        <v>53</v>
      </c>
      <c r="B54" s="3">
        <v>6</v>
      </c>
      <c r="C54" s="5"/>
      <c r="D54" s="5"/>
      <c r="J54" s="3">
        <f t="shared" ref="J54:J55" si="6">VLOOKUP(K54,$A:$B,2,FALSE)</f>
        <v>1.5</v>
      </c>
      <c r="K54" s="9" t="s">
        <v>12</v>
      </c>
      <c r="L54" s="9">
        <v>1</v>
      </c>
      <c r="M54" s="10"/>
      <c r="N54" s="10"/>
      <c r="X54" s="3">
        <f>VLOOKUP(Y54,$A:$B,2,FALSE)</f>
        <v>5.2</v>
      </c>
      <c r="Y54" s="9" t="s">
        <v>36</v>
      </c>
      <c r="Z54" s="9">
        <v>1</v>
      </c>
      <c r="AA54" s="10"/>
      <c r="AB54" s="10"/>
      <c r="AC54" s="5"/>
      <c r="AZ54" s="3">
        <f>VLOOKUP(BA54,$A:$B,2,FALSE)</f>
        <v>3</v>
      </c>
      <c r="BA54" s="9" t="s">
        <v>47</v>
      </c>
      <c r="BB54" s="9">
        <v>3</v>
      </c>
      <c r="BC54" s="10"/>
      <c r="BD54" s="10"/>
      <c r="BE54" s="5"/>
      <c r="BN54" s="3">
        <f>VLOOKUP(BO54,$A:$B,2,FALSE)</f>
        <v>5.2</v>
      </c>
      <c r="BO54" s="9" t="s">
        <v>30</v>
      </c>
      <c r="BP54" s="9">
        <v>2</v>
      </c>
      <c r="BQ54" s="10"/>
      <c r="BR54" s="10"/>
      <c r="BS54" s="5"/>
      <c r="BU54" s="3">
        <f>VLOOKUP(BV54,$A:$B,2,FALSE)</f>
        <v>1.4</v>
      </c>
      <c r="BV54" s="9" t="s">
        <v>7</v>
      </c>
      <c r="BW54" s="9">
        <v>1</v>
      </c>
      <c r="BX54" s="10"/>
      <c r="BY54" s="10"/>
      <c r="BZ54" s="5"/>
      <c r="CB54" s="3">
        <f>VLOOKUP(CC54,$A:$B,2,FALSE)</f>
        <v>10</v>
      </c>
      <c r="CC54" s="9" t="s">
        <v>2</v>
      </c>
      <c r="CD54" s="9">
        <v>1</v>
      </c>
      <c r="CE54" s="10"/>
      <c r="CF54" s="10"/>
      <c r="CG54" s="5"/>
    </row>
    <row r="55" spans="1:85">
      <c r="A55" s="3" t="s">
        <v>54</v>
      </c>
      <c r="B55" s="3">
        <v>1.5</v>
      </c>
      <c r="C55" s="5"/>
      <c r="D55" s="5"/>
      <c r="J55" s="3">
        <f t="shared" si="6"/>
        <v>1.6</v>
      </c>
      <c r="K55" s="9" t="s">
        <v>32</v>
      </c>
      <c r="L55" s="9">
        <v>1</v>
      </c>
      <c r="M55" s="10"/>
      <c r="N55" s="10"/>
      <c r="X55" s="3"/>
      <c r="Y55" s="9"/>
      <c r="Z55" s="9"/>
      <c r="AA55" s="10"/>
      <c r="AB55" s="10"/>
      <c r="AC55" s="5"/>
      <c r="AZ55" s="3">
        <f>VLOOKUP(BA55,$A:$B,2,FALSE)</f>
        <v>4.0999999999999996</v>
      </c>
      <c r="BA55" s="9" t="s">
        <v>44</v>
      </c>
      <c r="BB55" s="9">
        <v>2</v>
      </c>
      <c r="BC55" s="10"/>
      <c r="BD55" s="10"/>
      <c r="BE55" s="5"/>
      <c r="BN55" s="3"/>
      <c r="BO55" s="9"/>
      <c r="BP55" s="9"/>
      <c r="BQ55" s="10"/>
      <c r="BR55" s="10"/>
      <c r="BS55" s="5"/>
      <c r="BU55" s="3">
        <f>VLOOKUP(BV55,$A:$B,2,FALSE)</f>
        <v>1.8</v>
      </c>
      <c r="BV55" s="9" t="s">
        <v>34</v>
      </c>
      <c r="BW55" s="9">
        <v>3</v>
      </c>
      <c r="BX55" s="10"/>
      <c r="BY55" s="10"/>
      <c r="BZ55" s="5"/>
      <c r="CB55" s="3">
        <f>VLOOKUP(CC55,$A:$B,2,FALSE)</f>
        <v>3.1</v>
      </c>
      <c r="CC55" s="9" t="s">
        <v>57</v>
      </c>
      <c r="CD55" s="9">
        <v>1</v>
      </c>
      <c r="CE55" s="10"/>
      <c r="CF55" s="10"/>
      <c r="CG55" s="5"/>
    </row>
    <row r="56" spans="1:85">
      <c r="A56" s="3" t="s">
        <v>55</v>
      </c>
      <c r="B56" s="3">
        <v>1.5</v>
      </c>
      <c r="C56" s="5"/>
      <c r="D56" s="5"/>
      <c r="J56" s="3"/>
      <c r="K56" s="9"/>
      <c r="L56" s="9"/>
      <c r="M56" s="10"/>
      <c r="N56" s="10"/>
      <c r="X56" s="3"/>
      <c r="Y56" s="9"/>
      <c r="Z56" s="9"/>
      <c r="AA56" s="10"/>
      <c r="AB56" s="10"/>
      <c r="AC56" s="5"/>
      <c r="AZ56" s="3">
        <f>VLOOKUP(BA56,$A:$B,2,FALSE)</f>
        <v>2</v>
      </c>
      <c r="BA56" s="9" t="s">
        <v>35</v>
      </c>
      <c r="BB56" s="9">
        <v>3</v>
      </c>
      <c r="BC56" s="10"/>
      <c r="BD56" s="10"/>
      <c r="BE56" s="5"/>
      <c r="BN56" s="3"/>
      <c r="BO56" s="9"/>
      <c r="BP56" s="9"/>
      <c r="BQ56" s="10"/>
      <c r="BR56" s="10"/>
      <c r="BS56" s="5"/>
      <c r="BU56" s="3"/>
      <c r="BV56" s="9"/>
      <c r="BW56" s="9"/>
      <c r="BX56" s="10"/>
      <c r="BY56" s="10"/>
      <c r="BZ56" s="5"/>
      <c r="CB56" s="3"/>
      <c r="CC56" s="9"/>
      <c r="CD56" s="9"/>
      <c r="CE56" s="10"/>
      <c r="CF56" s="10"/>
      <c r="CG56" s="5"/>
    </row>
    <row r="57" spans="1:85">
      <c r="A57" s="3" t="s">
        <v>56</v>
      </c>
      <c r="B57" s="3">
        <v>3</v>
      </c>
      <c r="C57" s="5"/>
      <c r="D57" s="5"/>
      <c r="J57" s="3">
        <f>VLOOKUP(M53,$A:$B,2,FALSE)</f>
        <v>1.5</v>
      </c>
      <c r="K57" s="4" t="s">
        <v>72</v>
      </c>
      <c r="L57" s="3">
        <f>SUM(N53*J57,N54*J58,N55*J59,N56*J60)</f>
        <v>10.5</v>
      </c>
      <c r="X57" s="3">
        <f>VLOOKUP(AA53,$A:$B,2,FALSE)</f>
        <v>2</v>
      </c>
      <c r="Y57" s="4" t="s">
        <v>72</v>
      </c>
      <c r="Z57" s="3">
        <f>SUM(AB53*X57,AB54*X58,AB55*X59,AB56*X60)</f>
        <v>20</v>
      </c>
      <c r="AC57" s="5"/>
      <c r="AZ57" s="3">
        <f>VLOOKUP(BC53,$A:$B,2,FALSE)</f>
        <v>7</v>
      </c>
      <c r="BA57" s="4" t="s">
        <v>72</v>
      </c>
      <c r="BB57" s="3">
        <f>SUM(BD53*AZ57,BD54*AZ58,BD55*AZ59,BD56*AZ60)</f>
        <v>52.5</v>
      </c>
      <c r="BE57" s="5"/>
      <c r="BN57" s="3">
        <f>VLOOKUP(BQ53,$A:$B,2,FALSE)</f>
        <v>2</v>
      </c>
      <c r="BO57" s="4" t="s">
        <v>72</v>
      </c>
      <c r="BP57" s="3">
        <f>SUM(BR53*BN57,BR54*BN58,BR55*BN59,BR56*BN60)</f>
        <v>18.600000000000001</v>
      </c>
      <c r="BS57" s="5"/>
      <c r="BU57" s="3">
        <f>VLOOKUP(BX53,$A:$B,2,FALSE)</f>
        <v>6</v>
      </c>
      <c r="BV57" s="4" t="s">
        <v>72</v>
      </c>
      <c r="BW57" s="3">
        <f>SUM(BY53*BU57,BY54*BU58,BY55*BU59,BY56*BU60)</f>
        <v>15.600000000000001</v>
      </c>
      <c r="BZ57" s="5"/>
      <c r="CB57" s="3">
        <f>VLOOKUP(CE53,$A:$B,2,FALSE)</f>
        <v>7</v>
      </c>
      <c r="CC57" s="4" t="s">
        <v>72</v>
      </c>
      <c r="CD57" s="3">
        <f>SUM(CF53*CB57,CF54*CB58,CF55*CB59,CF56*CB60)</f>
        <v>32.199999999999996</v>
      </c>
      <c r="CG57" s="5"/>
    </row>
    <row r="58" spans="1:85">
      <c r="A58" s="3" t="s">
        <v>57</v>
      </c>
      <c r="B58" s="3">
        <v>3.1</v>
      </c>
      <c r="C58" s="5"/>
      <c r="D58" s="5"/>
      <c r="J58" s="3"/>
      <c r="K58" s="4" t="s">
        <v>73</v>
      </c>
      <c r="L58" s="3">
        <f>SUM(L53*J53,L54*J54,L55*J55,L56*J56,K60)</f>
        <v>9.36</v>
      </c>
      <c r="X58" s="3"/>
      <c r="Y58" s="4" t="s">
        <v>73</v>
      </c>
      <c r="Z58" s="3">
        <f>SUM(Z53*X53,Z54*X54,Z55*X55,Z56*X56,Y60)</f>
        <v>15.62</v>
      </c>
      <c r="AC58" s="5"/>
      <c r="AZ58" s="3"/>
      <c r="BA58" s="4" t="s">
        <v>73</v>
      </c>
      <c r="BB58" s="3">
        <f>SUM(BB53*AZ53,BB54*AZ54,BB55*AZ55,BB56*AZ56,BA60)</f>
        <v>40.46</v>
      </c>
      <c r="BE58" s="5"/>
      <c r="BN58" s="3"/>
      <c r="BO58" s="4" t="s">
        <v>73</v>
      </c>
      <c r="BP58" s="3">
        <f>SUM(BP53*BN53,BP54*BN54,BP55*BN55,BP56*BN56,BO60)</f>
        <v>15.660000000000002</v>
      </c>
      <c r="BS58" s="5"/>
      <c r="BU58" s="3"/>
      <c r="BV58" s="4" t="s">
        <v>73</v>
      </c>
      <c r="BW58" s="3">
        <f>SUM(BW53*BU53,BW54*BU54,BW55*BU55,BW56*BU56,BV60)</f>
        <v>13.06</v>
      </c>
      <c r="BZ58" s="5"/>
      <c r="CB58" s="3"/>
      <c r="CC58" s="4" t="s">
        <v>73</v>
      </c>
      <c r="CD58" s="3">
        <f>SUM(CD53*CB53,CD54*CB54,CD55*CB55,CD56*CB56,CC60)</f>
        <v>25.26</v>
      </c>
      <c r="CG58" s="5"/>
    </row>
    <row r="59" spans="1:85">
      <c r="A59" s="3" t="s">
        <v>58</v>
      </c>
      <c r="B59" s="3">
        <v>4</v>
      </c>
      <c r="C59" s="5"/>
      <c r="D59" s="5"/>
      <c r="J59" s="3"/>
      <c r="K59" s="18" t="s">
        <v>63</v>
      </c>
      <c r="L59" s="19"/>
      <c r="X59" s="3"/>
      <c r="Y59" s="18" t="s">
        <v>63</v>
      </c>
      <c r="Z59" s="19"/>
      <c r="AC59" s="5"/>
      <c r="AZ59" s="3"/>
      <c r="BA59" s="18" t="s">
        <v>63</v>
      </c>
      <c r="BB59" s="19"/>
      <c r="BE59" s="5"/>
      <c r="BN59" s="3"/>
      <c r="BO59" s="18" t="s">
        <v>63</v>
      </c>
      <c r="BP59" s="19"/>
      <c r="BS59" s="5"/>
      <c r="BU59" s="3"/>
      <c r="BV59" s="18" t="s">
        <v>63</v>
      </c>
      <c r="BW59" s="19"/>
      <c r="BZ59" s="5"/>
      <c r="CB59" s="3"/>
      <c r="CC59" s="18" t="s">
        <v>64</v>
      </c>
      <c r="CD59" s="19"/>
      <c r="CG59" s="5"/>
    </row>
    <row r="60" spans="1:85">
      <c r="A60" s="3" t="s">
        <v>59</v>
      </c>
      <c r="B60" s="3">
        <v>4</v>
      </c>
      <c r="C60" s="5"/>
      <c r="D60" s="5"/>
      <c r="J60" s="3"/>
      <c r="K60" s="3">
        <f>HLOOKUP(K59,$F$1:$H$6,6,FALSE)</f>
        <v>2.06</v>
      </c>
      <c r="X60" s="3"/>
      <c r="Y60" s="3">
        <f>HLOOKUP(Y59,$F$1:$H$6,6,FALSE)</f>
        <v>2.06</v>
      </c>
      <c r="AC60" s="5"/>
      <c r="AZ60" s="3"/>
      <c r="BA60" s="3">
        <f>HLOOKUP(BA59,$F$1:$H$6,6,FALSE)</f>
        <v>2.06</v>
      </c>
      <c r="BE60" s="5"/>
      <c r="BN60" s="3"/>
      <c r="BO60" s="3">
        <f>HLOOKUP(BO59,$F$1:$H$6,6,FALSE)</f>
        <v>2.06</v>
      </c>
      <c r="BS60" s="5"/>
      <c r="BU60" s="3"/>
      <c r="BV60" s="3">
        <f>HLOOKUP(BV59,$F$1:$H$6,6,FALSE)</f>
        <v>2.06</v>
      </c>
      <c r="BZ60" s="5"/>
      <c r="CB60" s="3"/>
      <c r="CC60" s="3">
        <f>HLOOKUP(CC59,$F$1:$H$6,6,FALSE)</f>
        <v>2.16</v>
      </c>
      <c r="CG60" s="5"/>
    </row>
    <row r="61" spans="1:85">
      <c r="A61" s="3" t="s">
        <v>60</v>
      </c>
      <c r="B61" s="3">
        <v>4</v>
      </c>
      <c r="C61" s="5"/>
      <c r="D61" s="5"/>
    </row>
    <row r="62" spans="1:85">
      <c r="A62" s="3" t="s">
        <v>61</v>
      </c>
      <c r="B62" s="3">
        <v>7</v>
      </c>
      <c r="C62" s="5"/>
      <c r="D62" s="5"/>
      <c r="K62" s="21" t="s">
        <v>79</v>
      </c>
      <c r="L62" s="21"/>
      <c r="M62" s="21"/>
      <c r="N62" s="21"/>
      <c r="Y62" s="21" t="s">
        <v>92</v>
      </c>
      <c r="Z62" s="21"/>
      <c r="AA62" s="21"/>
      <c r="AB62" s="21"/>
      <c r="AC62" s="5"/>
      <c r="BO62" s="21" t="s">
        <v>123</v>
      </c>
      <c r="BP62" s="21"/>
      <c r="BQ62" s="21"/>
      <c r="BR62" s="21"/>
      <c r="BS62" s="5"/>
      <c r="CC62" s="21" t="s">
        <v>143</v>
      </c>
      <c r="CD62" s="21"/>
      <c r="CE62" s="21"/>
      <c r="CF62" s="21"/>
      <c r="CG62" s="5"/>
    </row>
    <row r="63" spans="1:85">
      <c r="A63" s="3" t="s">
        <v>62</v>
      </c>
      <c r="B63" s="3">
        <v>10</v>
      </c>
      <c r="C63" s="5"/>
      <c r="D63" s="5"/>
      <c r="K63" s="9" t="s">
        <v>68</v>
      </c>
      <c r="L63" s="9" t="s">
        <v>69</v>
      </c>
      <c r="M63" s="10" t="s">
        <v>74</v>
      </c>
      <c r="N63" s="10" t="s">
        <v>71</v>
      </c>
      <c r="O63" s="8" t="s">
        <v>70</v>
      </c>
      <c r="Y63" s="9" t="s">
        <v>68</v>
      </c>
      <c r="Z63" s="9" t="s">
        <v>69</v>
      </c>
      <c r="AA63" s="10" t="s">
        <v>74</v>
      </c>
      <c r="AB63" s="10" t="s">
        <v>71</v>
      </c>
      <c r="AC63" s="8" t="s">
        <v>70</v>
      </c>
      <c r="BO63" s="9" t="s">
        <v>68</v>
      </c>
      <c r="BP63" s="9" t="s">
        <v>69</v>
      </c>
      <c r="BQ63" s="10" t="s">
        <v>74</v>
      </c>
      <c r="BR63" s="10" t="s">
        <v>71</v>
      </c>
      <c r="BS63" s="8" t="s">
        <v>70</v>
      </c>
      <c r="CC63" s="9" t="s">
        <v>68</v>
      </c>
      <c r="CD63" s="9" t="s">
        <v>69</v>
      </c>
      <c r="CE63" s="10" t="s">
        <v>74</v>
      </c>
      <c r="CF63" s="10" t="s">
        <v>71</v>
      </c>
      <c r="CG63" s="8" t="s">
        <v>70</v>
      </c>
    </row>
    <row r="64" spans="1:85">
      <c r="J64" s="3">
        <f>VLOOKUP(K64,$A:$B,2,FALSE)</f>
        <v>1.4</v>
      </c>
      <c r="K64" s="9" t="s">
        <v>9</v>
      </c>
      <c r="L64" s="9">
        <v>3</v>
      </c>
      <c r="M64" s="10" t="s">
        <v>54</v>
      </c>
      <c r="N64" s="10">
        <v>7</v>
      </c>
      <c r="O64" s="11">
        <f>(L68/L69)-1</f>
        <v>0.12179487179487181</v>
      </c>
      <c r="X64" s="3">
        <f>VLOOKUP(Y64,$A:$B,2,FALSE)</f>
        <v>1.5</v>
      </c>
      <c r="Y64" s="9" t="s">
        <v>15</v>
      </c>
      <c r="Z64" s="9">
        <v>4.5</v>
      </c>
      <c r="AA64" s="10" t="s">
        <v>36</v>
      </c>
      <c r="AB64" s="10">
        <v>3</v>
      </c>
      <c r="AC64" s="11">
        <f>(Z68/Z69)-1</f>
        <v>0.24203821656050972</v>
      </c>
      <c r="BN64" s="3">
        <f>VLOOKUP(BO64,$A:$B,2,FALSE)</f>
        <v>4.3</v>
      </c>
      <c r="BO64" s="9" t="s">
        <v>39</v>
      </c>
      <c r="BP64" s="9">
        <v>2</v>
      </c>
      <c r="BQ64" s="10" t="s">
        <v>46</v>
      </c>
      <c r="BR64" s="10">
        <v>10.199999999999999</v>
      </c>
      <c r="BS64" s="11">
        <f>(BP68/BP69)-1</f>
        <v>0.25153374233128845</v>
      </c>
      <c r="CB64" s="3">
        <f>VLOOKUP(CC64,$A:$B,2,FALSE)</f>
        <v>3.5</v>
      </c>
      <c r="CC64" s="9" t="s">
        <v>20</v>
      </c>
      <c r="CD64" s="9">
        <v>2</v>
      </c>
      <c r="CE64" s="10" t="s">
        <v>62</v>
      </c>
      <c r="CF64" s="10">
        <v>2</v>
      </c>
      <c r="CG64" s="11">
        <f>(CD68/CD69)-1</f>
        <v>0.36425648021828105</v>
      </c>
    </row>
    <row r="65" spans="10:85">
      <c r="J65" s="3">
        <f t="shared" ref="J65:J66" si="7">VLOOKUP(K65,$A:$B,2,FALSE)</f>
        <v>1.5</v>
      </c>
      <c r="K65" s="9" t="s">
        <v>12</v>
      </c>
      <c r="L65" s="9">
        <v>1</v>
      </c>
      <c r="M65" s="10"/>
      <c r="N65" s="10"/>
      <c r="X65" s="3">
        <f>VLOOKUP(Y65,$A:$B,2,FALSE)</f>
        <v>1.5</v>
      </c>
      <c r="Y65" s="9" t="s">
        <v>16</v>
      </c>
      <c r="Z65" s="9">
        <v>2.5</v>
      </c>
      <c r="AA65" s="10"/>
      <c r="AB65" s="10"/>
      <c r="AC65" s="5"/>
      <c r="BN65" s="3">
        <f>VLOOKUP(BO65,$A:$B,2,FALSE)</f>
        <v>5.4</v>
      </c>
      <c r="BO65" s="9" t="s">
        <v>37</v>
      </c>
      <c r="BP65" s="9">
        <v>2</v>
      </c>
      <c r="BQ65" s="10"/>
      <c r="BR65" s="10"/>
      <c r="BS65" s="5"/>
      <c r="CB65" s="3">
        <f>VLOOKUP(CC65,$A:$B,2,FALSE)</f>
        <v>2.5</v>
      </c>
      <c r="CC65" s="9" t="s">
        <v>33</v>
      </c>
      <c r="CD65" s="9">
        <v>1</v>
      </c>
      <c r="CE65" s="10"/>
      <c r="CF65" s="10"/>
      <c r="CG65" s="5"/>
    </row>
    <row r="66" spans="10:85">
      <c r="J66" s="3">
        <f t="shared" si="7"/>
        <v>1.6</v>
      </c>
      <c r="K66" s="9" t="s">
        <v>32</v>
      </c>
      <c r="L66" s="9">
        <v>1</v>
      </c>
      <c r="M66" s="10"/>
      <c r="N66" s="10"/>
      <c r="X66" s="3"/>
      <c r="Y66" s="9"/>
      <c r="Z66" s="9"/>
      <c r="AA66" s="10"/>
      <c r="AB66" s="10"/>
      <c r="AC66" s="5"/>
      <c r="BN66" s="3">
        <f t="shared" ref="BN66:BN67" si="8">VLOOKUP(BO66,$A:$B,2,FALSE)</f>
        <v>2</v>
      </c>
      <c r="BO66" s="9" t="s">
        <v>35</v>
      </c>
      <c r="BP66" s="9">
        <v>2</v>
      </c>
      <c r="BQ66" s="10"/>
      <c r="BR66" s="10"/>
      <c r="BS66" s="5"/>
      <c r="CB66" s="3">
        <f>VLOOKUP(CC66,$A:$B,2,FALSE)</f>
        <v>3</v>
      </c>
      <c r="CC66" s="9" t="s">
        <v>56</v>
      </c>
      <c r="CD66" s="9">
        <v>1</v>
      </c>
      <c r="CE66" s="10"/>
      <c r="CF66" s="10"/>
      <c r="CG66" s="5"/>
    </row>
    <row r="67" spans="10:85">
      <c r="J67" s="3"/>
      <c r="K67" s="9"/>
      <c r="L67" s="9"/>
      <c r="M67" s="10"/>
      <c r="N67" s="10"/>
      <c r="X67" s="3"/>
      <c r="Y67" s="9"/>
      <c r="Z67" s="9"/>
      <c r="AA67" s="10"/>
      <c r="AB67" s="10"/>
      <c r="AC67" s="5"/>
      <c r="BN67" s="3">
        <f t="shared" si="8"/>
        <v>5.2</v>
      </c>
      <c r="BO67" s="9" t="s">
        <v>36</v>
      </c>
      <c r="BP67" s="9">
        <v>2</v>
      </c>
      <c r="BQ67" s="10"/>
      <c r="BR67" s="10"/>
      <c r="BS67" s="5"/>
      <c r="CB67" s="3"/>
      <c r="CC67" s="9"/>
      <c r="CD67" s="9"/>
      <c r="CE67" s="10"/>
      <c r="CF67" s="10"/>
      <c r="CG67" s="5"/>
    </row>
    <row r="68" spans="10:85">
      <c r="J68" s="3">
        <f>VLOOKUP(M64,$A:$B,2,FALSE)</f>
        <v>1.5</v>
      </c>
      <c r="K68" s="4" t="s">
        <v>72</v>
      </c>
      <c r="L68" s="3">
        <f>SUM(N64*J68,N65*J69,N66*J70,N67*J71)</f>
        <v>10.5</v>
      </c>
      <c r="X68" s="3">
        <f>VLOOKUP(AA64,$A:$B,2,FALSE)</f>
        <v>5.2</v>
      </c>
      <c r="Y68" s="4" t="s">
        <v>72</v>
      </c>
      <c r="Z68" s="3">
        <f>SUM(AB64*X68,AB65*X69,AB66*X70,AB67*X71)</f>
        <v>15.600000000000001</v>
      </c>
      <c r="AC68" s="5"/>
      <c r="BN68" s="3">
        <f>VLOOKUP(BQ64,$A:$B,2,FALSE)</f>
        <v>4.4000000000000004</v>
      </c>
      <c r="BO68" s="4" t="s">
        <v>72</v>
      </c>
      <c r="BP68" s="3">
        <f>SUM(BR64*BN68,BR65*BN69,BR66*BN70,BR67*BN71)</f>
        <v>44.88</v>
      </c>
      <c r="BS68" s="5"/>
      <c r="CB68" s="3">
        <f>VLOOKUP(CE64,$A:$B,2,FALSE)</f>
        <v>10</v>
      </c>
      <c r="CC68" s="4" t="s">
        <v>72</v>
      </c>
      <c r="CD68" s="3">
        <f>SUM(CF64*CB68,CF65*CB69,CF66*CB70,CF67*CB71)</f>
        <v>20</v>
      </c>
      <c r="CG68" s="5"/>
    </row>
    <row r="69" spans="10:85">
      <c r="J69" s="3"/>
      <c r="K69" s="4" t="s">
        <v>73</v>
      </c>
      <c r="L69" s="3">
        <f>SUM(L64*J64,L65*J65,L66*J66,L67*J67,K71)</f>
        <v>9.36</v>
      </c>
      <c r="X69" s="3"/>
      <c r="Y69" s="4" t="s">
        <v>73</v>
      </c>
      <c r="Z69" s="3">
        <f>SUM(Z64*X64,Z65*X65,Z66*X66,Z67*X67,Y71)</f>
        <v>12.56</v>
      </c>
      <c r="AC69" s="5"/>
      <c r="BN69" s="3"/>
      <c r="BO69" s="4" t="s">
        <v>73</v>
      </c>
      <c r="BP69" s="3">
        <f>SUM(BP64*BN64,BP65*BN65,BP66*BN66,BP67*BN67,BO71)</f>
        <v>35.86</v>
      </c>
      <c r="BS69" s="5"/>
      <c r="CB69" s="3"/>
      <c r="CC69" s="4" t="s">
        <v>73</v>
      </c>
      <c r="CD69" s="3">
        <f>SUM(CD64*CB64,CD65*CB65,CD66*CB66,CD67*CB67,CC71)</f>
        <v>14.66</v>
      </c>
      <c r="CG69" s="5"/>
    </row>
    <row r="70" spans="10:85">
      <c r="J70" s="3"/>
      <c r="K70" s="18" t="s">
        <v>63</v>
      </c>
      <c r="L70" s="19"/>
      <c r="X70" s="3"/>
      <c r="Y70" s="18" t="s">
        <v>63</v>
      </c>
      <c r="Z70" s="19"/>
      <c r="AC70" s="5"/>
      <c r="BN70" s="3"/>
      <c r="BO70" s="18" t="s">
        <v>63</v>
      </c>
      <c r="BP70" s="19"/>
      <c r="BS70" s="5"/>
      <c r="CB70" s="3"/>
      <c r="CC70" s="18" t="s">
        <v>64</v>
      </c>
      <c r="CD70" s="19"/>
      <c r="CG70" s="5"/>
    </row>
    <row r="71" spans="10:85">
      <c r="J71" s="3"/>
      <c r="K71" s="3">
        <f>HLOOKUP(K70,$F$1:$H$6,6,FALSE)</f>
        <v>2.06</v>
      </c>
      <c r="X71" s="3"/>
      <c r="Y71" s="3">
        <f>HLOOKUP(Y70,$F$1:$H$6,6,FALSE)</f>
        <v>2.06</v>
      </c>
      <c r="AC71" s="5"/>
      <c r="BN71" s="3"/>
      <c r="BO71" s="3">
        <f>HLOOKUP(BO70,$F$1:$H$6,6,FALSE)</f>
        <v>2.06</v>
      </c>
      <c r="BS71" s="5"/>
      <c r="CB71" s="3"/>
      <c r="CC71" s="3">
        <f>HLOOKUP(CC70,$F$1:$H$6,6,FALSE)</f>
        <v>2.16</v>
      </c>
      <c r="CG71" s="5"/>
    </row>
    <row r="73" spans="10:85">
      <c r="K73" s="21" t="s">
        <v>80</v>
      </c>
      <c r="L73" s="21"/>
      <c r="M73" s="21"/>
      <c r="N73" s="21"/>
      <c r="Y73" s="21" t="s">
        <v>93</v>
      </c>
      <c r="Z73" s="21"/>
      <c r="AA73" s="21"/>
      <c r="AB73" s="21"/>
      <c r="AC73" s="5"/>
      <c r="BO73" s="21" t="s">
        <v>125</v>
      </c>
      <c r="BP73" s="21"/>
      <c r="BQ73" s="21"/>
      <c r="BR73" s="21"/>
      <c r="BS73" s="5"/>
    </row>
    <row r="74" spans="10:85">
      <c r="K74" s="9" t="s">
        <v>68</v>
      </c>
      <c r="L74" s="9" t="s">
        <v>69</v>
      </c>
      <c r="M74" s="10" t="s">
        <v>74</v>
      </c>
      <c r="N74" s="10" t="s">
        <v>71</v>
      </c>
      <c r="O74" s="8" t="s">
        <v>70</v>
      </c>
      <c r="Y74" s="9" t="s">
        <v>68</v>
      </c>
      <c r="Z74" s="9" t="s">
        <v>69</v>
      </c>
      <c r="AA74" s="10" t="s">
        <v>74</v>
      </c>
      <c r="AB74" s="10" t="s">
        <v>71</v>
      </c>
      <c r="AC74" s="8" t="s">
        <v>70</v>
      </c>
      <c r="BO74" s="9" t="s">
        <v>68</v>
      </c>
      <c r="BP74" s="9" t="s">
        <v>69</v>
      </c>
      <c r="BQ74" s="10" t="s">
        <v>74</v>
      </c>
      <c r="BR74" s="10" t="s">
        <v>71</v>
      </c>
      <c r="BS74" s="8" t="s">
        <v>70</v>
      </c>
    </row>
    <row r="75" spans="10:85">
      <c r="J75" s="3">
        <f>VLOOKUP(K75,$A:$B,2,FALSE)</f>
        <v>1.4</v>
      </c>
      <c r="K75" s="9" t="s">
        <v>11</v>
      </c>
      <c r="L75" s="9">
        <v>3</v>
      </c>
      <c r="M75" s="10" t="s">
        <v>54</v>
      </c>
      <c r="N75" s="10">
        <v>7</v>
      </c>
      <c r="O75" s="11">
        <f>(L79/L80)-1</f>
        <v>0.12179487179487181</v>
      </c>
      <c r="X75" s="3">
        <f>VLOOKUP(Y75,$A:$B,2,FALSE)</f>
        <v>5.2</v>
      </c>
      <c r="Y75" s="9" t="s">
        <v>30</v>
      </c>
      <c r="Z75" s="9">
        <v>4</v>
      </c>
      <c r="AA75" s="10" t="s">
        <v>37</v>
      </c>
      <c r="AB75" s="10">
        <v>6.5</v>
      </c>
      <c r="AC75" s="11">
        <f>(Z79/Z80)-1</f>
        <v>0.28289473684210531</v>
      </c>
      <c r="BN75" s="3">
        <f>VLOOKUP(BO75,$A:$B,2,FALSE)</f>
        <v>4.3</v>
      </c>
      <c r="BO75" s="9" t="s">
        <v>39</v>
      </c>
      <c r="BP75" s="9">
        <v>1</v>
      </c>
      <c r="BQ75" s="10" t="s">
        <v>47</v>
      </c>
      <c r="BR75" s="10">
        <v>5.8</v>
      </c>
      <c r="BS75" s="11">
        <f>(BP79/BP80)-1</f>
        <v>0.24641833810888247</v>
      </c>
    </row>
    <row r="76" spans="10:85">
      <c r="J76" s="3">
        <f t="shared" ref="J76:J77" si="9">VLOOKUP(K76,$A:$B,2,FALSE)</f>
        <v>1.5</v>
      </c>
      <c r="K76" s="9" t="s">
        <v>12</v>
      </c>
      <c r="L76" s="9">
        <v>1</v>
      </c>
      <c r="M76" s="10"/>
      <c r="N76" s="10"/>
      <c r="X76" s="3">
        <f>VLOOKUP(Y76,$A:$B,2,FALSE)</f>
        <v>1.5</v>
      </c>
      <c r="Y76" s="9" t="s">
        <v>14</v>
      </c>
      <c r="Z76" s="9">
        <v>2</v>
      </c>
      <c r="AA76" s="10"/>
      <c r="AB76" s="10"/>
      <c r="AC76" s="5"/>
      <c r="BN76" s="3">
        <f>VLOOKUP(BO76,$A:$B,2,FALSE)</f>
        <v>2</v>
      </c>
      <c r="BO76" s="9" t="s">
        <v>35</v>
      </c>
      <c r="BP76" s="9">
        <v>1</v>
      </c>
      <c r="BQ76" s="10"/>
      <c r="BR76" s="10"/>
      <c r="BS76" s="5"/>
    </row>
    <row r="77" spans="10:85">
      <c r="J77" s="3">
        <f t="shared" si="9"/>
        <v>1.6</v>
      </c>
      <c r="K77" s="9" t="s">
        <v>32</v>
      </c>
      <c r="L77" s="9">
        <v>1</v>
      </c>
      <c r="M77" s="10"/>
      <c r="N77" s="10"/>
      <c r="X77" s="3">
        <f>VLOOKUP(Y77,$A:$B,2,FALSE)</f>
        <v>1.5</v>
      </c>
      <c r="Y77" s="9" t="s">
        <v>13</v>
      </c>
      <c r="Z77" s="9">
        <v>1</v>
      </c>
      <c r="AA77" s="10"/>
      <c r="AB77" s="10"/>
      <c r="AC77" s="5"/>
      <c r="BN77" s="3">
        <f>VLOOKUP(BO77,$A:$B,2,FALSE)</f>
        <v>4.0999999999999996</v>
      </c>
      <c r="BO77" s="9" t="s">
        <v>44</v>
      </c>
      <c r="BP77" s="9">
        <v>1</v>
      </c>
      <c r="BQ77" s="10"/>
      <c r="BR77" s="10"/>
      <c r="BS77" s="5"/>
    </row>
    <row r="78" spans="10:85">
      <c r="J78" s="3"/>
      <c r="K78" s="9"/>
      <c r="L78" s="9"/>
      <c r="M78" s="10"/>
      <c r="N78" s="10"/>
      <c r="X78" s="3"/>
      <c r="Y78" s="9"/>
      <c r="Z78" s="9"/>
      <c r="AA78" s="10"/>
      <c r="AB78" s="10"/>
      <c r="AC78" s="5"/>
      <c r="BN78" s="3">
        <f>VLOOKUP(BO78,$A:$B,2,FALSE)</f>
        <v>1.5</v>
      </c>
      <c r="BO78" s="9" t="s">
        <v>13</v>
      </c>
      <c r="BP78" s="9">
        <v>1</v>
      </c>
      <c r="BQ78" s="10"/>
      <c r="BR78" s="10"/>
      <c r="BS78" s="5"/>
    </row>
    <row r="79" spans="10:85">
      <c r="J79" s="3">
        <f>VLOOKUP(M75,$A:$B,2,FALSE)</f>
        <v>1.5</v>
      </c>
      <c r="K79" s="4" t="s">
        <v>72</v>
      </c>
      <c r="L79" s="3">
        <f>SUM(N75*J79,N76*J80,N77*J81,N78*J82)</f>
        <v>10.5</v>
      </c>
      <c r="X79" s="3">
        <f>VLOOKUP(AA75,$A:$B,2,FALSE)</f>
        <v>5.4</v>
      </c>
      <c r="Y79" s="4" t="s">
        <v>72</v>
      </c>
      <c r="Z79" s="3">
        <f>SUM(AB75*X79,AB76*X80,AB77*X81,AB78*X82)</f>
        <v>35.1</v>
      </c>
      <c r="AC79" s="5"/>
      <c r="BN79" s="3">
        <f>VLOOKUP(BQ75,$A:$B,2,FALSE)</f>
        <v>3</v>
      </c>
      <c r="BO79" s="4" t="s">
        <v>72</v>
      </c>
      <c r="BP79" s="3">
        <f>SUM(BR75*BN79,BR76*BN80,BR77*BN81,BR78*BN82)</f>
        <v>17.399999999999999</v>
      </c>
      <c r="BS79" s="5"/>
    </row>
    <row r="80" spans="10:85">
      <c r="J80" s="3"/>
      <c r="K80" s="4" t="s">
        <v>73</v>
      </c>
      <c r="L80" s="3">
        <f>SUM(L75*J75,L76*J76,L77*J77,L78*J78,K82)</f>
        <v>9.36</v>
      </c>
      <c r="X80" s="3"/>
      <c r="Y80" s="4" t="s">
        <v>73</v>
      </c>
      <c r="Z80" s="3">
        <f>SUM(Z75*X75,Z76*X76,Z77*X77,Z78*X78,Y82)</f>
        <v>27.36</v>
      </c>
      <c r="AC80" s="5"/>
      <c r="BN80" s="3"/>
      <c r="BO80" s="4" t="s">
        <v>73</v>
      </c>
      <c r="BP80" s="3">
        <f>SUM(BP75*BN75,BP76*BN76,BP77*BN77,BP78*BN78,BO82)</f>
        <v>13.959999999999999</v>
      </c>
      <c r="BS80" s="5"/>
    </row>
    <row r="81" spans="10:71">
      <c r="J81" s="3"/>
      <c r="K81" s="18" t="s">
        <v>63</v>
      </c>
      <c r="L81" s="19"/>
      <c r="X81" s="3"/>
      <c r="Y81" s="18" t="s">
        <v>63</v>
      </c>
      <c r="Z81" s="19"/>
      <c r="AC81" s="5"/>
      <c r="BN81" s="3"/>
      <c r="BO81" s="18" t="s">
        <v>63</v>
      </c>
      <c r="BP81" s="19"/>
      <c r="BS81" s="5"/>
    </row>
    <row r="82" spans="10:71">
      <c r="J82" s="3"/>
      <c r="K82" s="3">
        <f>HLOOKUP(K81,$F$1:$H$6,6,FALSE)</f>
        <v>2.06</v>
      </c>
      <c r="X82" s="3"/>
      <c r="Y82" s="3">
        <f>HLOOKUP(Y81,$F$1:$H$6,6,FALSE)</f>
        <v>2.06</v>
      </c>
      <c r="AC82" s="5"/>
      <c r="BN82" s="3"/>
      <c r="BO82" s="3">
        <f>HLOOKUP(BO81,$F$1:$H$6,6,FALSE)</f>
        <v>2.06</v>
      </c>
      <c r="BS82" s="5"/>
    </row>
    <row r="84" spans="10:71">
      <c r="Y84" s="21" t="s">
        <v>94</v>
      </c>
      <c r="Z84" s="21"/>
      <c r="AA84" s="21"/>
      <c r="AB84" s="21"/>
      <c r="AC84" s="5"/>
      <c r="BO84" s="21" t="s">
        <v>124</v>
      </c>
      <c r="BP84" s="21"/>
      <c r="BQ84" s="21"/>
      <c r="BR84" s="21"/>
      <c r="BS84" s="5"/>
    </row>
    <row r="85" spans="10:71">
      <c r="Y85" s="9" t="s">
        <v>68</v>
      </c>
      <c r="Z85" s="9" t="s">
        <v>69</v>
      </c>
      <c r="AA85" s="10" t="s">
        <v>74</v>
      </c>
      <c r="AB85" s="10" t="s">
        <v>71</v>
      </c>
      <c r="AC85" s="8" t="s">
        <v>70</v>
      </c>
      <c r="BO85" s="9" t="s">
        <v>68</v>
      </c>
      <c r="BP85" s="9" t="s">
        <v>69</v>
      </c>
      <c r="BQ85" s="10" t="s">
        <v>74</v>
      </c>
      <c r="BR85" s="10" t="s">
        <v>71</v>
      </c>
      <c r="BS85" s="8" t="s">
        <v>70</v>
      </c>
    </row>
    <row r="86" spans="10:71">
      <c r="X86" s="3">
        <f>VLOOKUP(Y86,$A:$B,2,FALSE)</f>
        <v>1.6</v>
      </c>
      <c r="Y86" s="9" t="s">
        <v>32</v>
      </c>
      <c r="Z86" s="9">
        <v>5</v>
      </c>
      <c r="AA86" s="10" t="s">
        <v>39</v>
      </c>
      <c r="AB86" s="10">
        <v>11</v>
      </c>
      <c r="AC86" s="11">
        <f>(Z90/Z91)-1</f>
        <v>0.18072890664003971</v>
      </c>
      <c r="BN86" s="3">
        <f>VLOOKUP(BO86,$A:$B,2,FALSE)</f>
        <v>4.0999999999999996</v>
      </c>
      <c r="BO86" s="9" t="s">
        <v>44</v>
      </c>
      <c r="BP86" s="9">
        <v>1</v>
      </c>
      <c r="BQ86" s="10" t="s">
        <v>47</v>
      </c>
      <c r="BR86" s="10">
        <v>5.4</v>
      </c>
      <c r="BS86" s="11">
        <f>(BP90/BP91)-1</f>
        <v>0.24042879019908137</v>
      </c>
    </row>
    <row r="87" spans="10:71">
      <c r="X87" s="3">
        <f>VLOOKUP(Y87,$A:$B,2,FALSE)</f>
        <v>1.8</v>
      </c>
      <c r="Y87" s="9" t="s">
        <v>34</v>
      </c>
      <c r="Z87" s="9">
        <v>4</v>
      </c>
      <c r="AA87" s="10"/>
      <c r="AB87" s="10"/>
      <c r="AC87" s="5"/>
      <c r="BN87" s="3">
        <f>VLOOKUP(BO87,$A:$B,2,FALSE)</f>
        <v>5.4</v>
      </c>
      <c r="BO87" s="9" t="s">
        <v>37</v>
      </c>
      <c r="BP87" s="9">
        <v>1</v>
      </c>
      <c r="BQ87" s="10"/>
      <c r="BR87" s="10"/>
      <c r="BS87" s="5"/>
    </row>
    <row r="88" spans="10:71">
      <c r="X88" s="3">
        <f>VLOOKUP(Y88,$A:$B,2,FALSE)</f>
        <v>5.2</v>
      </c>
      <c r="Y88" s="9" t="s">
        <v>36</v>
      </c>
      <c r="Z88" s="9">
        <v>4</v>
      </c>
      <c r="AA88" s="10"/>
      <c r="AB88" s="10"/>
      <c r="AC88" s="5"/>
      <c r="BN88" s="3">
        <f>VLOOKUP(BO88,$A:$B,2,FALSE)</f>
        <v>1.5</v>
      </c>
      <c r="BO88" s="9" t="s">
        <v>13</v>
      </c>
      <c r="BP88" s="9">
        <v>1</v>
      </c>
      <c r="BQ88" s="10"/>
      <c r="BR88" s="10"/>
      <c r="BS88" s="5"/>
    </row>
    <row r="89" spans="10:71">
      <c r="X89" s="3">
        <f>VLOOKUP(Y89,$A:$B,2,FALSE)</f>
        <v>2</v>
      </c>
      <c r="Y89" s="9" t="s">
        <v>35</v>
      </c>
      <c r="Z89" s="9">
        <v>1</v>
      </c>
      <c r="AA89" s="10"/>
      <c r="AB89" s="10"/>
      <c r="AC89" s="5"/>
      <c r="BN89" s="3"/>
      <c r="BO89" s="9"/>
      <c r="BP89" s="9"/>
      <c r="BQ89" s="10"/>
      <c r="BR89" s="10"/>
      <c r="BS89" s="5"/>
    </row>
    <row r="90" spans="10:71">
      <c r="X90" s="3">
        <f>VLOOKUP(AA86,$A:$B,2,FALSE)</f>
        <v>4.3</v>
      </c>
      <c r="Y90" s="4" t="s">
        <v>72</v>
      </c>
      <c r="Z90" s="3">
        <f>SUM(AB86*X90,AB87*X91,AB88*X92,AB89*X93)</f>
        <v>47.3</v>
      </c>
      <c r="AC90" s="5"/>
      <c r="BN90" s="3">
        <f>VLOOKUP(BQ86,$A:$B,2,FALSE)</f>
        <v>3</v>
      </c>
      <c r="BO90" s="4" t="s">
        <v>72</v>
      </c>
      <c r="BP90" s="3">
        <f>SUM(BR86*BN90,BR87*BN91,BR88*BN92,BR89*BN93)</f>
        <v>16.200000000000003</v>
      </c>
      <c r="BS90" s="5"/>
    </row>
    <row r="91" spans="10:71">
      <c r="X91" s="3"/>
      <c r="Y91" s="4" t="s">
        <v>73</v>
      </c>
      <c r="Z91" s="3">
        <f>SUM(Z86*X86,Z87*X87,Z88*X88,Z89*X89,Y93)</f>
        <v>40.06</v>
      </c>
      <c r="AC91" s="5"/>
      <c r="BN91" s="3"/>
      <c r="BO91" s="4" t="s">
        <v>73</v>
      </c>
      <c r="BP91" s="3">
        <f>SUM(BP86*BN86,BP87*BN87,BP88*BN88,BP89*BN89,BO93)</f>
        <v>13.06</v>
      </c>
      <c r="BS91" s="5"/>
    </row>
    <row r="92" spans="10:71">
      <c r="X92" s="3"/>
      <c r="Y92" s="18" t="s">
        <v>63</v>
      </c>
      <c r="Z92" s="19"/>
      <c r="AC92" s="5"/>
      <c r="BN92" s="3"/>
      <c r="BO92" s="18" t="s">
        <v>63</v>
      </c>
      <c r="BP92" s="19"/>
      <c r="BS92" s="5"/>
    </row>
    <row r="93" spans="10:71">
      <c r="X93" s="3"/>
      <c r="Y93" s="3">
        <f>HLOOKUP(Y92,$F$1:$H$6,6,FALSE)</f>
        <v>2.06</v>
      </c>
      <c r="AC93" s="5"/>
      <c r="BN93" s="3"/>
      <c r="BO93" s="3">
        <f>HLOOKUP(BO92,$F$1:$H$6,6,FALSE)</f>
        <v>2.06</v>
      </c>
      <c r="BS93" s="5"/>
    </row>
    <row r="95" spans="10:71">
      <c r="Y95" s="21" t="s">
        <v>95</v>
      </c>
      <c r="Z95" s="21"/>
      <c r="AA95" s="21"/>
      <c r="AB95" s="21"/>
      <c r="AC95" s="5"/>
      <c r="BO95" s="21" t="s">
        <v>126</v>
      </c>
      <c r="BP95" s="21"/>
      <c r="BQ95" s="21"/>
      <c r="BR95" s="21"/>
      <c r="BS95" s="5"/>
    </row>
    <row r="96" spans="10:71">
      <c r="Y96" s="9" t="s">
        <v>68</v>
      </c>
      <c r="Z96" s="9" t="s">
        <v>69</v>
      </c>
      <c r="AA96" s="10" t="s">
        <v>74</v>
      </c>
      <c r="AB96" s="10" t="s">
        <v>71</v>
      </c>
      <c r="AC96" s="8" t="s">
        <v>70</v>
      </c>
      <c r="BO96" s="9" t="s">
        <v>68</v>
      </c>
      <c r="BP96" s="9" t="s">
        <v>69</v>
      </c>
      <c r="BQ96" s="10" t="s">
        <v>74</v>
      </c>
      <c r="BR96" s="10" t="s">
        <v>71</v>
      </c>
      <c r="BS96" s="8" t="s">
        <v>70</v>
      </c>
    </row>
    <row r="97" spans="24:71">
      <c r="X97" s="3">
        <f>VLOOKUP(Y97,$A:$B,2,FALSE)</f>
        <v>3.3</v>
      </c>
      <c r="Y97" s="9" t="s">
        <v>26</v>
      </c>
      <c r="Z97" s="9">
        <v>6</v>
      </c>
      <c r="AA97" s="10" t="s">
        <v>44</v>
      </c>
      <c r="AB97" s="10">
        <v>20</v>
      </c>
      <c r="AC97" s="11">
        <f>(Z101/Z102)-1</f>
        <v>0.56907768848067342</v>
      </c>
      <c r="BN97" s="3">
        <f>VLOOKUP(BO97,$A:$B,2,FALSE)</f>
        <v>1.6</v>
      </c>
      <c r="BO97" s="9" t="s">
        <v>32</v>
      </c>
      <c r="BP97" s="9">
        <v>3</v>
      </c>
      <c r="BQ97" s="10" t="s">
        <v>48</v>
      </c>
      <c r="BR97" s="10">
        <v>9</v>
      </c>
      <c r="BS97" s="11">
        <f>(BP101/BP102)-1</f>
        <v>0.25547045951859948</v>
      </c>
    </row>
    <row r="98" spans="24:71">
      <c r="X98" s="3">
        <f>VLOOKUP(Y98,$A:$B,2,FALSE)</f>
        <v>1.6</v>
      </c>
      <c r="Y98" s="9" t="s">
        <v>32</v>
      </c>
      <c r="Z98" s="9">
        <v>6</v>
      </c>
      <c r="AA98" s="10"/>
      <c r="AB98" s="10"/>
      <c r="AC98" s="5"/>
      <c r="BN98" s="3">
        <f>VLOOKUP(BO98,$A:$B,2,FALSE)</f>
        <v>3.8</v>
      </c>
      <c r="BO98" s="9" t="s">
        <v>28</v>
      </c>
      <c r="BP98" s="9">
        <v>3</v>
      </c>
      <c r="BQ98" s="10"/>
      <c r="BR98" s="10"/>
      <c r="BS98" s="5"/>
    </row>
    <row r="99" spans="24:71">
      <c r="X99" s="3">
        <f>VLOOKUP(Y99,$A:$B,2,FALSE)</f>
        <v>5.2</v>
      </c>
      <c r="Y99" s="9" t="s">
        <v>36</v>
      </c>
      <c r="Z99" s="9">
        <v>4</v>
      </c>
      <c r="AA99" s="10"/>
      <c r="AB99" s="10"/>
      <c r="AC99" s="5"/>
      <c r="BN99" s="3">
        <f t="shared" ref="BN99:BN100" si="10">VLOOKUP(BO99,$A:$B,2,FALSE)</f>
        <v>4.0999999999999996</v>
      </c>
      <c r="BO99" s="9" t="s">
        <v>44</v>
      </c>
      <c r="BP99" s="9">
        <v>3</v>
      </c>
      <c r="BQ99" s="10"/>
      <c r="BR99" s="10"/>
      <c r="BS99" s="5"/>
    </row>
    <row r="100" spans="24:71">
      <c r="X100" s="3"/>
      <c r="Y100" s="9"/>
      <c r="Z100" s="9"/>
      <c r="AA100" s="10"/>
      <c r="AB100" s="10"/>
      <c r="AC100" s="5"/>
      <c r="BN100" s="3">
        <f t="shared" si="10"/>
        <v>2</v>
      </c>
      <c r="BO100" s="9" t="s">
        <v>35</v>
      </c>
      <c r="BP100" s="9">
        <v>3</v>
      </c>
      <c r="BQ100" s="10"/>
      <c r="BR100" s="10"/>
      <c r="BS100" s="5"/>
    </row>
    <row r="101" spans="24:71">
      <c r="X101" s="3">
        <f>VLOOKUP(AA97,$A:$B,2,FALSE)</f>
        <v>4.0999999999999996</v>
      </c>
      <c r="Y101" s="4" t="s">
        <v>72</v>
      </c>
      <c r="Z101" s="3">
        <f>SUM(AB97*X101,AB98*X102,AB99*X103,AB100*X104)</f>
        <v>82</v>
      </c>
      <c r="AC101" s="5"/>
      <c r="BN101" s="3">
        <f>VLOOKUP(BQ97,$A:$B,2,FALSE)</f>
        <v>5.0999999999999996</v>
      </c>
      <c r="BO101" s="4" t="s">
        <v>72</v>
      </c>
      <c r="BP101" s="3">
        <f>SUM(BR97*BN101,BR98*BN102,BR99*BN103,BR100*BN104)</f>
        <v>45.9</v>
      </c>
      <c r="BS101" s="5"/>
    </row>
    <row r="102" spans="24:71">
      <c r="X102" s="3"/>
      <c r="Y102" s="4" t="s">
        <v>73</v>
      </c>
      <c r="Z102" s="3">
        <f>SUM(Z97*X97,Z98*X98,Z99*X99,Z100*X100,Y104)</f>
        <v>52.260000000000005</v>
      </c>
      <c r="AC102" s="5"/>
      <c r="BN102" s="3"/>
      <c r="BO102" s="4" t="s">
        <v>73</v>
      </c>
      <c r="BP102" s="3">
        <f>SUM(BP97*BN97,BP98*BN98,BP99*BN99,BP100*BN100,BO104)</f>
        <v>36.56</v>
      </c>
      <c r="BS102" s="5"/>
    </row>
    <row r="103" spans="24:71">
      <c r="X103" s="3"/>
      <c r="Y103" s="18" t="s">
        <v>63</v>
      </c>
      <c r="Z103" s="19"/>
      <c r="AC103" s="5"/>
      <c r="BN103" s="3"/>
      <c r="BO103" s="18" t="s">
        <v>63</v>
      </c>
      <c r="BP103" s="19"/>
      <c r="BS103" s="5"/>
    </row>
    <row r="104" spans="24:71">
      <c r="X104" s="3"/>
      <c r="Y104" s="3">
        <f>HLOOKUP(Y103,$F$1:$H$6,6,FALSE)</f>
        <v>2.06</v>
      </c>
      <c r="AC104" s="5"/>
      <c r="BN104" s="3"/>
      <c r="BO104" s="3">
        <f>HLOOKUP(BO103,$F$1:$H$6,6,FALSE)</f>
        <v>2.06</v>
      </c>
      <c r="BS104" s="5"/>
    </row>
    <row r="106" spans="24:71">
      <c r="BO106" s="21" t="s">
        <v>127</v>
      </c>
      <c r="BP106" s="21"/>
      <c r="BQ106" s="21"/>
      <c r="BR106" s="21"/>
      <c r="BS106" s="5"/>
    </row>
    <row r="107" spans="24:71">
      <c r="BO107" s="9" t="s">
        <v>68</v>
      </c>
      <c r="BP107" s="9" t="s">
        <v>69</v>
      </c>
      <c r="BQ107" s="10" t="s">
        <v>74</v>
      </c>
      <c r="BR107" s="10" t="s">
        <v>71</v>
      </c>
      <c r="BS107" s="8" t="s">
        <v>70</v>
      </c>
    </row>
    <row r="108" spans="24:71">
      <c r="BN108" s="3">
        <f>VLOOKUP(BO108,$A:$B,2,FALSE)</f>
        <v>3.5</v>
      </c>
      <c r="BO108" s="9" t="s">
        <v>20</v>
      </c>
      <c r="BP108" s="9">
        <v>4.5</v>
      </c>
      <c r="BQ108" s="10" t="s">
        <v>49</v>
      </c>
      <c r="BR108" s="10">
        <v>5.5</v>
      </c>
      <c r="BS108" s="11">
        <f>(BP112/BP113)-1</f>
        <v>0.2352610892756879</v>
      </c>
    </row>
    <row r="109" spans="24:71">
      <c r="BN109" s="3"/>
      <c r="BO109" s="9"/>
      <c r="BP109" s="9"/>
      <c r="BQ109" s="10"/>
      <c r="BR109" s="10"/>
      <c r="BS109" s="5"/>
    </row>
    <row r="110" spans="24:71">
      <c r="BN110" s="3"/>
      <c r="BO110" s="9"/>
      <c r="BP110" s="9"/>
      <c r="BQ110" s="10"/>
      <c r="BR110" s="10"/>
      <c r="BS110" s="5"/>
    </row>
    <row r="111" spans="24:71">
      <c r="BN111" s="3"/>
      <c r="BO111" s="9"/>
      <c r="BP111" s="9"/>
      <c r="BQ111" s="10"/>
      <c r="BR111" s="10"/>
      <c r="BS111" s="5"/>
    </row>
    <row r="112" spans="24:71">
      <c r="BN112" s="3">
        <f>VLOOKUP(BQ108,$A:$B,2,FALSE)</f>
        <v>4</v>
      </c>
      <c r="BO112" s="4" t="s">
        <v>72</v>
      </c>
      <c r="BP112" s="3">
        <f>SUM(BR108*BN112,BR109*BN113,BR110*BN114,BR111*BN115)</f>
        <v>22</v>
      </c>
      <c r="BS112" s="5"/>
    </row>
    <row r="113" spans="66:71">
      <c r="BN113" s="3"/>
      <c r="BO113" s="4" t="s">
        <v>73</v>
      </c>
      <c r="BP113" s="3">
        <f>SUM(BP108*BN108,BP109*BN109,BP110*BN110,BP111*BN111,BO115)</f>
        <v>17.809999999999999</v>
      </c>
      <c r="BS113" s="5"/>
    </row>
    <row r="114" spans="66:71">
      <c r="BN114" s="3"/>
      <c r="BO114" s="18" t="s">
        <v>63</v>
      </c>
      <c r="BP114" s="19"/>
      <c r="BS114" s="5"/>
    </row>
    <row r="115" spans="66:71">
      <c r="BN115" s="3"/>
      <c r="BO115" s="3">
        <f>HLOOKUP(BO114,$F$1:$H$6,6,FALSE)</f>
        <v>2.06</v>
      </c>
      <c r="BS115" s="5"/>
    </row>
    <row r="117" spans="66:71">
      <c r="BO117" s="21" t="s">
        <v>128</v>
      </c>
      <c r="BP117" s="21"/>
      <c r="BQ117" s="21"/>
      <c r="BR117" s="21"/>
      <c r="BS117" s="5"/>
    </row>
    <row r="118" spans="66:71">
      <c r="BO118" s="9" t="s">
        <v>68</v>
      </c>
      <c r="BP118" s="9" t="s">
        <v>69</v>
      </c>
      <c r="BQ118" s="10" t="s">
        <v>74</v>
      </c>
      <c r="BR118" s="10" t="s">
        <v>71</v>
      </c>
      <c r="BS118" s="8" t="s">
        <v>70</v>
      </c>
    </row>
    <row r="119" spans="66:71">
      <c r="BN119" s="3">
        <f>VLOOKUP(BO119,$A:$B,2,FALSE)</f>
        <v>3.2</v>
      </c>
      <c r="BO119" s="9" t="s">
        <v>42</v>
      </c>
      <c r="BP119" s="9">
        <v>3</v>
      </c>
      <c r="BQ119" s="10" t="s">
        <v>52</v>
      </c>
      <c r="BR119" s="10">
        <v>4.0999999999999996</v>
      </c>
      <c r="BS119" s="11">
        <f>(BP123/BP124)-1</f>
        <v>0.18955512572533828</v>
      </c>
    </row>
    <row r="120" spans="66:71">
      <c r="BN120" s="3">
        <f t="shared" ref="BN120:BN122" si="11">VLOOKUP(BO120,$A:$B,2,FALSE)</f>
        <v>1.8</v>
      </c>
      <c r="BO120" s="9" t="s">
        <v>34</v>
      </c>
      <c r="BP120" s="9">
        <v>0.5</v>
      </c>
      <c r="BQ120" s="10"/>
      <c r="BR120" s="10"/>
      <c r="BS120" s="5"/>
    </row>
    <row r="121" spans="66:71">
      <c r="BN121" s="3">
        <f t="shared" si="11"/>
        <v>5.2</v>
      </c>
      <c r="BO121" s="9" t="s">
        <v>36</v>
      </c>
      <c r="BP121" s="9">
        <v>0.5</v>
      </c>
      <c r="BQ121" s="10"/>
      <c r="BR121" s="10"/>
      <c r="BS121" s="5"/>
    </row>
    <row r="122" spans="66:71">
      <c r="BN122" s="3">
        <f t="shared" si="11"/>
        <v>3.5</v>
      </c>
      <c r="BO122" s="9" t="s">
        <v>20</v>
      </c>
      <c r="BP122" s="9">
        <v>0.1</v>
      </c>
      <c r="BQ122" s="10"/>
      <c r="BR122" s="10"/>
      <c r="BS122" s="5"/>
    </row>
    <row r="123" spans="66:71">
      <c r="BN123" s="3">
        <f>VLOOKUP(BQ119,$A:$B,2,FALSE)</f>
        <v>4.5</v>
      </c>
      <c r="BO123" s="4" t="s">
        <v>72</v>
      </c>
      <c r="BP123" s="3">
        <f>SUM(BR119*BN123,BR120*BN124,BR121*BN125,BR122*BN126)</f>
        <v>18.45</v>
      </c>
      <c r="BS123" s="5"/>
    </row>
    <row r="124" spans="66:71">
      <c r="BN124" s="3"/>
      <c r="BO124" s="4" t="s">
        <v>73</v>
      </c>
      <c r="BP124" s="3">
        <f>SUM(BP119*BN119,BP120*BN120,BP121*BN121,BP122*BN122,BO126)</f>
        <v>15.510000000000002</v>
      </c>
      <c r="BS124" s="5"/>
    </row>
    <row r="125" spans="66:71">
      <c r="BN125" s="3"/>
      <c r="BO125" s="18" t="s">
        <v>63</v>
      </c>
      <c r="BP125" s="19"/>
      <c r="BS125" s="5"/>
    </row>
    <row r="126" spans="66:71">
      <c r="BN126" s="3"/>
      <c r="BO126" s="3">
        <f>HLOOKUP(BO125,$F$1:$H$6,6,FALSE)</f>
        <v>2.06</v>
      </c>
      <c r="BS126" s="5"/>
    </row>
    <row r="128" spans="66:71">
      <c r="BO128" s="21" t="s">
        <v>129</v>
      </c>
      <c r="BP128" s="21"/>
      <c r="BQ128" s="21"/>
      <c r="BR128" s="21"/>
      <c r="BS128" s="5"/>
    </row>
    <row r="129" spans="66:71">
      <c r="BO129" s="9" t="s">
        <v>68</v>
      </c>
      <c r="BP129" s="9" t="s">
        <v>69</v>
      </c>
      <c r="BQ129" s="10" t="s">
        <v>74</v>
      </c>
      <c r="BR129" s="10" t="s">
        <v>71</v>
      </c>
      <c r="BS129" s="8" t="s">
        <v>70</v>
      </c>
    </row>
    <row r="130" spans="66:71">
      <c r="BN130" s="3">
        <f>VLOOKUP(BO130,$A:$B,2,FALSE)</f>
        <v>3.9</v>
      </c>
      <c r="BO130" s="9" t="s">
        <v>38</v>
      </c>
      <c r="BP130" s="9">
        <v>3</v>
      </c>
      <c r="BQ130" s="10" t="s">
        <v>53</v>
      </c>
      <c r="BR130" s="10">
        <v>5.7</v>
      </c>
      <c r="BS130" s="11">
        <f>(BP134/BP135)-1</f>
        <v>0.22756640344580048</v>
      </c>
    </row>
    <row r="131" spans="66:71">
      <c r="BN131" s="3">
        <f>VLOOKUP(BO131,$A:$B,2,FALSE)</f>
        <v>4.7</v>
      </c>
      <c r="BO131" s="9" t="s">
        <v>41</v>
      </c>
      <c r="BP131" s="9">
        <v>3</v>
      </c>
      <c r="BQ131" s="10"/>
      <c r="BR131" s="10"/>
      <c r="BS131" s="5"/>
    </row>
    <row r="132" spans="66:71">
      <c r="BN132" s="3"/>
      <c r="BO132" s="9"/>
      <c r="BP132" s="9"/>
      <c r="BQ132" s="10"/>
      <c r="BR132" s="10"/>
      <c r="BS132" s="5"/>
    </row>
    <row r="133" spans="66:71">
      <c r="BN133" s="3"/>
      <c r="BO133" s="9"/>
      <c r="BP133" s="9"/>
      <c r="BQ133" s="10"/>
      <c r="BR133" s="10"/>
      <c r="BS133" s="5"/>
    </row>
    <row r="134" spans="66:71">
      <c r="BN134" s="3">
        <f>VLOOKUP(BQ130,$A:$B,2,FALSE)</f>
        <v>6</v>
      </c>
      <c r="BO134" s="4" t="s">
        <v>72</v>
      </c>
      <c r="BP134" s="3">
        <f>SUM(BR130*BN134,BR131*BN135,BR132*BN136,BR133*BN137)</f>
        <v>34.200000000000003</v>
      </c>
      <c r="BS134" s="5"/>
    </row>
    <row r="135" spans="66:71">
      <c r="BN135" s="3"/>
      <c r="BO135" s="4" t="s">
        <v>73</v>
      </c>
      <c r="BP135" s="3">
        <f>SUM(BP130*BN130,BP131*BN131,BP132*BN132,BP133*BN133,BO137)</f>
        <v>27.86</v>
      </c>
      <c r="BS135" s="5"/>
    </row>
    <row r="136" spans="66:71">
      <c r="BN136" s="3"/>
      <c r="BO136" s="18" t="s">
        <v>63</v>
      </c>
      <c r="BP136" s="19"/>
      <c r="BS136" s="5"/>
    </row>
    <row r="137" spans="66:71">
      <c r="BN137" s="3"/>
      <c r="BO137" s="3">
        <f>HLOOKUP(BO136,$F$1:$H$6,6,FALSE)</f>
        <v>2.06</v>
      </c>
      <c r="BS137" s="5"/>
    </row>
    <row r="139" spans="66:71">
      <c r="BO139" s="21" t="s">
        <v>130</v>
      </c>
      <c r="BP139" s="21"/>
      <c r="BQ139" s="21"/>
      <c r="BR139" s="21"/>
      <c r="BS139" s="5"/>
    </row>
    <row r="140" spans="66:71">
      <c r="BO140" s="9" t="s">
        <v>68</v>
      </c>
      <c r="BP140" s="9" t="s">
        <v>69</v>
      </c>
      <c r="BQ140" s="10" t="s">
        <v>74</v>
      </c>
      <c r="BR140" s="10" t="s">
        <v>71</v>
      </c>
      <c r="BS140" s="8" t="s">
        <v>70</v>
      </c>
    </row>
    <row r="141" spans="66:71">
      <c r="BN141" s="3">
        <f>VLOOKUP(BO141,$A:$B,2,FALSE)</f>
        <v>5.4</v>
      </c>
      <c r="BO141" s="9" t="s">
        <v>37</v>
      </c>
      <c r="BP141" s="9">
        <v>3</v>
      </c>
      <c r="BQ141" s="10" t="s">
        <v>58</v>
      </c>
      <c r="BR141" s="10">
        <v>8.5</v>
      </c>
      <c r="BS141" s="11">
        <f>(BP145/BP146)-1</f>
        <v>0.26112759643916905</v>
      </c>
    </row>
    <row r="142" spans="66:71">
      <c r="BN142" s="3">
        <f>VLOOKUP(BO142,$A:$B,2,FALSE)</f>
        <v>4.4000000000000004</v>
      </c>
      <c r="BO142" s="9" t="s">
        <v>46</v>
      </c>
      <c r="BP142" s="9">
        <v>1</v>
      </c>
      <c r="BQ142" s="10"/>
      <c r="BR142" s="10"/>
      <c r="BS142" s="5"/>
    </row>
    <row r="143" spans="66:71">
      <c r="BN143" s="3">
        <f>VLOOKUP(BO143,$A:$B,2,FALSE)</f>
        <v>4.3</v>
      </c>
      <c r="BO143" s="9" t="s">
        <v>39</v>
      </c>
      <c r="BP143" s="9">
        <v>1</v>
      </c>
      <c r="BQ143" s="10"/>
      <c r="BR143" s="10"/>
      <c r="BS143" s="5"/>
    </row>
    <row r="144" spans="66:71">
      <c r="BN144" s="3"/>
      <c r="BO144" s="9"/>
      <c r="BP144" s="9"/>
      <c r="BQ144" s="10"/>
      <c r="BR144" s="10"/>
      <c r="BS144" s="5"/>
    </row>
    <row r="145" spans="66:71">
      <c r="BN145" s="3">
        <f>VLOOKUP(BQ141,$A:$B,2,FALSE)</f>
        <v>4</v>
      </c>
      <c r="BO145" s="4" t="s">
        <v>72</v>
      </c>
      <c r="BP145" s="3">
        <f>SUM(BR141*BN145,BR142*BN146,BR143*BN147,BR144*BN148)</f>
        <v>34</v>
      </c>
      <c r="BS145" s="5"/>
    </row>
    <row r="146" spans="66:71">
      <c r="BN146" s="3"/>
      <c r="BO146" s="4" t="s">
        <v>73</v>
      </c>
      <c r="BP146" s="3">
        <f>SUM(BP141*BN141,BP142*BN142,BP143*BN143,BP144*BN144,BO148)</f>
        <v>26.96</v>
      </c>
      <c r="BS146" s="5"/>
    </row>
    <row r="147" spans="66:71">
      <c r="BN147" s="3"/>
      <c r="BO147" s="18" t="s">
        <v>63</v>
      </c>
      <c r="BP147" s="19"/>
      <c r="BS147" s="5"/>
    </row>
    <row r="148" spans="66:71">
      <c r="BN148" s="3"/>
      <c r="BO148" s="3">
        <f>HLOOKUP(BO147,$F$1:$H$6,6,FALSE)</f>
        <v>2.06</v>
      </c>
      <c r="BS148" s="5"/>
    </row>
  </sheetData>
  <mergeCells count="136">
    <mergeCell ref="CC70:CD70"/>
    <mergeCell ref="CC48:CD48"/>
    <mergeCell ref="CC29:CF29"/>
    <mergeCell ref="CC40:CF40"/>
    <mergeCell ref="CC51:CF51"/>
    <mergeCell ref="CC59:CD59"/>
    <mergeCell ref="CC62:CF62"/>
    <mergeCell ref="CC3:CF3"/>
    <mergeCell ref="CC7:CF7"/>
    <mergeCell ref="CC15:CD15"/>
    <mergeCell ref="CC18:CF18"/>
    <mergeCell ref="CC26:CD26"/>
    <mergeCell ref="CC37:CD37"/>
    <mergeCell ref="BV40:BY40"/>
    <mergeCell ref="BV51:BY51"/>
    <mergeCell ref="BV59:BW59"/>
    <mergeCell ref="BO139:BR139"/>
    <mergeCell ref="BO147:BP147"/>
    <mergeCell ref="BV3:BY3"/>
    <mergeCell ref="BV7:BY7"/>
    <mergeCell ref="BV15:BW15"/>
    <mergeCell ref="BV18:BY18"/>
    <mergeCell ref="BV26:BW26"/>
    <mergeCell ref="BV37:BW37"/>
    <mergeCell ref="BV48:BW48"/>
    <mergeCell ref="BV29:BY29"/>
    <mergeCell ref="BO106:BR106"/>
    <mergeCell ref="BO114:BP114"/>
    <mergeCell ref="BO117:BR117"/>
    <mergeCell ref="BO125:BP125"/>
    <mergeCell ref="BO128:BR128"/>
    <mergeCell ref="BO136:BP136"/>
    <mergeCell ref="BO73:BR73"/>
    <mergeCell ref="BO81:BP81"/>
    <mergeCell ref="BO84:BR84"/>
    <mergeCell ref="BO92:BP92"/>
    <mergeCell ref="BO95:BR95"/>
    <mergeCell ref="BO103:BP103"/>
    <mergeCell ref="BO29:BR29"/>
    <mergeCell ref="BO40:BR40"/>
    <mergeCell ref="BO51:BR51"/>
    <mergeCell ref="BO59:BP59"/>
    <mergeCell ref="BO62:BR62"/>
    <mergeCell ref="BO70:BP70"/>
    <mergeCell ref="BH37:BI37"/>
    <mergeCell ref="BH48:BI48"/>
    <mergeCell ref="BO3:BR3"/>
    <mergeCell ref="BO7:BR7"/>
    <mergeCell ref="BO15:BP15"/>
    <mergeCell ref="BO18:BR18"/>
    <mergeCell ref="BO26:BP26"/>
    <mergeCell ref="BO37:BP37"/>
    <mergeCell ref="BO48:BP48"/>
    <mergeCell ref="BA37:BB37"/>
    <mergeCell ref="BA48:BB48"/>
    <mergeCell ref="BA40:BD40"/>
    <mergeCell ref="BA51:BD51"/>
    <mergeCell ref="BA59:BB59"/>
    <mergeCell ref="BH3:BK3"/>
    <mergeCell ref="BH7:BK7"/>
    <mergeCell ref="BH15:BI15"/>
    <mergeCell ref="BH18:BK18"/>
    <mergeCell ref="BH26:BI26"/>
    <mergeCell ref="BA3:BD3"/>
    <mergeCell ref="BA7:BD7"/>
    <mergeCell ref="BA15:BB15"/>
    <mergeCell ref="BA18:BD18"/>
    <mergeCell ref="BA26:BB26"/>
    <mergeCell ref="BA29:BD29"/>
    <mergeCell ref="AM48:AN48"/>
    <mergeCell ref="AT3:AW3"/>
    <mergeCell ref="AT7:AW7"/>
    <mergeCell ref="AT15:AU15"/>
    <mergeCell ref="AT18:AW18"/>
    <mergeCell ref="AT26:AU26"/>
    <mergeCell ref="AT29:AW29"/>
    <mergeCell ref="AT37:AU37"/>
    <mergeCell ref="AT48:AU48"/>
    <mergeCell ref="AM3:AP3"/>
    <mergeCell ref="AM7:AP7"/>
    <mergeCell ref="AM15:AN15"/>
    <mergeCell ref="AM18:AP18"/>
    <mergeCell ref="AM26:AN26"/>
    <mergeCell ref="AM29:AP29"/>
    <mergeCell ref="AM37:AN37"/>
    <mergeCell ref="AM40:AP40"/>
    <mergeCell ref="AF3:AI3"/>
    <mergeCell ref="AF7:AI7"/>
    <mergeCell ref="AF15:AG15"/>
    <mergeCell ref="AF18:AI18"/>
    <mergeCell ref="AF26:AG26"/>
    <mergeCell ref="AF29:AI29"/>
    <mergeCell ref="AF37:AG37"/>
    <mergeCell ref="AF40:AI40"/>
    <mergeCell ref="AF48:AG48"/>
    <mergeCell ref="Y81:Z81"/>
    <mergeCell ref="Y84:AB84"/>
    <mergeCell ref="Y92:Z92"/>
    <mergeCell ref="Y95:AB95"/>
    <mergeCell ref="Y103:Z103"/>
    <mergeCell ref="Y48:Z48"/>
    <mergeCell ref="Y51:AB51"/>
    <mergeCell ref="Y59:Z59"/>
    <mergeCell ref="Y62:AB62"/>
    <mergeCell ref="Y70:Z70"/>
    <mergeCell ref="Y73:AB73"/>
    <mergeCell ref="Y3:AB3"/>
    <mergeCell ref="Y7:AB7"/>
    <mergeCell ref="Y15:Z15"/>
    <mergeCell ref="Y18:AB18"/>
    <mergeCell ref="Y26:Z26"/>
    <mergeCell ref="Y29:AB29"/>
    <mergeCell ref="Y37:Z37"/>
    <mergeCell ref="Y40:AB40"/>
    <mergeCell ref="K73:N73"/>
    <mergeCell ref="K81:L81"/>
    <mergeCell ref="K3:N3"/>
    <mergeCell ref="R7:U7"/>
    <mergeCell ref="R15:S15"/>
    <mergeCell ref="R3:U3"/>
    <mergeCell ref="R18:U18"/>
    <mergeCell ref="R26:S26"/>
    <mergeCell ref="R29:U29"/>
    <mergeCell ref="R37:S37"/>
    <mergeCell ref="K40:N40"/>
    <mergeCell ref="K48:L48"/>
    <mergeCell ref="K51:N51"/>
    <mergeCell ref="K59:L59"/>
    <mergeCell ref="K62:N62"/>
    <mergeCell ref="K70:L70"/>
    <mergeCell ref="K7:N7"/>
    <mergeCell ref="K15:L15"/>
    <mergeCell ref="K18:N18"/>
    <mergeCell ref="K26:L26"/>
    <mergeCell ref="K29:N29"/>
    <mergeCell ref="K37:L37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3"/>
  <sheetViews>
    <sheetView topLeftCell="A40" workbookViewId="0">
      <selection activeCell="E26" sqref="E26"/>
    </sheetView>
  </sheetViews>
  <sheetFormatPr defaultRowHeight="15"/>
  <cols>
    <col min="1" max="1" width="19.140625" bestFit="1" customWidth="1"/>
  </cols>
  <sheetData>
    <row r="1" spans="1:2">
      <c r="A1" t="s">
        <v>0</v>
      </c>
      <c r="B1">
        <v>2.4</v>
      </c>
    </row>
    <row r="2" spans="1:2">
      <c r="A2" t="s">
        <v>1</v>
      </c>
      <c r="B2">
        <v>8.6</v>
      </c>
    </row>
    <row r="3" spans="1:2">
      <c r="A3" t="s">
        <v>2</v>
      </c>
      <c r="B3">
        <v>15</v>
      </c>
    </row>
    <row r="4" spans="1:2">
      <c r="A4" t="s">
        <v>3</v>
      </c>
      <c r="B4">
        <v>15</v>
      </c>
    </row>
    <row r="5" spans="1:2">
      <c r="A5" t="s">
        <v>4</v>
      </c>
      <c r="B5">
        <v>1.4</v>
      </c>
    </row>
    <row r="6" spans="1:2">
      <c r="A6" t="s">
        <v>5</v>
      </c>
      <c r="B6">
        <v>1.4</v>
      </c>
    </row>
    <row r="7" spans="1:2">
      <c r="A7" t="s">
        <v>6</v>
      </c>
      <c r="B7">
        <v>1.4</v>
      </c>
    </row>
    <row r="8" spans="1:2">
      <c r="A8" t="s">
        <v>7</v>
      </c>
      <c r="B8">
        <v>1.4</v>
      </c>
    </row>
    <row r="9" spans="1:2">
      <c r="A9" t="s">
        <v>8</v>
      </c>
      <c r="B9">
        <v>1.4</v>
      </c>
    </row>
    <row r="10" spans="1:2">
      <c r="A10" t="s">
        <v>9</v>
      </c>
      <c r="B10">
        <v>1.4</v>
      </c>
    </row>
    <row r="11" spans="1:2">
      <c r="A11" t="s">
        <v>10</v>
      </c>
      <c r="B11">
        <v>1.6</v>
      </c>
    </row>
    <row r="12" spans="1:2">
      <c r="A12" t="s">
        <v>11</v>
      </c>
      <c r="B12">
        <v>1.4</v>
      </c>
    </row>
    <row r="13" spans="1:2">
      <c r="A13" t="s">
        <v>12</v>
      </c>
      <c r="B13">
        <v>1.5</v>
      </c>
    </row>
    <row r="14" spans="1:2">
      <c r="A14" t="s">
        <v>13</v>
      </c>
      <c r="B14">
        <v>1.5</v>
      </c>
    </row>
    <row r="15" spans="1:2">
      <c r="A15" t="s">
        <v>14</v>
      </c>
      <c r="B15">
        <v>1.5</v>
      </c>
    </row>
    <row r="16" spans="1:2">
      <c r="A16" t="s">
        <v>15</v>
      </c>
      <c r="B16">
        <v>1.5</v>
      </c>
    </row>
    <row r="17" spans="1:2">
      <c r="A17" t="s">
        <v>16</v>
      </c>
      <c r="B17">
        <v>1.5</v>
      </c>
    </row>
    <row r="18" spans="1:2">
      <c r="A18" t="s">
        <v>17</v>
      </c>
      <c r="B18">
        <v>1.5</v>
      </c>
    </row>
    <row r="19" spans="1:2">
      <c r="A19" t="s">
        <v>18</v>
      </c>
      <c r="B19">
        <v>1.5</v>
      </c>
    </row>
    <row r="20" spans="1:2">
      <c r="A20" t="s">
        <v>19</v>
      </c>
      <c r="B20">
        <v>1.4</v>
      </c>
    </row>
    <row r="21" spans="1:2">
      <c r="A21" t="s">
        <v>20</v>
      </c>
      <c r="B21">
        <v>1.5</v>
      </c>
    </row>
    <row r="22" spans="1:2">
      <c r="A22" t="s">
        <v>21</v>
      </c>
      <c r="B22">
        <v>1.4</v>
      </c>
    </row>
    <row r="23" spans="1:2">
      <c r="A23" t="s">
        <v>22</v>
      </c>
      <c r="B23">
        <v>1.4</v>
      </c>
    </row>
    <row r="24" spans="1:2">
      <c r="A24" t="s">
        <v>23</v>
      </c>
      <c r="B24">
        <v>1.4</v>
      </c>
    </row>
    <row r="25" spans="1:2">
      <c r="A25" t="s">
        <v>24</v>
      </c>
      <c r="B25">
        <v>1.4</v>
      </c>
    </row>
    <row r="26" spans="1:2">
      <c r="A26" t="s">
        <v>25</v>
      </c>
      <c r="B26">
        <v>1.4</v>
      </c>
    </row>
    <row r="27" spans="1:2">
      <c r="A27" t="s">
        <v>26</v>
      </c>
      <c r="B27">
        <v>3.3</v>
      </c>
    </row>
    <row r="28" spans="1:2">
      <c r="A28" t="s">
        <v>27</v>
      </c>
      <c r="B28">
        <v>1</v>
      </c>
    </row>
    <row r="29" spans="1:2">
      <c r="A29" t="s">
        <v>28</v>
      </c>
      <c r="B29">
        <v>3.8</v>
      </c>
    </row>
    <row r="30" spans="1:2">
      <c r="A30" t="s">
        <v>29</v>
      </c>
      <c r="B30">
        <v>1</v>
      </c>
    </row>
    <row r="31" spans="1:2">
      <c r="A31" t="s">
        <v>30</v>
      </c>
      <c r="B31">
        <v>5.2</v>
      </c>
    </row>
    <row r="32" spans="1:2">
      <c r="A32" t="s">
        <v>31</v>
      </c>
      <c r="B32">
        <v>1.5</v>
      </c>
    </row>
    <row r="33" spans="1:2">
      <c r="A33" t="s">
        <v>32</v>
      </c>
      <c r="B33">
        <v>1.6</v>
      </c>
    </row>
    <row r="34" spans="1:2">
      <c r="A34" t="s">
        <v>33</v>
      </c>
      <c r="B34">
        <v>3.4</v>
      </c>
    </row>
    <row r="35" spans="1:2">
      <c r="A35" t="s">
        <v>34</v>
      </c>
      <c r="B35">
        <v>1.2</v>
      </c>
    </row>
    <row r="36" spans="1:2">
      <c r="A36" t="s">
        <v>35</v>
      </c>
      <c r="B36">
        <v>1.6</v>
      </c>
    </row>
    <row r="37" spans="1:2">
      <c r="A37" t="s">
        <v>36</v>
      </c>
      <c r="B37">
        <v>12</v>
      </c>
    </row>
    <row r="38" spans="1:2">
      <c r="A38" t="s">
        <v>37</v>
      </c>
      <c r="B38">
        <v>11.4</v>
      </c>
    </row>
    <row r="39" spans="1:2">
      <c r="A39" t="s">
        <v>38</v>
      </c>
      <c r="B39">
        <v>3.9</v>
      </c>
    </row>
    <row r="40" spans="1:2">
      <c r="A40" t="s">
        <v>39</v>
      </c>
      <c r="B40">
        <v>14</v>
      </c>
    </row>
    <row r="41" spans="1:2">
      <c r="A41" t="s">
        <v>40</v>
      </c>
      <c r="B41">
        <v>2.4</v>
      </c>
    </row>
    <row r="42" spans="1:2">
      <c r="A42" t="s">
        <v>41</v>
      </c>
      <c r="B42">
        <v>4.7</v>
      </c>
    </row>
    <row r="43" spans="1:2">
      <c r="A43" t="s">
        <v>42</v>
      </c>
      <c r="B43">
        <v>3.2</v>
      </c>
    </row>
    <row r="44" spans="1:2">
      <c r="A44" t="s">
        <v>43</v>
      </c>
      <c r="B44">
        <v>5.4</v>
      </c>
    </row>
    <row r="45" spans="1:2">
      <c r="A45" t="s">
        <v>44</v>
      </c>
      <c r="B45">
        <v>5.0999999999999996</v>
      </c>
    </row>
    <row r="46" spans="1:2">
      <c r="A46" t="s">
        <v>45</v>
      </c>
      <c r="B46">
        <v>1</v>
      </c>
    </row>
    <row r="47" spans="1:2">
      <c r="A47" t="s">
        <v>46</v>
      </c>
      <c r="B47">
        <v>4.4000000000000004</v>
      </c>
    </row>
    <row r="48" spans="1:2">
      <c r="A48" t="s">
        <v>47</v>
      </c>
      <c r="B48">
        <v>3</v>
      </c>
    </row>
    <row r="49" spans="1:2">
      <c r="A49" t="s">
        <v>48</v>
      </c>
      <c r="B49">
        <v>5.0999999999999996</v>
      </c>
    </row>
    <row r="50" spans="1:2">
      <c r="A50" t="s">
        <v>49</v>
      </c>
      <c r="B50">
        <v>3.3</v>
      </c>
    </row>
    <row r="51" spans="1:2">
      <c r="A51" t="s">
        <v>50</v>
      </c>
      <c r="B51">
        <v>5.8</v>
      </c>
    </row>
    <row r="52" spans="1:2">
      <c r="A52" t="s">
        <v>51</v>
      </c>
      <c r="B52">
        <v>2.9</v>
      </c>
    </row>
    <row r="53" spans="1:2">
      <c r="A53" t="s">
        <v>52</v>
      </c>
      <c r="B53">
        <v>4.5</v>
      </c>
    </row>
    <row r="54" spans="1:2">
      <c r="A54" t="s">
        <v>53</v>
      </c>
      <c r="B54">
        <v>7.8</v>
      </c>
    </row>
    <row r="55" spans="1:2">
      <c r="A55" t="s">
        <v>54</v>
      </c>
      <c r="B55">
        <v>0.5</v>
      </c>
    </row>
    <row r="56" spans="1:2">
      <c r="A56" t="s">
        <v>55</v>
      </c>
      <c r="B56">
        <v>0.6</v>
      </c>
    </row>
    <row r="57" spans="1:2">
      <c r="A57" t="s">
        <v>56</v>
      </c>
      <c r="B57">
        <v>0.7</v>
      </c>
    </row>
    <row r="58" spans="1:2">
      <c r="A58" t="s">
        <v>57</v>
      </c>
      <c r="B58">
        <v>3.1</v>
      </c>
    </row>
    <row r="59" spans="1:2">
      <c r="A59" t="s">
        <v>58</v>
      </c>
      <c r="B59">
        <v>4</v>
      </c>
    </row>
    <row r="60" spans="1:2">
      <c r="A60" t="s">
        <v>59</v>
      </c>
      <c r="B60">
        <v>4</v>
      </c>
    </row>
    <row r="61" spans="1:2">
      <c r="A61" t="s">
        <v>60</v>
      </c>
      <c r="B61">
        <v>4.5999999999999996</v>
      </c>
    </row>
    <row r="62" spans="1:2">
      <c r="A62" t="s">
        <v>61</v>
      </c>
      <c r="B62">
        <v>6.1</v>
      </c>
    </row>
    <row r="63" spans="1:2">
      <c r="A63" t="s">
        <v>62</v>
      </c>
      <c r="B63">
        <v>18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Goods Price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2019-12-15T10:11:27Z</dcterms:modified>
</cp:coreProperties>
</file>