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ordan/OneDrive - McGill University/LTBI-Aust-CEA-master/Census/"/>
    </mc:Choice>
  </mc:AlternateContent>
  <xr:revisionPtr revIDLastSave="0" documentId="13_ncr:1_{339D21D1-C514-8C45-88D2-F0EE23FC9973}" xr6:coauthVersionLast="47" xr6:coauthVersionMax="47" xr10:uidLastSave="{00000000-0000-0000-0000-000000000000}"/>
  <bookViews>
    <workbookView xWindow="13080" yWindow="1740" windowWidth="27640" windowHeight="16940" activeTab="3" xr2:uid="{A98CA190-A000-624A-BD44-D7EE0A99BDBA}"/>
  </bookViews>
  <sheets>
    <sheet name="total prev" sheetId="1" r:id="rId1"/>
    <sheet name="select countries" sheetId="2" r:id="rId2"/>
    <sheet name="inc band" sheetId="3" r:id="rId3"/>
    <sheet name="age group" sheetId="4" r:id="rId4"/>
    <sheet name="yar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H20" i="2"/>
  <c r="G22" i="2"/>
  <c r="G21" i="2"/>
  <c r="G20" i="2"/>
  <c r="F22" i="2"/>
  <c r="F21" i="2"/>
  <c r="F20" i="2"/>
  <c r="H19" i="2"/>
  <c r="G19" i="2"/>
  <c r="F19" i="2"/>
  <c r="H18" i="2"/>
  <c r="G18" i="2"/>
  <c r="F18" i="2"/>
  <c r="H17" i="2"/>
  <c r="G17" i="2"/>
  <c r="F17" i="2"/>
</calcChain>
</file>

<file path=xl/sharedStrings.xml><?xml version="1.0" encoding="utf-8"?>
<sst xmlns="http://schemas.openxmlformats.org/spreadsheetml/2006/main" count="94" uniqueCount="36">
  <si>
    <t>TBI.prev</t>
  </si>
  <si>
    <t>TBI.prev.low</t>
  </si>
  <si>
    <t>TBI.prev.high</t>
  </si>
  <si>
    <t>sum(LTBP)/sum(NUMP)</t>
  </si>
  <si>
    <t>ISO3</t>
  </si>
  <si>
    <t>sum(LTBP.low)/sum(NUMP)</t>
  </si>
  <si>
    <t>sum(LTBP.high)/sum(NUMP)</t>
  </si>
  <si>
    <t>AUS</t>
  </si>
  <si>
    <t>CHN</t>
  </si>
  <si>
    <t>DEU</t>
  </si>
  <si>
    <t>IND</t>
  </si>
  <si>
    <t>PHL</t>
  </si>
  <si>
    <t>USA</t>
  </si>
  <si>
    <t>inc_band_per100k</t>
  </si>
  <si>
    <t>0-49</t>
  </si>
  <si>
    <t>100-199</t>
  </si>
  <si>
    <t>200+</t>
  </si>
  <si>
    <t>50-99</t>
  </si>
  <si>
    <t>AGE_BANDS</t>
  </si>
  <si>
    <t>0-14</t>
  </si>
  <si>
    <t>15-34</t>
  </si>
  <si>
    <t>35-54</t>
  </si>
  <si>
    <t>55-74</t>
  </si>
  <si>
    <t>75+</t>
  </si>
  <si>
    <t>YARP_group</t>
  </si>
  <si>
    <t>&lt; 1970</t>
  </si>
  <si>
    <t>YARP &gt;=1971&amp;YARP&lt;=1980</t>
  </si>
  <si>
    <t>YARP&gt;=1981&amp;YARP&lt;=1990,</t>
  </si>
  <si>
    <t>YARP&gt;=1991&amp;YARP&lt;=2000</t>
  </si>
  <si>
    <t>YARP&gt;=2001&amp;YARP&lt;=2011</t>
  </si>
  <si>
    <t>&lt;= 1980</t>
  </si>
  <si>
    <t>YARP &gt;=1981&amp;YARP&lt;=1990</t>
  </si>
  <si>
    <t>YARP&gt;=2001&amp;YARP&lt;=2010</t>
  </si>
  <si>
    <t>YARP&gt;=2011&amp;YARP&lt;=2016</t>
  </si>
  <si>
    <t>H&amp;D</t>
  </si>
  <si>
    <t>2014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</si>
</sst>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2" borderId="0" xfId="0" applyFill="1"/>
    <xf numFmtId="0" fontId="2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457A-9589-604A-831B-2107CFFEC3C9}">
  <dimension ref="A1:P4"/>
  <sheetViews>
    <sheetView workbookViewId="0">
      <selection activeCell="N3" sqref="N3:P4"/>
    </sheetView>
  </sheetViews>
  <sheetFormatPr baseColWidth="10" defaultRowHeight="16" x14ac:dyDescent="0.2"/>
  <sheetData>
    <row r="1" spans="1:16" x14ac:dyDescent="0.2">
      <c r="A1">
        <v>2011</v>
      </c>
      <c r="H1">
        <v>2016</v>
      </c>
      <c r="N1" t="s">
        <v>34</v>
      </c>
    </row>
    <row r="3" spans="1:16" x14ac:dyDescent="0.2">
      <c r="A3" s="1"/>
      <c r="B3" s="1" t="s">
        <v>3</v>
      </c>
      <c r="C3" s="1" t="s">
        <v>1</v>
      </c>
      <c r="D3" s="1" t="s">
        <v>2</v>
      </c>
      <c r="H3" s="1"/>
      <c r="I3" s="1" t="s">
        <v>0</v>
      </c>
      <c r="J3" s="3" t="s">
        <v>1</v>
      </c>
      <c r="K3" s="3" t="s">
        <v>2</v>
      </c>
      <c r="N3" s="1" t="s">
        <v>0</v>
      </c>
      <c r="O3" s="3" t="s">
        <v>1</v>
      </c>
      <c r="P3" s="3" t="s">
        <v>2</v>
      </c>
    </row>
    <row r="4" spans="1:16" x14ac:dyDescent="0.2">
      <c r="A4" s="1">
        <v>1</v>
      </c>
      <c r="B4" s="2">
        <v>0.19642609999999999</v>
      </c>
      <c r="C4" s="2">
        <v>0.1428064</v>
      </c>
      <c r="D4" s="2">
        <v>0.27795999999999998</v>
      </c>
      <c r="H4" s="1">
        <v>1</v>
      </c>
      <c r="I4" s="2">
        <v>0.19642609999999999</v>
      </c>
      <c r="J4" s="2">
        <v>0.1428064</v>
      </c>
      <c r="K4" s="2">
        <v>0.27795999999999998</v>
      </c>
      <c r="N4">
        <v>23</v>
      </c>
      <c r="O4">
        <v>20.399999999999999</v>
      </c>
      <c r="P4">
        <v>26.4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4674-D57A-3D4B-A383-F8803F698EDC}">
  <dimension ref="A1:O41"/>
  <sheetViews>
    <sheetView topLeftCell="C1" workbookViewId="0">
      <selection activeCell="F15" sqref="F15:I15"/>
    </sheetView>
  </sheetViews>
  <sheetFormatPr baseColWidth="10" defaultRowHeight="16" x14ac:dyDescent="0.2"/>
  <cols>
    <col min="3" max="3" width="19.1640625" customWidth="1"/>
    <col min="4" max="4" width="23.6640625" customWidth="1"/>
    <col min="5" max="5" width="25.6640625" customWidth="1"/>
    <col min="6" max="6" width="34.33203125" customWidth="1"/>
    <col min="7" max="7" width="29.83203125" customWidth="1"/>
    <col min="8" max="8" width="30" customWidth="1"/>
    <col min="9" max="9" width="20.83203125" customWidth="1"/>
    <col min="12" max="12" width="25" customWidth="1"/>
    <col min="13" max="13" width="24.5" customWidth="1"/>
    <col min="14" max="14" width="22.1640625" customWidth="1"/>
    <col min="15" max="15" width="15.5" customWidth="1"/>
  </cols>
  <sheetData>
    <row r="1" spans="1:15" x14ac:dyDescent="0.2">
      <c r="A1" s="4">
        <v>2011</v>
      </c>
      <c r="J1" s="4">
        <v>2016</v>
      </c>
    </row>
    <row r="2" spans="1:15" x14ac:dyDescent="0.2">
      <c r="B2" s="1" t="s">
        <v>4</v>
      </c>
      <c r="C2" s="1" t="s">
        <v>3</v>
      </c>
      <c r="D2" s="1" t="s">
        <v>5</v>
      </c>
      <c r="E2" s="1" t="s">
        <v>6</v>
      </c>
      <c r="K2" s="1" t="s">
        <v>4</v>
      </c>
      <c r="L2" s="1" t="s">
        <v>3</v>
      </c>
      <c r="M2" s="1" t="s">
        <v>5</v>
      </c>
      <c r="N2" s="1" t="s">
        <v>6</v>
      </c>
    </row>
    <row r="3" spans="1:15" x14ac:dyDescent="0.2">
      <c r="A3" s="1"/>
      <c r="B3" s="1"/>
      <c r="C3" s="1"/>
      <c r="D3" s="1"/>
      <c r="E3" s="1"/>
      <c r="J3" s="1"/>
      <c r="K3" s="1"/>
      <c r="L3" s="1"/>
      <c r="M3" s="1"/>
      <c r="N3" s="1"/>
    </row>
    <row r="4" spans="1:15" x14ac:dyDescent="0.2">
      <c r="A4" s="1">
        <v>1</v>
      </c>
      <c r="B4" s="2" t="s">
        <v>7</v>
      </c>
      <c r="C4" s="2">
        <v>1.3484029999999999E-2</v>
      </c>
      <c r="D4" s="2">
        <v>9.2136549999999994E-3</v>
      </c>
      <c r="E4" s="2">
        <v>2.417849E-2</v>
      </c>
      <c r="F4" s="1"/>
      <c r="J4" s="1">
        <v>1</v>
      </c>
      <c r="K4" s="2" t="s">
        <v>7</v>
      </c>
      <c r="L4" s="2">
        <v>1.679487E-2</v>
      </c>
      <c r="M4" s="2">
        <v>1.0393879999999999E-2</v>
      </c>
      <c r="N4" s="2">
        <v>3.2201929999999997E-2</v>
      </c>
      <c r="O4" s="1"/>
    </row>
    <row r="5" spans="1:15" x14ac:dyDescent="0.2">
      <c r="A5" s="1">
        <v>2</v>
      </c>
      <c r="B5" s="2" t="s">
        <v>8</v>
      </c>
      <c r="C5" s="2">
        <v>0.30915730000000002</v>
      </c>
      <c r="D5" s="2">
        <v>0.23162919400000001</v>
      </c>
      <c r="E5" s="2">
        <v>0.38541542000000001</v>
      </c>
      <c r="F5" s="1"/>
      <c r="J5" s="1">
        <v>2</v>
      </c>
      <c r="K5" s="2" t="s">
        <v>8</v>
      </c>
      <c r="L5" s="2">
        <v>0.27316850999999998</v>
      </c>
      <c r="M5" s="2">
        <v>0.20441588999999999</v>
      </c>
      <c r="N5" s="2">
        <v>0.34620759000000001</v>
      </c>
      <c r="O5" s="1"/>
    </row>
    <row r="6" spans="1:15" x14ac:dyDescent="0.2">
      <c r="A6" s="1">
        <v>3</v>
      </c>
      <c r="B6" s="2" t="s">
        <v>9</v>
      </c>
      <c r="C6" s="2">
        <v>9.743019E-2</v>
      </c>
      <c r="D6" s="2">
        <v>4.7545002000000003E-2</v>
      </c>
      <c r="E6" s="2">
        <v>0.21545896</v>
      </c>
      <c r="F6" s="2"/>
      <c r="J6" s="1">
        <v>3</v>
      </c>
      <c r="K6" s="2" t="s">
        <v>9</v>
      </c>
      <c r="L6" s="2">
        <v>0.13706913000000001</v>
      </c>
      <c r="M6" s="2">
        <v>6.2848109999999999E-2</v>
      </c>
      <c r="N6" s="2">
        <v>0.32569598999999999</v>
      </c>
      <c r="O6" s="2"/>
    </row>
    <row r="7" spans="1:15" x14ac:dyDescent="0.2">
      <c r="A7" s="1">
        <v>4</v>
      </c>
      <c r="B7" s="2" t="s">
        <v>10</v>
      </c>
      <c r="C7" s="2">
        <v>0.32399822</v>
      </c>
      <c r="D7" s="2">
        <v>0.29056251700000002</v>
      </c>
      <c r="E7" s="2">
        <v>0.36711897999999998</v>
      </c>
      <c r="F7" s="2"/>
      <c r="J7" s="1">
        <v>4</v>
      </c>
      <c r="K7" s="2" t="s">
        <v>10</v>
      </c>
      <c r="L7" s="2">
        <v>0.29645516999999999</v>
      </c>
      <c r="M7" s="2">
        <v>0.26700526000000002</v>
      </c>
      <c r="N7" s="2">
        <v>0.33588227999999998</v>
      </c>
      <c r="O7" s="2"/>
    </row>
    <row r="8" spans="1:15" x14ac:dyDescent="0.2">
      <c r="A8" s="1">
        <v>5</v>
      </c>
      <c r="B8" s="2" t="s">
        <v>11</v>
      </c>
      <c r="C8" s="2">
        <v>0.48354939000000002</v>
      </c>
      <c r="D8" s="2">
        <v>0.39627142199999998</v>
      </c>
      <c r="E8" s="2">
        <v>0.56882736</v>
      </c>
      <c r="F8" s="2"/>
      <c r="J8" s="1">
        <v>5</v>
      </c>
      <c r="K8" s="2" t="s">
        <v>11</v>
      </c>
      <c r="L8" s="2">
        <v>0.44362504000000003</v>
      </c>
      <c r="M8" s="2">
        <v>0.37043936</v>
      </c>
      <c r="N8" s="2">
        <v>0.51839109999999999</v>
      </c>
      <c r="O8" s="2"/>
    </row>
    <row r="9" spans="1:15" x14ac:dyDescent="0.2">
      <c r="A9" s="1">
        <v>6</v>
      </c>
      <c r="B9" s="2" t="s">
        <v>12</v>
      </c>
      <c r="C9" s="2">
        <v>4.6049560000000003E-2</v>
      </c>
      <c r="D9" s="2">
        <v>2.1450066E-2</v>
      </c>
      <c r="E9" s="2">
        <v>0.11367404</v>
      </c>
      <c r="F9" s="2"/>
      <c r="J9" s="1">
        <v>6</v>
      </c>
      <c r="K9" s="2" t="s">
        <v>12</v>
      </c>
      <c r="L9" s="2">
        <v>4.9129569999999997E-2</v>
      </c>
      <c r="M9" s="2">
        <v>2.301303E-2</v>
      </c>
      <c r="N9" s="2">
        <v>0.12116734</v>
      </c>
      <c r="O9" s="2"/>
    </row>
    <row r="10" spans="1:15" x14ac:dyDescent="0.2">
      <c r="A10" s="1"/>
      <c r="B10" s="2"/>
      <c r="C10" s="2"/>
      <c r="D10" s="2"/>
      <c r="E10" s="2"/>
      <c r="F10" s="2"/>
      <c r="O10" s="2"/>
    </row>
    <row r="11" spans="1:15" x14ac:dyDescent="0.2">
      <c r="A11" s="1"/>
      <c r="B11" s="2"/>
      <c r="C11" s="2"/>
      <c r="D11" s="2"/>
      <c r="E11" s="2"/>
      <c r="F11" s="2"/>
      <c r="J11" s="1"/>
      <c r="K11" s="2"/>
      <c r="L11" s="2"/>
      <c r="M11" s="2"/>
      <c r="N11" s="2"/>
      <c r="O11" s="2"/>
    </row>
    <row r="12" spans="1:15" x14ac:dyDescent="0.2">
      <c r="A12" s="1"/>
      <c r="B12" s="2"/>
      <c r="C12" s="2"/>
      <c r="D12" s="2"/>
      <c r="E12" s="2"/>
      <c r="F12" s="2"/>
      <c r="J12" s="1"/>
      <c r="K12" s="2"/>
      <c r="L12" s="2"/>
      <c r="M12" s="2"/>
      <c r="N12" s="2"/>
      <c r="O12" s="2"/>
    </row>
    <row r="13" spans="1:15" x14ac:dyDescent="0.2">
      <c r="A13" s="1"/>
      <c r="B13" s="2"/>
      <c r="C13" s="2"/>
      <c r="D13" s="2"/>
      <c r="E13" s="5" t="s">
        <v>34</v>
      </c>
      <c r="J13" s="1"/>
      <c r="K13" s="2"/>
      <c r="L13" s="2"/>
      <c r="M13" s="2"/>
      <c r="N13" s="2"/>
      <c r="O13" s="2"/>
    </row>
    <row r="14" spans="1:15" x14ac:dyDescent="0.2">
      <c r="A14" s="1"/>
      <c r="B14" s="2"/>
      <c r="C14" s="2"/>
      <c r="D14" s="2"/>
      <c r="E14" s="2"/>
      <c r="F14" s="2"/>
      <c r="J14" s="1"/>
      <c r="K14" s="2"/>
      <c r="L14" s="2"/>
      <c r="M14" s="2"/>
      <c r="N14" s="2"/>
      <c r="O14" s="2"/>
    </row>
    <row r="15" spans="1:15" x14ac:dyDescent="0.2">
      <c r="A15" s="1"/>
      <c r="B15" s="2"/>
      <c r="C15" s="2"/>
      <c r="D15" s="2"/>
      <c r="E15" s="1" t="s">
        <v>4</v>
      </c>
      <c r="F15" s="1" t="s">
        <v>3</v>
      </c>
      <c r="G15" s="1" t="s">
        <v>5</v>
      </c>
      <c r="H15" s="1" t="s">
        <v>6</v>
      </c>
      <c r="I15" s="1" t="s">
        <v>35</v>
      </c>
      <c r="J15" s="1"/>
      <c r="K15" s="2"/>
      <c r="L15" s="2"/>
      <c r="M15" s="2"/>
      <c r="N15" s="2"/>
      <c r="O15" s="2"/>
    </row>
    <row r="16" spans="1:15" x14ac:dyDescent="0.2">
      <c r="A16" s="1"/>
      <c r="B16" s="2"/>
      <c r="C16" s="2"/>
      <c r="D16" s="2"/>
      <c r="E16" s="1"/>
      <c r="F16" s="2"/>
      <c r="J16" s="1"/>
      <c r="K16" s="2"/>
      <c r="L16" s="2"/>
      <c r="M16" s="2"/>
      <c r="N16" s="2"/>
      <c r="O16" s="2"/>
    </row>
    <row r="17" spans="1:15" x14ac:dyDescent="0.2">
      <c r="A17" s="1"/>
      <c r="B17" s="2"/>
      <c r="C17" s="2"/>
      <c r="D17" s="2"/>
      <c r="E17" s="2" t="s">
        <v>7</v>
      </c>
      <c r="F17" s="6">
        <f>255000/I17</f>
        <v>1.08603066439523E-2</v>
      </c>
      <c r="G17" s="6">
        <f>168000/I17</f>
        <v>7.1550255536626918E-3</v>
      </c>
      <c r="H17" s="6">
        <f>503000/I17</f>
        <v>2.1422487223168654E-2</v>
      </c>
      <c r="I17">
        <v>23480000</v>
      </c>
      <c r="J17" s="1"/>
      <c r="K17" s="2"/>
      <c r="L17" s="2"/>
      <c r="M17" s="2"/>
      <c r="N17" s="2"/>
      <c r="O17" s="2"/>
    </row>
    <row r="18" spans="1:15" x14ac:dyDescent="0.2">
      <c r="A18" s="1"/>
      <c r="B18" s="2"/>
      <c r="C18" s="2"/>
      <c r="D18" s="2"/>
      <c r="E18" s="2" t="s">
        <v>8</v>
      </c>
      <c r="F18" s="6">
        <f>365000000/I18</f>
        <v>0.26759530791788855</v>
      </c>
      <c r="G18" s="6">
        <f>296000000/I18</f>
        <v>0.21700879765395895</v>
      </c>
      <c r="H18" s="6">
        <f>429000000/I18</f>
        <v>0.31451612903225806</v>
      </c>
      <c r="I18" s="6">
        <v>1364000000</v>
      </c>
      <c r="J18" s="1"/>
      <c r="K18" s="2"/>
      <c r="L18" s="2"/>
      <c r="M18" s="2"/>
      <c r="N18" s="2"/>
      <c r="O18" s="2"/>
    </row>
    <row r="19" spans="1:15" x14ac:dyDescent="0.2">
      <c r="A19" s="1"/>
      <c r="B19" s="2"/>
      <c r="C19" s="2"/>
      <c r="D19" s="2"/>
      <c r="E19" s="2" t="s">
        <v>9</v>
      </c>
      <c r="F19" s="6">
        <f>8440000/I19</f>
        <v>0.10422326500370462</v>
      </c>
      <c r="G19" s="6">
        <f>4210000/I19</f>
        <v>5.1988145221042233E-2</v>
      </c>
      <c r="H19" s="6">
        <f>17200000/I19</f>
        <v>0.21239812299333169</v>
      </c>
      <c r="I19" s="6">
        <v>80980000</v>
      </c>
      <c r="J19" s="1"/>
      <c r="K19" s="2"/>
      <c r="L19" s="2"/>
      <c r="M19" s="2"/>
      <c r="N19" s="2"/>
      <c r="O19" s="2"/>
    </row>
    <row r="20" spans="1:15" x14ac:dyDescent="0.2">
      <c r="A20" s="1"/>
      <c r="B20" s="2"/>
      <c r="C20" s="2"/>
      <c r="D20" s="2"/>
      <c r="E20" s="2" t="s">
        <v>10</v>
      </c>
      <c r="F20" s="6">
        <f>354000000/I20</f>
        <v>0.27314814814814814</v>
      </c>
      <c r="G20" s="6">
        <f>339000000/I20</f>
        <v>0.26157407407407407</v>
      </c>
      <c r="H20" s="6">
        <f>377000000/I20</f>
        <v>0.29089506172839508</v>
      </c>
      <c r="I20" s="6">
        <v>1296000000</v>
      </c>
      <c r="J20" s="1"/>
      <c r="K20" s="2"/>
      <c r="L20" s="2"/>
      <c r="M20" s="2"/>
      <c r="N20" s="2"/>
      <c r="O20" s="2"/>
    </row>
    <row r="21" spans="1:15" x14ac:dyDescent="0.2">
      <c r="A21" s="1"/>
      <c r="B21" s="2"/>
      <c r="C21" s="2"/>
      <c r="D21" s="2"/>
      <c r="E21" s="2" t="s">
        <v>11</v>
      </c>
      <c r="F21" s="6">
        <f>39800000/I21</f>
        <v>0.39601990049751246</v>
      </c>
      <c r="G21" s="6">
        <f>36800000/I21</f>
        <v>0.36616915422885571</v>
      </c>
      <c r="H21" s="6">
        <f>42900000/I21</f>
        <v>0.42686567164179107</v>
      </c>
      <c r="I21" s="6">
        <v>100500000</v>
      </c>
      <c r="J21" s="1"/>
      <c r="K21" s="2"/>
      <c r="L21" s="2"/>
      <c r="M21" s="2"/>
      <c r="N21" s="2"/>
      <c r="O21" s="2"/>
    </row>
    <row r="22" spans="1:15" x14ac:dyDescent="0.2">
      <c r="A22" s="1"/>
      <c r="B22" s="2"/>
      <c r="C22" s="2"/>
      <c r="D22" s="2"/>
      <c r="E22" s="2" t="s">
        <v>12</v>
      </c>
      <c r="F22" s="6">
        <f>12900000/I22</f>
        <v>4.0515075376884424E-2</v>
      </c>
      <c r="G22" s="6">
        <f>5730000/I22</f>
        <v>1.7996231155778895E-2</v>
      </c>
      <c r="H22" s="6">
        <f>31900000/I22</f>
        <v>0.10018844221105527</v>
      </c>
      <c r="I22" s="6">
        <v>318400000</v>
      </c>
      <c r="J22" s="1"/>
      <c r="K22" s="2"/>
      <c r="L22" s="2"/>
      <c r="M22" s="2"/>
      <c r="N22" s="2"/>
      <c r="O22" s="2"/>
    </row>
    <row r="23" spans="1:15" x14ac:dyDescent="0.2">
      <c r="A23" s="1"/>
      <c r="B23" s="2"/>
      <c r="C23" s="2"/>
      <c r="D23" s="2"/>
      <c r="E23" s="2"/>
      <c r="F23" s="2"/>
      <c r="J23" s="1"/>
      <c r="K23" s="2"/>
      <c r="L23" s="2"/>
      <c r="M23" s="2"/>
      <c r="N23" s="2"/>
      <c r="O23" s="2"/>
    </row>
    <row r="24" spans="1:15" x14ac:dyDescent="0.2">
      <c r="A24" s="1"/>
      <c r="B24" s="2"/>
      <c r="C24" s="2"/>
      <c r="D24" s="2"/>
      <c r="E24" s="2"/>
      <c r="F24" s="2"/>
      <c r="J24" s="1"/>
      <c r="K24" s="2"/>
      <c r="L24" s="2"/>
      <c r="M24" s="2"/>
      <c r="N24" s="2"/>
      <c r="O24" s="2"/>
    </row>
    <row r="25" spans="1:15" x14ac:dyDescent="0.2">
      <c r="A25" s="1"/>
      <c r="B25" s="2"/>
      <c r="C25" s="2"/>
      <c r="D25" s="2"/>
      <c r="E25" s="2"/>
      <c r="F25" s="2"/>
      <c r="J25" s="1"/>
      <c r="K25" s="2"/>
      <c r="L25" s="2"/>
      <c r="M25" s="2"/>
      <c r="N25" s="2"/>
      <c r="O25" s="2"/>
    </row>
    <row r="26" spans="1:15" x14ac:dyDescent="0.2">
      <c r="A26" s="1"/>
      <c r="B26" s="2"/>
      <c r="C26" s="2"/>
      <c r="D26" s="2"/>
      <c r="E26" s="2"/>
      <c r="F26" s="2"/>
      <c r="J26" s="1"/>
      <c r="K26" s="2"/>
      <c r="L26" s="2"/>
      <c r="M26" s="2"/>
      <c r="N26" s="2"/>
      <c r="O26" s="2"/>
    </row>
    <row r="27" spans="1:15" x14ac:dyDescent="0.2">
      <c r="A27" s="1"/>
      <c r="B27" s="2"/>
      <c r="C27" s="2"/>
      <c r="D27" s="2"/>
      <c r="E27" s="2"/>
      <c r="F27" s="2"/>
      <c r="I27" s="6"/>
      <c r="J27" s="1"/>
      <c r="K27" s="2"/>
      <c r="L27" s="2"/>
      <c r="M27" s="2"/>
      <c r="N27" s="2"/>
      <c r="O27" s="2"/>
    </row>
    <row r="28" spans="1:15" x14ac:dyDescent="0.2">
      <c r="A28" s="1"/>
      <c r="B28" s="2"/>
      <c r="C28" s="2"/>
      <c r="D28" s="2"/>
      <c r="E28" s="2"/>
      <c r="F28" s="2"/>
      <c r="J28" s="1"/>
      <c r="K28" s="2"/>
      <c r="L28" s="2"/>
      <c r="M28" s="2"/>
      <c r="N28" s="2"/>
      <c r="O28" s="2"/>
    </row>
    <row r="29" spans="1:15" x14ac:dyDescent="0.2">
      <c r="A29" s="1"/>
      <c r="B29" s="2"/>
      <c r="C29" s="2"/>
      <c r="D29" s="2"/>
      <c r="E29" s="2"/>
      <c r="F29" s="2"/>
      <c r="J29" s="1"/>
      <c r="K29" s="2"/>
      <c r="L29" s="2"/>
      <c r="M29" s="2"/>
      <c r="N29" s="2"/>
      <c r="O29" s="2"/>
    </row>
    <row r="30" spans="1:15" x14ac:dyDescent="0.2">
      <c r="A30" s="1"/>
      <c r="B30" s="2"/>
      <c r="C30" s="2"/>
      <c r="D30" s="2"/>
      <c r="E30" s="2"/>
      <c r="F30" s="2"/>
      <c r="J30" s="1"/>
      <c r="K30" s="2"/>
      <c r="L30" s="2"/>
      <c r="M30" s="2"/>
      <c r="N30" s="2"/>
      <c r="O30" s="2"/>
    </row>
    <row r="31" spans="1:15" x14ac:dyDescent="0.2">
      <c r="A31" s="1"/>
      <c r="B31" s="2"/>
      <c r="C31" s="2"/>
      <c r="D31" s="2"/>
      <c r="E31" s="2"/>
      <c r="F31" s="2"/>
      <c r="J31" s="1"/>
      <c r="K31" s="2"/>
      <c r="L31" s="2"/>
      <c r="M31" s="2"/>
      <c r="N31" s="2"/>
      <c r="O31" s="2"/>
    </row>
    <row r="32" spans="1:15" x14ac:dyDescent="0.2">
      <c r="A32" s="1"/>
      <c r="B32" s="2"/>
      <c r="C32" s="2"/>
      <c r="D32" s="2"/>
      <c r="E32" s="2"/>
      <c r="F32" s="2"/>
      <c r="J32" s="1"/>
      <c r="K32" s="2"/>
      <c r="L32" s="2"/>
      <c r="M32" s="2"/>
      <c r="N32" s="2"/>
      <c r="O32" s="2"/>
    </row>
    <row r="33" spans="1:15" x14ac:dyDescent="0.2">
      <c r="A33" s="1"/>
      <c r="B33" s="2"/>
      <c r="C33" s="2"/>
      <c r="D33" s="2"/>
      <c r="E33" s="2"/>
      <c r="F33" s="2"/>
      <c r="J33" s="1"/>
      <c r="K33" s="2"/>
      <c r="L33" s="2"/>
      <c r="M33" s="2"/>
      <c r="N33" s="2"/>
      <c r="O33" s="2"/>
    </row>
    <row r="34" spans="1:15" x14ac:dyDescent="0.2">
      <c r="A34" s="1"/>
      <c r="B34" s="2"/>
      <c r="C34" s="2"/>
      <c r="D34" s="2"/>
      <c r="E34" s="2"/>
      <c r="F34" s="2"/>
      <c r="J34" s="1"/>
      <c r="K34" s="2"/>
      <c r="L34" s="2"/>
      <c r="M34" s="2"/>
      <c r="N34" s="2"/>
      <c r="O34" s="2"/>
    </row>
    <row r="35" spans="1:15" x14ac:dyDescent="0.2">
      <c r="A35" s="1"/>
      <c r="B35" s="2"/>
      <c r="C35" s="2"/>
      <c r="D35" s="2"/>
      <c r="E35" s="2"/>
      <c r="F35" s="2"/>
      <c r="J35" s="1"/>
      <c r="K35" s="2"/>
      <c r="L35" s="2"/>
      <c r="M35" s="2"/>
      <c r="N35" s="2"/>
      <c r="O35" s="2"/>
    </row>
    <row r="36" spans="1:15" x14ac:dyDescent="0.2">
      <c r="A36" s="1"/>
      <c r="B36" s="2"/>
      <c r="C36" s="2"/>
      <c r="D36" s="2"/>
      <c r="E36" s="2"/>
      <c r="F36" s="2"/>
      <c r="J36" s="1"/>
      <c r="K36" s="2"/>
      <c r="L36" s="2"/>
      <c r="M36" s="2"/>
      <c r="N36" s="2"/>
      <c r="O36" s="2"/>
    </row>
    <row r="37" spans="1:15" x14ac:dyDescent="0.2">
      <c r="A37" s="1"/>
      <c r="B37" s="2"/>
      <c r="C37" s="2"/>
      <c r="D37" s="2"/>
      <c r="E37" s="2"/>
      <c r="F37" s="2"/>
      <c r="J37" s="1"/>
      <c r="K37" s="2"/>
      <c r="L37" s="2"/>
      <c r="M37" s="2"/>
      <c r="N37" s="2"/>
      <c r="O37" s="2"/>
    </row>
    <row r="38" spans="1:15" x14ac:dyDescent="0.2">
      <c r="A38" s="1"/>
      <c r="B38" s="2"/>
      <c r="C38" s="2"/>
      <c r="D38" s="2"/>
      <c r="E38" s="2"/>
      <c r="F38" s="2"/>
      <c r="J38" s="1"/>
      <c r="K38" s="2"/>
      <c r="L38" s="2"/>
      <c r="M38" s="2"/>
      <c r="N38" s="2"/>
      <c r="O38" s="2"/>
    </row>
    <row r="39" spans="1:15" x14ac:dyDescent="0.2">
      <c r="A39" s="1"/>
      <c r="B39" s="2"/>
      <c r="C39" s="2"/>
      <c r="D39" s="2"/>
      <c r="E39" s="2"/>
      <c r="F39" s="2"/>
      <c r="J39" s="1"/>
      <c r="K39" s="2"/>
      <c r="L39" s="2"/>
      <c r="M39" s="2"/>
      <c r="N39" s="2"/>
      <c r="O39" s="2"/>
    </row>
    <row r="40" spans="1:15" x14ac:dyDescent="0.2">
      <c r="A40" s="1"/>
      <c r="B40" s="2"/>
      <c r="C40" s="2"/>
      <c r="D40" s="2"/>
      <c r="E40" s="2"/>
      <c r="F40" s="2"/>
      <c r="J40" s="1"/>
      <c r="K40" s="2"/>
      <c r="L40" s="2"/>
      <c r="M40" s="2"/>
      <c r="N40" s="2"/>
      <c r="O40" s="2"/>
    </row>
    <row r="41" spans="1:15" x14ac:dyDescent="0.2">
      <c r="A41" s="1"/>
      <c r="B41" s="2"/>
      <c r="C41" s="2"/>
      <c r="D41" s="2"/>
      <c r="E41" s="2"/>
      <c r="F41" s="2"/>
      <c r="J41" s="1"/>
      <c r="K41" s="2"/>
      <c r="L41" s="2"/>
      <c r="M41" s="2"/>
      <c r="N41" s="2"/>
      <c r="O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C14A-83BA-814B-B9F9-275021998222}">
  <dimension ref="A1:N10"/>
  <sheetViews>
    <sheetView workbookViewId="0">
      <selection activeCell="C16" sqref="C16"/>
    </sheetView>
  </sheetViews>
  <sheetFormatPr baseColWidth="10" defaultRowHeight="16" x14ac:dyDescent="0.2"/>
  <cols>
    <col min="1" max="1" width="16.6640625" customWidth="1"/>
    <col min="2" max="2" width="18" customWidth="1"/>
    <col min="3" max="3" width="20.6640625" customWidth="1"/>
    <col min="4" max="4" width="18.33203125" customWidth="1"/>
    <col min="5" max="5" width="15.6640625" customWidth="1"/>
    <col min="10" max="10" width="18.33203125" customWidth="1"/>
    <col min="11" max="11" width="18.5" customWidth="1"/>
    <col min="12" max="12" width="22" customWidth="1"/>
    <col min="13" max="13" width="17.33203125" customWidth="1"/>
    <col min="14" max="14" width="28.33203125" customWidth="1"/>
  </cols>
  <sheetData>
    <row r="1" spans="1:14" x14ac:dyDescent="0.2">
      <c r="A1" s="4">
        <v>2011</v>
      </c>
      <c r="J1" s="4">
        <v>2016</v>
      </c>
    </row>
    <row r="5" spans="1:14" x14ac:dyDescent="0.2">
      <c r="B5" s="1" t="s">
        <v>13</v>
      </c>
      <c r="C5" s="1" t="s">
        <v>3</v>
      </c>
      <c r="D5" s="1" t="s">
        <v>5</v>
      </c>
      <c r="E5" s="1" t="s">
        <v>6</v>
      </c>
      <c r="K5" s="1" t="s">
        <v>13</v>
      </c>
      <c r="L5" s="1" t="s">
        <v>3</v>
      </c>
      <c r="M5" s="1" t="s">
        <v>5</v>
      </c>
      <c r="N5" s="1" t="s">
        <v>6</v>
      </c>
    </row>
    <row r="6" spans="1:14" x14ac:dyDescent="0.2">
      <c r="A6" s="1"/>
      <c r="B6" s="1"/>
      <c r="C6" s="1"/>
      <c r="D6" s="1"/>
      <c r="E6" s="1"/>
      <c r="J6" s="1"/>
    </row>
    <row r="7" spans="1:14" x14ac:dyDescent="0.2">
      <c r="A7" s="1">
        <v>1</v>
      </c>
      <c r="B7" s="2" t="s">
        <v>14</v>
      </c>
      <c r="C7" s="2">
        <v>8.1577369999999996E-2</v>
      </c>
      <c r="D7" s="2">
        <v>4.1065909999999997E-2</v>
      </c>
      <c r="E7" s="2">
        <v>0.1601629</v>
      </c>
      <c r="J7" s="1">
        <v>1</v>
      </c>
      <c r="K7" s="2" t="s">
        <v>14</v>
      </c>
      <c r="L7" s="2">
        <v>7.9003989999999996E-2</v>
      </c>
      <c r="M7" s="2">
        <v>3.863577E-2</v>
      </c>
      <c r="N7" s="2">
        <v>0.16559289999999999</v>
      </c>
    </row>
    <row r="8" spans="1:14" x14ac:dyDescent="0.2">
      <c r="A8" s="1">
        <v>4</v>
      </c>
      <c r="B8" s="5" t="s">
        <v>17</v>
      </c>
      <c r="C8" s="5">
        <v>0.26275073999999998</v>
      </c>
      <c r="D8" s="5">
        <v>0.19662093999999999</v>
      </c>
      <c r="E8" s="5">
        <v>0.33681290000000003</v>
      </c>
      <c r="J8" s="1">
        <v>4</v>
      </c>
      <c r="K8" s="2" t="s">
        <v>17</v>
      </c>
      <c r="L8" s="2">
        <v>0.22561845999999999</v>
      </c>
      <c r="M8" s="2">
        <v>0.1650411</v>
      </c>
      <c r="N8" s="2">
        <v>0.30403910000000001</v>
      </c>
    </row>
    <row r="9" spans="1:14" x14ac:dyDescent="0.2">
      <c r="B9" s="5" t="s">
        <v>15</v>
      </c>
      <c r="C9" s="5">
        <v>0.23107264999999999</v>
      </c>
      <c r="D9" s="5">
        <v>0.15906977999999999</v>
      </c>
      <c r="E9" s="5">
        <v>0.3478137</v>
      </c>
      <c r="K9" s="2" t="s">
        <v>15</v>
      </c>
      <c r="L9" s="2">
        <v>0.33359676999999999</v>
      </c>
      <c r="M9" s="2">
        <v>0.22030146</v>
      </c>
      <c r="N9" s="2">
        <v>0.45543909999999999</v>
      </c>
    </row>
    <row r="10" spans="1:14" x14ac:dyDescent="0.2">
      <c r="B10" s="2" t="s">
        <v>16</v>
      </c>
      <c r="C10" s="2">
        <v>0.38767574999999999</v>
      </c>
      <c r="D10" s="2">
        <v>0.30780986999999999</v>
      </c>
      <c r="E10" s="2">
        <v>0.47152830000000001</v>
      </c>
      <c r="K10" s="2" t="s">
        <v>16</v>
      </c>
      <c r="L10" s="2">
        <v>0.34493992000000001</v>
      </c>
      <c r="M10" s="2">
        <v>0.29136664000000001</v>
      </c>
      <c r="N10" s="2">
        <v>0.40700249999999999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29CA-0F74-A44A-8A7E-8BAA70AD5A91}">
  <dimension ref="A1:O10"/>
  <sheetViews>
    <sheetView tabSelected="1" workbookViewId="0">
      <selection activeCell="B6" sqref="B6"/>
    </sheetView>
  </sheetViews>
  <sheetFormatPr baseColWidth="10" defaultRowHeight="16" x14ac:dyDescent="0.2"/>
  <cols>
    <col min="2" max="2" width="13.33203125" customWidth="1"/>
    <col min="3" max="3" width="19" customWidth="1"/>
    <col min="4" max="4" width="17.1640625" customWidth="1"/>
    <col min="5" max="5" width="18" customWidth="1"/>
    <col min="11" max="11" width="15.5" customWidth="1"/>
    <col min="12" max="12" width="16.33203125" customWidth="1"/>
    <col min="13" max="13" width="24.83203125" customWidth="1"/>
    <col min="14" max="14" width="25.6640625" customWidth="1"/>
  </cols>
  <sheetData>
    <row r="1" spans="1:15" x14ac:dyDescent="0.2">
      <c r="A1" s="4">
        <v>2011</v>
      </c>
      <c r="K1" s="4">
        <v>2016</v>
      </c>
    </row>
    <row r="4" spans="1:15" x14ac:dyDescent="0.2">
      <c r="B4" s="1" t="s">
        <v>18</v>
      </c>
      <c r="C4" s="1" t="s">
        <v>3</v>
      </c>
      <c r="D4" s="1" t="s">
        <v>5</v>
      </c>
      <c r="E4" s="1" t="s">
        <v>6</v>
      </c>
      <c r="L4" s="1" t="s">
        <v>18</v>
      </c>
      <c r="M4" s="1" t="s">
        <v>3</v>
      </c>
      <c r="N4" s="1" t="s">
        <v>5</v>
      </c>
      <c r="O4" s="1" t="s">
        <v>6</v>
      </c>
    </row>
    <row r="5" spans="1:15" x14ac:dyDescent="0.2">
      <c r="A5" s="1"/>
      <c r="B5" s="1"/>
      <c r="C5" s="1"/>
      <c r="D5" s="1"/>
      <c r="E5" s="1"/>
      <c r="K5" s="1"/>
      <c r="L5" s="1"/>
      <c r="M5" s="1"/>
      <c r="N5" s="1"/>
      <c r="O5" s="1"/>
    </row>
    <row r="6" spans="1:15" x14ac:dyDescent="0.2">
      <c r="A6" s="1">
        <v>1</v>
      </c>
      <c r="B6" s="2" t="s">
        <v>19</v>
      </c>
      <c r="C6" s="2">
        <v>2.331387E-2</v>
      </c>
      <c r="D6" s="2">
        <v>2.1218219999999999E-2</v>
      </c>
      <c r="E6" s="2">
        <v>2.5616360000000001E-2</v>
      </c>
      <c r="K6" s="1">
        <v>1</v>
      </c>
      <c r="L6" s="2" t="s">
        <v>19</v>
      </c>
      <c r="M6" s="2">
        <v>2.0488309999999999E-2</v>
      </c>
      <c r="N6" s="2">
        <v>1.8541419999999999E-2</v>
      </c>
      <c r="O6" s="2">
        <v>2.2686640000000001E-2</v>
      </c>
    </row>
    <row r="7" spans="1:15" x14ac:dyDescent="0.2">
      <c r="A7" s="1">
        <v>2</v>
      </c>
      <c r="B7" s="2" t="s">
        <v>20</v>
      </c>
      <c r="C7" s="2">
        <v>0.10162259</v>
      </c>
      <c r="D7" s="2">
        <v>8.8826959999999996E-2</v>
      </c>
      <c r="E7" s="2">
        <v>0.11956161</v>
      </c>
      <c r="K7" s="1">
        <v>2</v>
      </c>
      <c r="L7" s="2" t="s">
        <v>20</v>
      </c>
      <c r="M7" s="2">
        <v>9.6087900000000004E-2</v>
      </c>
      <c r="N7" s="2">
        <v>8.8253239999999997E-2</v>
      </c>
      <c r="O7" s="2">
        <v>0.10557158</v>
      </c>
    </row>
    <row r="8" spans="1:15" x14ac:dyDescent="0.2">
      <c r="A8" s="1">
        <v>3</v>
      </c>
      <c r="B8" s="2" t="s">
        <v>21</v>
      </c>
      <c r="C8" s="2">
        <v>0.22244064999999999</v>
      </c>
      <c r="D8" s="2">
        <v>0.16695557</v>
      </c>
      <c r="E8" s="2">
        <v>0.30298757999999998</v>
      </c>
      <c r="K8" s="1">
        <v>3</v>
      </c>
      <c r="L8" s="2" t="s">
        <v>21</v>
      </c>
      <c r="M8" s="2">
        <v>0.20547836</v>
      </c>
      <c r="N8" s="2">
        <v>0.16522002</v>
      </c>
      <c r="O8" s="2">
        <v>0.26430553000000001</v>
      </c>
    </row>
    <row r="9" spans="1:15" x14ac:dyDescent="0.2">
      <c r="A9" s="1">
        <v>4</v>
      </c>
      <c r="B9" s="2" t="s">
        <v>22</v>
      </c>
      <c r="C9" s="2">
        <v>0.24510593999999999</v>
      </c>
      <c r="D9" s="2">
        <v>0.1524047</v>
      </c>
      <c r="E9" s="2">
        <v>0.39580686999999998</v>
      </c>
      <c r="K9" s="1">
        <v>4</v>
      </c>
      <c r="L9" s="2" t="s">
        <v>22</v>
      </c>
      <c r="M9" s="2">
        <v>0.24890873999999999</v>
      </c>
      <c r="N9" s="2">
        <v>0.16376099</v>
      </c>
      <c r="O9" s="2">
        <v>0.38252403000000001</v>
      </c>
    </row>
    <row r="10" spans="1:15" x14ac:dyDescent="0.2">
      <c r="A10" s="1">
        <v>5</v>
      </c>
      <c r="B10" s="2" t="s">
        <v>23</v>
      </c>
      <c r="C10" s="2">
        <v>0.34094496000000002</v>
      </c>
      <c r="D10" s="2">
        <v>0.18984619</v>
      </c>
      <c r="E10" s="2">
        <v>0.56778430000000002</v>
      </c>
      <c r="K10" s="1">
        <v>5</v>
      </c>
      <c r="L10" s="2" t="s">
        <v>23</v>
      </c>
      <c r="M10" s="2">
        <v>0.32177271000000002</v>
      </c>
      <c r="N10" s="2">
        <v>0.1858814</v>
      </c>
      <c r="O10" s="2">
        <v>0.53118303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A4F-3755-5145-BF6A-C0375D86F008}">
  <dimension ref="A1:P10"/>
  <sheetViews>
    <sheetView workbookViewId="0">
      <selection activeCell="L1" sqref="L1"/>
    </sheetView>
  </sheetViews>
  <sheetFormatPr baseColWidth="10" defaultRowHeight="16" x14ac:dyDescent="0.2"/>
  <cols>
    <col min="2" max="2" width="23.33203125" customWidth="1"/>
    <col min="3" max="3" width="22.83203125" customWidth="1"/>
    <col min="4" max="4" width="20.1640625" customWidth="1"/>
    <col min="5" max="5" width="26.1640625" customWidth="1"/>
    <col min="13" max="13" width="30.83203125" customWidth="1"/>
  </cols>
  <sheetData>
    <row r="1" spans="1:16" x14ac:dyDescent="0.2">
      <c r="A1" s="4">
        <v>2011</v>
      </c>
      <c r="L1" s="4">
        <v>2016</v>
      </c>
    </row>
    <row r="4" spans="1:16" x14ac:dyDescent="0.2">
      <c r="B4" s="1" t="s">
        <v>24</v>
      </c>
      <c r="C4" s="1" t="s">
        <v>3</v>
      </c>
      <c r="D4" s="1" t="s">
        <v>5</v>
      </c>
      <c r="E4" s="1" t="s">
        <v>6</v>
      </c>
      <c r="M4" s="1" t="s">
        <v>24</v>
      </c>
      <c r="N4" s="1" t="s">
        <v>3</v>
      </c>
      <c r="O4" s="1" t="s">
        <v>5</v>
      </c>
      <c r="P4" s="1" t="s">
        <v>6</v>
      </c>
    </row>
    <row r="5" spans="1:16" x14ac:dyDescent="0.2">
      <c r="A5" s="1"/>
      <c r="B5" s="1"/>
      <c r="C5" s="1"/>
      <c r="D5" s="1"/>
      <c r="E5" s="1"/>
      <c r="L5" s="1"/>
      <c r="M5" s="1"/>
      <c r="N5" s="1"/>
      <c r="O5" s="1"/>
      <c r="P5" s="1"/>
    </row>
    <row r="6" spans="1:16" x14ac:dyDescent="0.2">
      <c r="A6" s="1">
        <v>1</v>
      </c>
      <c r="B6" s="2" t="s">
        <v>25</v>
      </c>
      <c r="C6" s="2">
        <v>0.13006580000000001</v>
      </c>
      <c r="D6" s="2">
        <v>5.762113E-2</v>
      </c>
      <c r="E6" s="2">
        <v>0.2824952</v>
      </c>
      <c r="L6" s="1">
        <v>1</v>
      </c>
      <c r="M6" s="2" t="s">
        <v>30</v>
      </c>
      <c r="N6" s="2">
        <v>0.14266690000000001</v>
      </c>
      <c r="O6" s="2">
        <v>7.0397879999999996E-2</v>
      </c>
      <c r="P6" s="2">
        <v>0.27738580000000002</v>
      </c>
    </row>
    <row r="7" spans="1:16" x14ac:dyDescent="0.2">
      <c r="A7" s="1">
        <v>2</v>
      </c>
      <c r="B7" s="2" t="s">
        <v>26</v>
      </c>
      <c r="C7" s="2">
        <v>0.23361950000000001</v>
      </c>
      <c r="D7" s="2">
        <v>0.13307767000000001</v>
      </c>
      <c r="E7" s="2">
        <v>0.37422040000000001</v>
      </c>
      <c r="L7" s="1">
        <v>2</v>
      </c>
      <c r="M7" s="2" t="s">
        <v>31</v>
      </c>
      <c r="N7" s="2">
        <v>0.2222809</v>
      </c>
      <c r="O7" s="2">
        <v>0.13912049000000001</v>
      </c>
      <c r="P7" s="2">
        <v>0.33372619999999997</v>
      </c>
    </row>
    <row r="8" spans="1:16" x14ac:dyDescent="0.2">
      <c r="A8" s="1">
        <v>3</v>
      </c>
      <c r="B8" s="2" t="s">
        <v>27</v>
      </c>
      <c r="C8" s="2">
        <v>0.204897</v>
      </c>
      <c r="D8" s="2">
        <v>0.13047439</v>
      </c>
      <c r="E8" s="2">
        <v>0.3007165</v>
      </c>
      <c r="L8" s="1">
        <v>3</v>
      </c>
      <c r="M8" s="2" t="s">
        <v>28</v>
      </c>
      <c r="N8" s="2">
        <v>0.22143389999999999</v>
      </c>
      <c r="O8" s="2">
        <v>0.16335084999999999</v>
      </c>
      <c r="P8" s="2">
        <v>0.29854510000000001</v>
      </c>
    </row>
    <row r="9" spans="1:16" x14ac:dyDescent="0.2">
      <c r="A9" s="1">
        <v>4</v>
      </c>
      <c r="B9" s="2" t="s">
        <v>28</v>
      </c>
      <c r="C9" s="2">
        <v>0.23969499999999999</v>
      </c>
      <c r="D9" s="2">
        <v>0.1768969</v>
      </c>
      <c r="E9" s="2">
        <v>0.32167839999999998</v>
      </c>
      <c r="L9" s="1">
        <v>4</v>
      </c>
      <c r="M9" s="2" t="s">
        <v>32</v>
      </c>
      <c r="N9" s="2">
        <v>0.20503440000000001</v>
      </c>
      <c r="O9" s="2">
        <v>0.17066028</v>
      </c>
      <c r="P9" s="2">
        <v>0.25166329999999998</v>
      </c>
    </row>
    <row r="10" spans="1:16" x14ac:dyDescent="0.2">
      <c r="A10" s="1">
        <v>5</v>
      </c>
      <c r="B10" s="2" t="s">
        <v>29</v>
      </c>
      <c r="C10" s="2">
        <v>0.22845180000000001</v>
      </c>
      <c r="D10" s="2">
        <v>0.18841066000000001</v>
      </c>
      <c r="E10" s="2">
        <v>0.2827365</v>
      </c>
      <c r="L10" s="1">
        <v>5</v>
      </c>
      <c r="M10" s="2" t="s">
        <v>33</v>
      </c>
      <c r="N10" s="2">
        <v>0.22020410000000001</v>
      </c>
      <c r="O10" s="2">
        <v>0.19051710999999999</v>
      </c>
      <c r="P10" s="2">
        <v>0.25886209999999998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prev</vt:lpstr>
      <vt:lpstr>select countries</vt:lpstr>
      <vt:lpstr>inc band</vt:lpstr>
      <vt:lpstr>age group</vt:lpstr>
      <vt:lpstr>yarp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2022-01-12T01:26:59Z</dcterms:created>
  <dcterms:modified xsi:type="dcterms:W3CDTF">2022-01-12T23:21:18Z</dcterms:modified>
</cp:coreProperties>
</file>