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analysis\"/>
    </mc:Choice>
  </mc:AlternateContent>
  <xr:revisionPtr revIDLastSave="0" documentId="13_ncr:1_{7CDB38DF-225F-48A8-AD0F-64A714F91522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energy" sheetId="1" r:id="rId1"/>
    <sheet name="regression_analysis" sheetId="6" r:id="rId2"/>
    <sheet name="w'o_natural_linear_regress" sheetId="15" r:id="rId3"/>
    <sheet name="with_natural_linear_regression" sheetId="2" r:id="rId4"/>
    <sheet name="biomas" sheetId="7" r:id="rId5"/>
    <sheet name="coal" sheetId="9" r:id="rId6"/>
    <sheet name="geothermal" sheetId="10" r:id="rId7"/>
    <sheet name="hydro" sheetId="11" r:id="rId8"/>
    <sheet name="oil-based" sheetId="12" r:id="rId9"/>
    <sheet name="solar" sheetId="13" r:id="rId10"/>
    <sheet name="wind" sheetId="14" r:id="rId11"/>
  </sheets>
  <calcPr calcId="191029"/>
</workbook>
</file>

<file path=xl/calcChain.xml><?xml version="1.0" encoding="utf-8"?>
<calcChain xmlns="http://schemas.openxmlformats.org/spreadsheetml/2006/main">
  <c r="C34" i="15" l="1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33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C2" i="15"/>
  <c r="A2" i="15"/>
  <c r="C42" i="2"/>
  <c r="C43" i="2"/>
  <c r="C44" i="2"/>
  <c r="C45" i="2"/>
  <c r="C46" i="2"/>
  <c r="C47" i="2"/>
  <c r="C48" i="2"/>
  <c r="C49" i="2"/>
  <c r="C50" i="2"/>
  <c r="C51" i="2"/>
  <c r="C52" i="2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30" i="14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33" i="13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33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33" i="1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33" i="10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33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33" i="7"/>
  <c r="B33" i="7"/>
  <c r="B34" i="7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3" i="7"/>
  <c r="B34" i="14" l="1"/>
  <c r="B34" i="13"/>
  <c r="B34" i="12"/>
  <c r="B34" i="11"/>
  <c r="B34" i="10"/>
  <c r="B34" i="9"/>
  <c r="B35" i="14" l="1"/>
  <c r="B35" i="13"/>
  <c r="B35" i="12"/>
  <c r="B35" i="11"/>
  <c r="B35" i="10"/>
  <c r="B35" i="9"/>
  <c r="B36" i="14" l="1"/>
  <c r="B36" i="13"/>
  <c r="B36" i="12"/>
  <c r="B36" i="11"/>
  <c r="B36" i="10"/>
  <c r="B36" i="9"/>
  <c r="C34" i="2"/>
  <c r="C35" i="2"/>
  <c r="C36" i="2"/>
  <c r="C37" i="2"/>
  <c r="C38" i="2"/>
  <c r="C39" i="2"/>
  <c r="C40" i="2"/>
  <c r="C41" i="2"/>
  <c r="C3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B37" i="14" l="1"/>
  <c r="B37" i="13"/>
  <c r="B37" i="12"/>
  <c r="B37" i="11"/>
  <c r="B37" i="10"/>
  <c r="B37" i="9"/>
  <c r="B38" i="14" l="1"/>
  <c r="B38" i="13"/>
  <c r="B38" i="12"/>
  <c r="B38" i="11"/>
  <c r="B38" i="10"/>
  <c r="B38" i="9"/>
  <c r="B39" i="14" l="1"/>
  <c r="B39" i="13"/>
  <c r="B39" i="12"/>
  <c r="B39" i="11"/>
  <c r="B39" i="10"/>
  <c r="B39" i="9"/>
  <c r="B40" i="14" l="1"/>
  <c r="B40" i="13"/>
  <c r="B40" i="12"/>
  <c r="B40" i="11"/>
  <c r="B40" i="10"/>
  <c r="B40" i="9"/>
  <c r="B41" i="14" l="1"/>
  <c r="B41" i="13"/>
  <c r="B41" i="12"/>
  <c r="B41" i="11"/>
  <c r="B41" i="10"/>
  <c r="B41" i="9"/>
  <c r="B42" i="14" l="1"/>
  <c r="B42" i="13"/>
  <c r="B42" i="12"/>
  <c r="B42" i="11"/>
  <c r="B42" i="10"/>
  <c r="B42" i="9"/>
  <c r="B43" i="14" l="1"/>
  <c r="B43" i="13"/>
  <c r="B43" i="12"/>
  <c r="B43" i="11"/>
  <c r="B43" i="10"/>
  <c r="B43" i="9"/>
  <c r="B44" i="14" l="1"/>
  <c r="B44" i="13"/>
  <c r="B44" i="12"/>
  <c r="B44" i="11"/>
  <c r="B44" i="10"/>
  <c r="B44" i="9"/>
  <c r="B45" i="14" l="1"/>
  <c r="B45" i="13"/>
  <c r="B45" i="12"/>
  <c r="B45" i="11"/>
  <c r="B45" i="10"/>
  <c r="B45" i="9"/>
  <c r="B46" i="14" l="1"/>
  <c r="B46" i="13"/>
  <c r="B46" i="12"/>
  <c r="B46" i="11"/>
  <c r="B46" i="10"/>
  <c r="B46" i="9"/>
  <c r="B47" i="14" l="1"/>
  <c r="B47" i="13"/>
  <c r="B47" i="12"/>
  <c r="B47" i="11"/>
  <c r="B47" i="10"/>
  <c r="B47" i="9"/>
  <c r="B48" i="14" l="1"/>
  <c r="B48" i="13"/>
  <c r="B48" i="12"/>
  <c r="B48" i="11"/>
  <c r="B48" i="10"/>
  <c r="B48" i="9"/>
  <c r="B49" i="14" l="1"/>
  <c r="B49" i="13"/>
  <c r="B49" i="12"/>
  <c r="B49" i="11"/>
  <c r="B49" i="10"/>
  <c r="B49" i="9"/>
  <c r="B50" i="14" l="1"/>
  <c r="B50" i="13"/>
  <c r="B50" i="12"/>
  <c r="B50" i="11"/>
  <c r="B50" i="10"/>
  <c r="B50" i="9"/>
  <c r="B51" i="14" l="1"/>
  <c r="B51" i="13"/>
  <c r="B51" i="12"/>
  <c r="B51" i="11"/>
  <c r="B51" i="10"/>
  <c r="B51" i="9"/>
  <c r="B52" i="14" l="1"/>
  <c r="B52" i="13"/>
  <c r="B52" i="12"/>
  <c r="B52" i="11"/>
  <c r="B52" i="10"/>
  <c r="B52" i="9"/>
</calcChain>
</file>

<file path=xl/sharedStrings.xml><?xml version="1.0" encoding="utf-8"?>
<sst xmlns="http://schemas.openxmlformats.org/spreadsheetml/2006/main" count="498" uniqueCount="94">
  <si>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</si>
  <si>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</si>
  <si>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</si>
  <si>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</si>
  <si>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</si>
  <si>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</si>
  <si>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</si>
  <si>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</si>
  <si>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</si>
  <si>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</si>
  <si>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</si>
  <si>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</si>
  <si>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</si>
  <si>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</si>
  <si>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</si>
  <si>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</si>
  <si>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</si>
  <si>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</si>
  <si>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</si>
  <si>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</si>
  <si>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</si>
  <si>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</si>
  <si>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</si>
  <si>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</si>
  <si>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</si>
  <si>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</si>
  <si>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</si>
  <si>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</si>
  <si>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</si>
  <si>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</si>
  <si>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</si>
  <si>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Biomass</t>
  </si>
  <si>
    <t>Coal</t>
  </si>
  <si>
    <t>Geothermal</t>
  </si>
  <si>
    <t>Hydro</t>
  </si>
  <si>
    <t>Natural Gas</t>
  </si>
  <si>
    <t>Oil-based</t>
  </si>
  <si>
    <t>Solar</t>
  </si>
  <si>
    <t>Wind</t>
  </si>
  <si>
    <t>Grand Total</t>
  </si>
  <si>
    <t>Years</t>
  </si>
  <si>
    <t>Year</t>
  </si>
  <si>
    <t>Generated Power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</si>
  <si>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</si>
  <si>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</si>
  <si>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</si>
  <si>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</si>
  <si>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</si>
  <si>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</si>
  <si>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</si>
  <si>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</si>
  <si>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</si>
  <si>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</si>
  <si>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</si>
  <si>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</si>
  <si>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</si>
  <si>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</si>
  <si>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</si>
  <si>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</si>
  <si>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</si>
  <si>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</si>
  <si>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</si>
  <si>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</si>
  <si>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</si>
  <si>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</si>
  <si>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</si>
  <si>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</si>
  <si>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</si>
  <si>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</si>
  <si>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</si>
  <si>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</si>
  <si>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Predicted Generated Power</t>
  </si>
  <si>
    <t>Value</t>
  </si>
  <si>
    <t>Index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</si>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</sst>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name val="Calibri"/>
    </font>
    <font>
      <sz val="9"/>
      <color rgb="FF000000"/>
      <name val="Arial"/>
      <family val="2"/>
    </font>
    <font>
      <sz val="11"/>
      <name val="Calibri"/>
      <family val="2"/>
    </font>
    <font>
      <i/>
      <sz val="11"/>
      <name val="Calibri"/>
      <family val="2"/>
    </font>
    <font>
      <sz val="8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vertical="center"/>
    </xf>
    <xf numFmtId="3" fontId="0" fillId="0" borderId="0" xfId="0" applyNumberFormat="1"/>
    <xf numFmtId="43" fontId="0" fillId="0" borderId="0" xfId="1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left" vertical="top"/>
    </xf>
    <xf numFmtId="43" fontId="0" fillId="0" borderId="0" xfId="1" applyNumberFormat="1" applyFont="1"/>
    <xf numFmtId="4" fontId="5" fillId="0" borderId="0" xfId="0" applyNumberFormat="1" applyFont="1"/>
    <xf numFmtId="4" fontId="1" fillId="0" borderId="4" xfId="0" applyNumberFormat="1" applyFont="1" applyBorder="1" applyAlignment="1">
      <alignment vertical="center"/>
    </xf>
    <xf numFmtId="4" fontId="5" fillId="0" borderId="0" xfId="1" applyNumberFormat="1" applyFont="1"/>
    <xf numFmtId="43" fontId="0" fillId="0" borderId="0" xfId="0" applyNumberForma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with_natural_linear_regression!$B$2:$B$32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regression_analysis!$C$25:$C$55</c:f>
              <c:numCache>
                <c:formatCode>General</c:formatCode>
                <c:ptCount val="31"/>
                <c:pt idx="0">
                  <c:v>6491.4439231430515</c:v>
                </c:pt>
                <c:pt idx="1">
                  <c:v>3644.6447432609093</c:v>
                </c:pt>
                <c:pt idx="2">
                  <c:v>1265.8455633787671</c:v>
                </c:pt>
                <c:pt idx="3">
                  <c:v>-624.95361650337873</c:v>
                </c:pt>
                <c:pt idx="4">
                  <c:v>655.24720361447544</c:v>
                </c:pt>
                <c:pt idx="5">
                  <c:v>1150.4480237323332</c:v>
                </c:pt>
                <c:pt idx="6">
                  <c:v>1704.7858438501862</c:v>
                </c:pt>
                <c:pt idx="7">
                  <c:v>2193.42666396805</c:v>
                </c:pt>
                <c:pt idx="8">
                  <c:v>1376.2611501158972</c:v>
                </c:pt>
                <c:pt idx="9">
                  <c:v>-1371.0736957962363</c:v>
                </c:pt>
                <c:pt idx="10">
                  <c:v>-112.54787567838503</c:v>
                </c:pt>
                <c:pt idx="11">
                  <c:v>-962.24269597206876</c:v>
                </c:pt>
                <c:pt idx="12">
                  <c:v>-2134.7099182712045</c:v>
                </c:pt>
                <c:pt idx="13">
                  <c:v>-261.13585538299958</c:v>
                </c:pt>
                <c:pt idx="14">
                  <c:v>155.455404793036</c:v>
                </c:pt>
                <c:pt idx="15">
                  <c:v>-1833.8034962036545</c:v>
                </c:pt>
                <c:pt idx="16">
                  <c:v>-4217.2132537712387</c:v>
                </c:pt>
                <c:pt idx="17">
                  <c:v>-3989.3542297972381</c:v>
                </c:pt>
                <c:pt idx="18">
                  <c:v>-5379.9560169195174</c:v>
                </c:pt>
                <c:pt idx="19">
                  <c:v>-6866.3084385215843</c:v>
                </c:pt>
                <c:pt idx="20">
                  <c:v>-3657.7806121653994</c:v>
                </c:pt>
                <c:pt idx="21">
                  <c:v>-4824.6890572558332</c:v>
                </c:pt>
                <c:pt idx="22">
                  <c:v>-3678.1272969484562</c:v>
                </c:pt>
                <c:pt idx="23">
                  <c:v>-3934.0955160508165</c:v>
                </c:pt>
                <c:pt idx="24">
                  <c:v>-4538.7389891782805</c:v>
                </c:pt>
                <c:pt idx="25">
                  <c:v>-1986.3226490944071</c:v>
                </c:pt>
                <c:pt idx="26">
                  <c:v>3798.5568912447197</c:v>
                </c:pt>
                <c:pt idx="27">
                  <c:v>4771.2080663251545</c:v>
                </c:pt>
                <c:pt idx="28">
                  <c:v>7565.7849271359009</c:v>
                </c:pt>
                <c:pt idx="29">
                  <c:v>11242.756048286828</c:v>
                </c:pt>
                <c:pt idx="30">
                  <c:v>4357.1887606614619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8E-4664-ACDD-DA3E4AA8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60271"/>
        <c:axId val="496960687"/>
      </c:scatterChart>
      <c:valAx>
        <c:axId val="49696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960687"/>
        <c:crosses val="autoZero"/>
        <c:crossBetween val="midCat"/>
      </c:valAx>
      <c:valAx>
        <c:axId val="496960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960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solar!$C$1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17206650774155"/>
                  <c:y val="0.49971045498781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solar!$B$2:$B$32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solar!$C$2:$C$32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1.5169999999999999</c:v>
                </c:pt>
                <c:pt idx="16">
                  <c:v>1.4517670000000038</c:v>
                </c:pt>
                <c:pt idx="17">
                  <c:v>1.3094000000000001</c:v>
                </c:pt>
                <c:pt idx="18">
                  <c:v>1.3040999999999998</c:v>
                </c:pt>
                <c:pt idx="19">
                  <c:v>1.2515000000000001</c:v>
                </c:pt>
                <c:pt idx="20">
                  <c:v>1.2538</c:v>
                </c:pt>
                <c:pt idx="21">
                  <c:v>1.2116</c:v>
                </c:pt>
                <c:pt idx="22">
                  <c:v>1.3203</c:v>
                </c:pt>
                <c:pt idx="23">
                  <c:v>1.4140999999999999</c:v>
                </c:pt>
                <c:pt idx="24">
                  <c:v>16.517116000000001</c:v>
                </c:pt>
                <c:pt idx="25">
                  <c:v>138.53413876887691</c:v>
                </c:pt>
                <c:pt idx="26">
                  <c:v>1097.0162585600001</c:v>
                </c:pt>
                <c:pt idx="27">
                  <c:v>1201.154</c:v>
                </c:pt>
                <c:pt idx="28">
                  <c:v>1249.1163984170439</c:v>
                </c:pt>
                <c:pt idx="29">
                  <c:v>1246.08179107298</c:v>
                </c:pt>
                <c:pt idx="30">
                  <c:v>1372.6044927347978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A-4E5D-B43E-98DDE142A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22447"/>
        <c:axId val="1950520367"/>
      </c:scatterChart>
      <c:valAx>
        <c:axId val="19505224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0367"/>
        <c:crosses val="autoZero"/>
        <c:crossBetween val="midCat"/>
      </c:valAx>
      <c:valAx>
        <c:axId val="1950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17206650774155"/>
                  <c:y val="0.49971045498781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wind!$B$2:$B$32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wind!$C$2:$C$32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17.469000000000001</c:v>
                </c:pt>
                <c:pt idx="13">
                  <c:v>53.16</c:v>
                </c:pt>
                <c:pt idx="14">
                  <c:v>57.841850000000001</c:v>
                </c:pt>
                <c:pt idx="15">
                  <c:v>61.385682000000003</c:v>
                </c:pt>
                <c:pt idx="16">
                  <c:v>64.427865000000011</c:v>
                </c:pt>
                <c:pt idx="17">
                  <c:v>61.716768999999999</c:v>
                </c:pt>
                <c:pt idx="18">
                  <c:v>88.203868999999997</c:v>
                </c:pt>
                <c:pt idx="19">
                  <c:v>75.339075000000008</c:v>
                </c:pt>
                <c:pt idx="20">
                  <c:v>65.655169000000001</c:v>
                </c:pt>
                <c:pt idx="21">
                  <c:v>152.05247999999997</c:v>
                </c:pt>
                <c:pt idx="22">
                  <c:v>748.41374929439041</c:v>
                </c:pt>
                <c:pt idx="23">
                  <c:v>975.21940300000006</c:v>
                </c:pt>
                <c:pt idx="24">
                  <c:v>1093.558</c:v>
                </c:pt>
                <c:pt idx="25">
                  <c:v>1152.923041</c:v>
                </c:pt>
                <c:pt idx="26">
                  <c:v>1041.6598996</c:v>
                </c:pt>
                <c:pt idx="27">
                  <c:v>1026.4498310399999</c:v>
                </c:pt>
                <c:pt idx="28">
                  <c:v>940.87599999999998</c:v>
                </c:pt>
                <c:pt idx="29">
                  <c:v>986.94</c:v>
                </c:pt>
                <c:pt idx="30">
                  <c:v>1033.0039999999999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A-4BC9-9330-1BAE28EF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22447"/>
        <c:axId val="1950520367"/>
      </c:scatterChart>
      <c:valAx>
        <c:axId val="19505224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0367"/>
        <c:crosses val="autoZero"/>
        <c:crossBetween val="midCat"/>
      </c:valAx>
      <c:valAx>
        <c:axId val="1950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Generated Power</c:v>
          </c:tx>
          <c:spPr>
            <a:ln w="19050">
              <a:noFill/>
            </a:ln>
          </c:spPr>
          <c:xVal>
            <c:numRef>
              <c:f>with_natural_linear_regression!$B$2:$B$32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with_natural_linear_regression!$C$2:$C$32</c:f>
              <c:numCache>
                <c:formatCode>#,##0</c:formatCode>
                <c:ptCount val="31"/>
                <c:pt idx="0">
                  <c:v>25896</c:v>
                </c:pt>
                <c:pt idx="1">
                  <c:v>25649</c:v>
                </c:pt>
                <c:pt idx="2">
                  <c:v>25870</c:v>
                </c:pt>
                <c:pt idx="3">
                  <c:v>26579</c:v>
                </c:pt>
                <c:pt idx="4">
                  <c:v>30459</c:v>
                </c:pt>
                <c:pt idx="5">
                  <c:v>33554</c:v>
                </c:pt>
                <c:pt idx="6">
                  <c:v>36708.137000000002</c:v>
                </c:pt>
                <c:pt idx="7">
                  <c:v>39796.577000000005</c:v>
                </c:pt>
                <c:pt idx="8">
                  <c:v>41579.210666029998</c:v>
                </c:pt>
                <c:pt idx="9">
                  <c:v>41431.675000000003</c:v>
                </c:pt>
                <c:pt idx="10">
                  <c:v>45290</c:v>
                </c:pt>
                <c:pt idx="11">
                  <c:v>47040.104359588455</c:v>
                </c:pt>
                <c:pt idx="12">
                  <c:v>48467.436317171479</c:v>
                </c:pt>
                <c:pt idx="13">
                  <c:v>52940.809559941816</c:v>
                </c:pt>
                <c:pt idx="14">
                  <c:v>55957.2</c:v>
                </c:pt>
                <c:pt idx="15">
                  <c:v>56567.74027888546</c:v>
                </c:pt>
                <c:pt idx="16">
                  <c:v>56784.129701200007</c:v>
                </c:pt>
                <c:pt idx="17">
                  <c:v>59611.787905056161</c:v>
                </c:pt>
                <c:pt idx="18">
                  <c:v>60820.98529781602</c:v>
                </c:pt>
                <c:pt idx="19">
                  <c:v>61934.432056096099</c:v>
                </c:pt>
                <c:pt idx="20">
                  <c:v>67742.759062334444</c:v>
                </c:pt>
                <c:pt idx="21">
                  <c:v>69175.649797126156</c:v>
                </c:pt>
                <c:pt idx="22">
                  <c:v>72922.010737315664</c:v>
                </c:pt>
                <c:pt idx="23">
                  <c:v>75265.841698095435</c:v>
                </c:pt>
                <c:pt idx="24">
                  <c:v>77260.997404850132</c:v>
                </c:pt>
                <c:pt idx="25">
                  <c:v>82413.212924816136</c:v>
                </c:pt>
                <c:pt idx="26">
                  <c:v>90797.891645037424</c:v>
                </c:pt>
                <c:pt idx="27">
                  <c:v>94370.342000000004</c:v>
                </c:pt>
                <c:pt idx="28">
                  <c:v>99764.718040692882</c:v>
                </c:pt>
                <c:pt idx="29">
                  <c:v>106041.48834172594</c:v>
                </c:pt>
                <c:pt idx="30">
                  <c:v>101755.72023398273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E-479F-8AC8-7FB8F8C21FD9}"/>
            </c:ext>
          </c:extLst>
        </c:ser>
        <c:ser>
          <c:idx val="1"/>
          <c:order val="1"/>
          <c:tx>
            <c:v>Predicted Generated Power</c:v>
          </c:tx>
          <c:spPr>
            <a:ln w="19050">
              <a:noFill/>
            </a:ln>
          </c:spPr>
          <c:xVal>
            <c:numRef>
              <c:f>with_natural_linear_regression!$B$2:$B$32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regression_analysis!$B$25:$B$55</c:f>
              <c:numCache>
                <c:formatCode>General</c:formatCode>
                <c:ptCount val="31"/>
                <c:pt idx="0">
                  <c:v>19404.556076856948</c:v>
                </c:pt>
                <c:pt idx="1">
                  <c:v>22004.355256739091</c:v>
                </c:pt>
                <c:pt idx="2">
                  <c:v>24604.154436621233</c:v>
                </c:pt>
                <c:pt idx="3">
                  <c:v>27203.953616503379</c:v>
                </c:pt>
                <c:pt idx="4">
                  <c:v>29803.752796385525</c:v>
                </c:pt>
                <c:pt idx="5">
                  <c:v>32403.551976267667</c:v>
                </c:pt>
                <c:pt idx="6">
                  <c:v>35003.351156149809</c:v>
                </c:pt>
                <c:pt idx="7">
                  <c:v>37603.150336031955</c:v>
                </c:pt>
                <c:pt idx="8">
                  <c:v>40202.949515914101</c:v>
                </c:pt>
                <c:pt idx="9">
                  <c:v>42802.748695796239</c:v>
                </c:pt>
                <c:pt idx="10">
                  <c:v>45402.547875678385</c:v>
                </c:pt>
                <c:pt idx="11">
                  <c:v>48002.347055560531</c:v>
                </c:pt>
                <c:pt idx="12">
                  <c:v>50602.146235442677</c:v>
                </c:pt>
                <c:pt idx="13">
                  <c:v>53201.945415324815</c:v>
                </c:pt>
                <c:pt idx="14">
                  <c:v>55801.744595206961</c:v>
                </c:pt>
                <c:pt idx="15">
                  <c:v>58401.543775089107</c:v>
                </c:pt>
                <c:pt idx="16">
                  <c:v>61001.342954971253</c:v>
                </c:pt>
                <c:pt idx="17">
                  <c:v>63601.142134853399</c:v>
                </c:pt>
                <c:pt idx="18">
                  <c:v>66200.941314735537</c:v>
                </c:pt>
                <c:pt idx="19">
                  <c:v>68800.740494617683</c:v>
                </c:pt>
                <c:pt idx="20">
                  <c:v>71400.539674499829</c:v>
                </c:pt>
                <c:pt idx="21">
                  <c:v>74000.33885438196</c:v>
                </c:pt>
                <c:pt idx="22">
                  <c:v>76600.138034264121</c:v>
                </c:pt>
                <c:pt idx="23">
                  <c:v>79199.937214146252</c:v>
                </c:pt>
                <c:pt idx="24">
                  <c:v>81799.736394028412</c:v>
                </c:pt>
                <c:pt idx="25">
                  <c:v>84399.535573910543</c:v>
                </c:pt>
                <c:pt idx="26">
                  <c:v>86999.334753792704</c:v>
                </c:pt>
                <c:pt idx="27">
                  <c:v>89599.133933674835</c:v>
                </c:pt>
                <c:pt idx="28">
                  <c:v>92198.933113556966</c:v>
                </c:pt>
                <c:pt idx="29">
                  <c:v>94798.732293439127</c:v>
                </c:pt>
                <c:pt idx="30">
                  <c:v>97398.531473321258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8E-479F-8AC8-7FB8F8C21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51119"/>
        <c:axId val="496944047"/>
      </c:scatterChart>
      <c:valAx>
        <c:axId val="49695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6944047"/>
        <c:crosses val="autoZero"/>
        <c:crossBetween val="midCat"/>
      </c:valAx>
      <c:valAx>
        <c:axId val="49694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Generated Power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969511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'w''o_natural_linear_regress'!$C$1</c:f>
              <c:strCache>
                <c:ptCount val="1"/>
                <c:pt idx="0">
                  <c:v>Generated Power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847537997144296"/>
                  <c:y val="-2.0498549866953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'w''o_natural_linear_regress'!$B$2:$B$41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'w''o_natural_linear_regress'!$C$2:$C$41</c:f>
              <c:numCache>
                <c:formatCode>#,##0</c:formatCode>
                <c:ptCount val="40"/>
                <c:pt idx="0">
                  <c:v>25896</c:v>
                </c:pt>
                <c:pt idx="1">
                  <c:v>25649</c:v>
                </c:pt>
                <c:pt idx="2">
                  <c:v>25870</c:v>
                </c:pt>
                <c:pt idx="3">
                  <c:v>26579</c:v>
                </c:pt>
                <c:pt idx="4">
                  <c:v>30459</c:v>
                </c:pt>
                <c:pt idx="5">
                  <c:v>33554</c:v>
                </c:pt>
                <c:pt idx="6">
                  <c:v>36708.137000000002</c:v>
                </c:pt>
                <c:pt idx="7">
                  <c:v>39796.577000000005</c:v>
                </c:pt>
                <c:pt idx="8">
                  <c:v>41579.210666029998</c:v>
                </c:pt>
                <c:pt idx="9">
                  <c:v>41431.675000000003</c:v>
                </c:pt>
                <c:pt idx="10">
                  <c:v>45290</c:v>
                </c:pt>
                <c:pt idx="11">
                  <c:v>47040.104359588455</c:v>
                </c:pt>
                <c:pt idx="12">
                  <c:v>48467.436317171479</c:v>
                </c:pt>
                <c:pt idx="13">
                  <c:v>52940.809559941816</c:v>
                </c:pt>
                <c:pt idx="14">
                  <c:v>55957.2</c:v>
                </c:pt>
                <c:pt idx="15">
                  <c:v>56567.74027888546</c:v>
                </c:pt>
                <c:pt idx="16">
                  <c:v>56784.129701200007</c:v>
                </c:pt>
                <c:pt idx="17">
                  <c:v>59611.787905056161</c:v>
                </c:pt>
                <c:pt idx="18">
                  <c:v>60820.98529781602</c:v>
                </c:pt>
                <c:pt idx="19">
                  <c:v>61934.432056096099</c:v>
                </c:pt>
                <c:pt idx="20">
                  <c:v>67742.759062334444</c:v>
                </c:pt>
                <c:pt idx="21">
                  <c:v>69175.649797126156</c:v>
                </c:pt>
                <c:pt idx="22">
                  <c:v>72922.010737315664</c:v>
                </c:pt>
                <c:pt idx="23">
                  <c:v>75265.841698095435</c:v>
                </c:pt>
                <c:pt idx="24">
                  <c:v>77260.997404850132</c:v>
                </c:pt>
                <c:pt idx="25">
                  <c:v>82413.212924816136</c:v>
                </c:pt>
                <c:pt idx="26">
                  <c:v>90797.891645037424</c:v>
                </c:pt>
                <c:pt idx="27">
                  <c:v>94370.342000000004</c:v>
                </c:pt>
                <c:pt idx="28">
                  <c:v>99764.718040692882</c:v>
                </c:pt>
                <c:pt idx="29">
                  <c:v>106041.48834172594</c:v>
                </c:pt>
                <c:pt idx="30">
                  <c:v>101755.72023398273</c:v>
                </c:pt>
                <c:pt idx="31">
                  <c:v>84298.2</c:v>
                </c:pt>
                <c:pt idx="32">
                  <c:v>86112.299999999988</c:v>
                </c:pt>
                <c:pt idx="33">
                  <c:v>87926.399999999994</c:v>
                </c:pt>
                <c:pt idx="34">
                  <c:v>89740.5</c:v>
                </c:pt>
                <c:pt idx="35">
                  <c:v>91554.6</c:v>
                </c:pt>
                <c:pt idx="36">
                  <c:v>93368.7</c:v>
                </c:pt>
                <c:pt idx="37">
                  <c:v>95182.8</c:v>
                </c:pt>
                <c:pt idx="38">
                  <c:v>96996.9</c:v>
                </c:pt>
                <c:pt idx="39">
                  <c:v>98811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7-4098-83DE-BD7B39C5A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26592"/>
        <c:axId val="955014112"/>
      </c:scatterChart>
      <c:valAx>
        <c:axId val="9550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14112"/>
        <c:crosses val="autoZero"/>
        <c:crossBetween val="midCat"/>
      </c:valAx>
      <c:valAx>
        <c:axId val="9550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2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with_natural_linear_regression!$C$1</c:f>
              <c:strCache>
                <c:ptCount val="1"/>
                <c:pt idx="0">
                  <c:v>Generated Power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847537997144296"/>
                  <c:y val="-2.0498549866953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with_natural_linear_regression!$B$2:$B$41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with_natural_linear_regression!$C$2:$C$41</c:f>
              <c:numCache>
                <c:formatCode>#,##0</c:formatCode>
                <c:ptCount val="40"/>
                <c:pt idx="0">
                  <c:v>25896</c:v>
                </c:pt>
                <c:pt idx="1">
                  <c:v>25649</c:v>
                </c:pt>
                <c:pt idx="2">
                  <c:v>25870</c:v>
                </c:pt>
                <c:pt idx="3">
                  <c:v>26579</c:v>
                </c:pt>
                <c:pt idx="4">
                  <c:v>30459</c:v>
                </c:pt>
                <c:pt idx="5">
                  <c:v>33554</c:v>
                </c:pt>
                <c:pt idx="6">
                  <c:v>36708.137000000002</c:v>
                </c:pt>
                <c:pt idx="7">
                  <c:v>39796.577000000005</c:v>
                </c:pt>
                <c:pt idx="8">
                  <c:v>41579.210666029998</c:v>
                </c:pt>
                <c:pt idx="9">
                  <c:v>41431.675000000003</c:v>
                </c:pt>
                <c:pt idx="10">
                  <c:v>45290</c:v>
                </c:pt>
                <c:pt idx="11">
                  <c:v>47040.104359588455</c:v>
                </c:pt>
                <c:pt idx="12">
                  <c:v>48467.436317171479</c:v>
                </c:pt>
                <c:pt idx="13">
                  <c:v>52940.809559941816</c:v>
                </c:pt>
                <c:pt idx="14">
                  <c:v>55957.2</c:v>
                </c:pt>
                <c:pt idx="15">
                  <c:v>56567.74027888546</c:v>
                </c:pt>
                <c:pt idx="16">
                  <c:v>56784.129701200007</c:v>
                </c:pt>
                <c:pt idx="17">
                  <c:v>59611.787905056161</c:v>
                </c:pt>
                <c:pt idx="18">
                  <c:v>60820.98529781602</c:v>
                </c:pt>
                <c:pt idx="19">
                  <c:v>61934.432056096099</c:v>
                </c:pt>
                <c:pt idx="20">
                  <c:v>67742.759062334444</c:v>
                </c:pt>
                <c:pt idx="21">
                  <c:v>69175.649797126156</c:v>
                </c:pt>
                <c:pt idx="22">
                  <c:v>72922.010737315664</c:v>
                </c:pt>
                <c:pt idx="23">
                  <c:v>75265.841698095435</c:v>
                </c:pt>
                <c:pt idx="24">
                  <c:v>77260.997404850132</c:v>
                </c:pt>
                <c:pt idx="25">
                  <c:v>82413.212924816136</c:v>
                </c:pt>
                <c:pt idx="26">
                  <c:v>90797.891645037424</c:v>
                </c:pt>
                <c:pt idx="27">
                  <c:v>94370.342000000004</c:v>
                </c:pt>
                <c:pt idx="28">
                  <c:v>99764.718040692882</c:v>
                </c:pt>
                <c:pt idx="29">
                  <c:v>106041.48834172594</c:v>
                </c:pt>
                <c:pt idx="30">
                  <c:v>101755.72023398273</c:v>
                </c:pt>
                <c:pt idx="31" formatCode="_(* #,##0.00_);_(* \(#,##0.00\);_(* &quot;-&quot;??_);_(@_)">
                  <c:v>99998.6</c:v>
                </c:pt>
                <c:pt idx="32" formatCode="_(* #,##0.00_);_(* \(#,##0.00\);_(* &quot;-&quot;??_);_(@_)">
                  <c:v>102598.40000000001</c:v>
                </c:pt>
                <c:pt idx="33" formatCode="_(* #,##0.00_);_(* \(#,##0.00\);_(* &quot;-&quot;??_);_(@_)">
                  <c:v>105198.20000000001</c:v>
                </c:pt>
                <c:pt idx="34" formatCode="_(* #,##0.00_);_(* \(#,##0.00\);_(* &quot;-&quot;??_);_(@_)">
                  <c:v>107798</c:v>
                </c:pt>
                <c:pt idx="35" formatCode="_(* #,##0.00_);_(* \(#,##0.00\);_(* &quot;-&quot;??_);_(@_)">
                  <c:v>110397.8</c:v>
                </c:pt>
                <c:pt idx="36" formatCode="_(* #,##0.00_);_(* \(#,##0.00\);_(* &quot;-&quot;??_);_(@_)">
                  <c:v>112997.6</c:v>
                </c:pt>
                <c:pt idx="37" formatCode="_(* #,##0.00_);_(* \(#,##0.00\);_(* &quot;-&quot;??_);_(@_)">
                  <c:v>115597.40000000001</c:v>
                </c:pt>
                <c:pt idx="38" formatCode="_(* #,##0.00_);_(* \(#,##0.00\);_(* &quot;-&quot;??_);_(@_)">
                  <c:v>118197.20000000001</c:v>
                </c:pt>
                <c:pt idx="39" formatCode="_(* #,##0.00_);_(* \(#,##0.00\);_(* &quot;-&quot;??_);_(@_)">
                  <c:v>120797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1-4C32-9A16-CA571155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26592"/>
        <c:axId val="955014112"/>
      </c:scatterChart>
      <c:valAx>
        <c:axId val="9550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14112"/>
        <c:crosses val="autoZero"/>
        <c:crossBetween val="midCat"/>
      </c:valAx>
      <c:valAx>
        <c:axId val="9550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2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biomas!$C$1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491286209636639"/>
                  <c:y val="-0.2694320896302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biomas!$B$2:$B$32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biomas!$C$2:$C$32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13.7098703</c:v>
                </c:pt>
                <c:pt idx="20">
                  <c:v>27.270269000000003</c:v>
                </c:pt>
                <c:pt idx="21">
                  <c:v>115.27397577999999</c:v>
                </c:pt>
                <c:pt idx="22">
                  <c:v>182.81895109333334</c:v>
                </c:pt>
                <c:pt idx="23">
                  <c:v>211.97347151761898</c:v>
                </c:pt>
                <c:pt idx="24">
                  <c:v>195.69883479000003</c:v>
                </c:pt>
                <c:pt idx="25">
                  <c:v>367.45560768000007</c:v>
                </c:pt>
                <c:pt idx="26">
                  <c:v>725.90555600000005</c:v>
                </c:pt>
                <c:pt idx="27">
                  <c:v>1013.149</c:v>
                </c:pt>
                <c:pt idx="28">
                  <c:v>1104.822764666799</c:v>
                </c:pt>
                <c:pt idx="29">
                  <c:v>1040.3424459999999</c:v>
                </c:pt>
                <c:pt idx="30">
                  <c:v>1261.0159626570603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C02-A689-3165D8ACB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22447"/>
        <c:axId val="1950520367"/>
      </c:scatterChart>
      <c:valAx>
        <c:axId val="19505224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0367"/>
        <c:crosses val="autoZero"/>
        <c:crossBetween val="midCat"/>
      </c:valAx>
      <c:valAx>
        <c:axId val="1950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coal!$C$1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17206650774155"/>
                  <c:y val="0.49971045498781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coal!$B$2:$B$32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coal!$C$2:$C$32</c:f>
              <c:numCache>
                <c:formatCode>#,##0.00</c:formatCode>
                <c:ptCount val="31"/>
                <c:pt idx="0">
                  <c:v>1934</c:v>
                </c:pt>
                <c:pt idx="1">
                  <c:v>1942</c:v>
                </c:pt>
                <c:pt idx="2">
                  <c:v>1791</c:v>
                </c:pt>
                <c:pt idx="3">
                  <c:v>2015</c:v>
                </c:pt>
                <c:pt idx="4">
                  <c:v>1348</c:v>
                </c:pt>
                <c:pt idx="5">
                  <c:v>2109</c:v>
                </c:pt>
                <c:pt idx="6">
                  <c:v>4855.46</c:v>
                </c:pt>
                <c:pt idx="7">
                  <c:v>7362.58</c:v>
                </c:pt>
                <c:pt idx="8">
                  <c:v>9387.8393469999992</c:v>
                </c:pt>
                <c:pt idx="9">
                  <c:v>11182.93</c:v>
                </c:pt>
                <c:pt idx="10">
                  <c:v>16663</c:v>
                </c:pt>
                <c:pt idx="11">
                  <c:v>18789.159</c:v>
                </c:pt>
                <c:pt idx="12">
                  <c:v>16127.886471999998</c:v>
                </c:pt>
                <c:pt idx="13">
                  <c:v>14938.747595299999</c:v>
                </c:pt>
                <c:pt idx="14">
                  <c:v>16194</c:v>
                </c:pt>
                <c:pt idx="15">
                  <c:v>15257.177718000003</c:v>
                </c:pt>
                <c:pt idx="16">
                  <c:v>15294.066194000005</c:v>
                </c:pt>
                <c:pt idx="17">
                  <c:v>16837.096271999999</c:v>
                </c:pt>
                <c:pt idx="18">
                  <c:v>15748.79415113492</c:v>
                </c:pt>
                <c:pt idx="19">
                  <c:v>16476.135600000001</c:v>
                </c:pt>
                <c:pt idx="20">
                  <c:v>23301.104825833332</c:v>
                </c:pt>
                <c:pt idx="21">
                  <c:v>25342.176456035097</c:v>
                </c:pt>
                <c:pt idx="22">
                  <c:v>28264.866937600003</c:v>
                </c:pt>
                <c:pt idx="23">
                  <c:v>32081.007262786672</c:v>
                </c:pt>
                <c:pt idx="24">
                  <c:v>33053.51753533</c:v>
                </c:pt>
                <c:pt idx="25">
                  <c:v>36685.685034549999</c:v>
                </c:pt>
                <c:pt idx="26">
                  <c:v>43303.241885241012</c:v>
                </c:pt>
                <c:pt idx="27">
                  <c:v>46847.273999999998</c:v>
                </c:pt>
                <c:pt idx="28">
                  <c:v>51932.187178438842</c:v>
                </c:pt>
                <c:pt idx="29">
                  <c:v>57890.429478476966</c:v>
                </c:pt>
                <c:pt idx="30">
                  <c:v>58176.001796309632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B-4486-A234-F5287D46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22447"/>
        <c:axId val="1950520367"/>
      </c:scatterChart>
      <c:valAx>
        <c:axId val="19505224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0367"/>
        <c:crosses val="autoZero"/>
        <c:crossBetween val="midCat"/>
      </c:valAx>
      <c:valAx>
        <c:axId val="1950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geothermal!$C$1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17206650774155"/>
                  <c:y val="0.49971045498781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geothermal!$B$2:$B$32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geothermal!$C$2:$C$32</c:f>
              <c:numCache>
                <c:formatCode>#,##0</c:formatCode>
                <c:ptCount val="31"/>
                <c:pt idx="0">
                  <c:v>5466</c:v>
                </c:pt>
                <c:pt idx="1">
                  <c:v>5758</c:v>
                </c:pt>
                <c:pt idx="2">
                  <c:v>5700</c:v>
                </c:pt>
                <c:pt idx="3">
                  <c:v>5667</c:v>
                </c:pt>
                <c:pt idx="4">
                  <c:v>6320</c:v>
                </c:pt>
                <c:pt idx="5">
                  <c:v>6135</c:v>
                </c:pt>
                <c:pt idx="6">
                  <c:v>6534.1710000000003</c:v>
                </c:pt>
                <c:pt idx="7">
                  <c:v>7236.92</c:v>
                </c:pt>
                <c:pt idx="8">
                  <c:v>8913.5308519999999</c:v>
                </c:pt>
                <c:pt idx="9">
                  <c:v>10594.061</c:v>
                </c:pt>
                <c:pt idx="10">
                  <c:v>11626</c:v>
                </c:pt>
                <c:pt idx="11">
                  <c:v>10442.013000000001</c:v>
                </c:pt>
                <c:pt idx="12">
                  <c:v>10242.492851666666</c:v>
                </c:pt>
                <c:pt idx="13">
                  <c:v>9822.4441349999997</c:v>
                </c:pt>
                <c:pt idx="14">
                  <c:v>10282</c:v>
                </c:pt>
                <c:pt idx="15">
                  <c:v>9902.4429820000005</c:v>
                </c:pt>
                <c:pt idx="16">
                  <c:v>10465.279496000001</c:v>
                </c:pt>
                <c:pt idx="17">
                  <c:v>10214.688393999999</c:v>
                </c:pt>
                <c:pt idx="18">
                  <c:v>10722.779713999998</c:v>
                </c:pt>
                <c:pt idx="19">
                  <c:v>10323.847177999996</c:v>
                </c:pt>
                <c:pt idx="20">
                  <c:v>9929.1524325833325</c:v>
                </c:pt>
                <c:pt idx="21">
                  <c:v>9942.3299222458973</c:v>
                </c:pt>
                <c:pt idx="22">
                  <c:v>10249.989966000001</c:v>
                </c:pt>
                <c:pt idx="23">
                  <c:v>9604.5983020000003</c:v>
                </c:pt>
                <c:pt idx="24">
                  <c:v>10308.113385000001</c:v>
                </c:pt>
                <c:pt idx="25">
                  <c:v>11043.6936812</c:v>
                </c:pt>
                <c:pt idx="26">
                  <c:v>11070.402725899999</c:v>
                </c:pt>
                <c:pt idx="27">
                  <c:v>10270.076999999999</c:v>
                </c:pt>
                <c:pt idx="28">
                  <c:v>10435.304649110001</c:v>
                </c:pt>
                <c:pt idx="29">
                  <c:v>10690.80415116</c:v>
                </c:pt>
                <c:pt idx="30">
                  <c:v>10756.81517571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E-4D66-8A9B-C6F7AC556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22447"/>
        <c:axId val="1950520367"/>
      </c:scatterChart>
      <c:valAx>
        <c:axId val="19505224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0367"/>
        <c:crosses val="autoZero"/>
        <c:crossBetween val="midCat"/>
      </c:valAx>
      <c:valAx>
        <c:axId val="1950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hydro!$C$1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17206650774155"/>
                  <c:y val="0.49971045498781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hydro!$B$2:$B$32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hydro!$C$2:$C$32</c:f>
              <c:numCache>
                <c:formatCode>#,##0</c:formatCode>
                <c:ptCount val="31"/>
                <c:pt idx="0">
                  <c:v>6062</c:v>
                </c:pt>
                <c:pt idx="1">
                  <c:v>5145</c:v>
                </c:pt>
                <c:pt idx="2">
                  <c:v>4440</c:v>
                </c:pt>
                <c:pt idx="3">
                  <c:v>5030</c:v>
                </c:pt>
                <c:pt idx="4">
                  <c:v>5862</c:v>
                </c:pt>
                <c:pt idx="5">
                  <c:v>6232</c:v>
                </c:pt>
                <c:pt idx="6">
                  <c:v>7030.0559999999996</c:v>
                </c:pt>
                <c:pt idx="7">
                  <c:v>6069.08</c:v>
                </c:pt>
                <c:pt idx="8">
                  <c:v>5083.8353649999999</c:v>
                </c:pt>
                <c:pt idx="9">
                  <c:v>7840.0940000000001</c:v>
                </c:pt>
                <c:pt idx="10">
                  <c:v>7799</c:v>
                </c:pt>
                <c:pt idx="11">
                  <c:v>7103.6949999999997</c:v>
                </c:pt>
                <c:pt idx="12">
                  <c:v>7032.9734799581356</c:v>
                </c:pt>
                <c:pt idx="13">
                  <c:v>7869.8202510000001</c:v>
                </c:pt>
                <c:pt idx="14">
                  <c:v>8593</c:v>
                </c:pt>
                <c:pt idx="15">
                  <c:v>8386.7725866000001</c:v>
                </c:pt>
                <c:pt idx="16">
                  <c:v>9939.4130274399995</c:v>
                </c:pt>
                <c:pt idx="17">
                  <c:v>8563.432574273158</c:v>
                </c:pt>
                <c:pt idx="18">
                  <c:v>9842.5337472449173</c:v>
                </c:pt>
                <c:pt idx="19">
                  <c:v>9787.5672187161017</c:v>
                </c:pt>
                <c:pt idx="20">
                  <c:v>7803.404848504425</c:v>
                </c:pt>
                <c:pt idx="21">
                  <c:v>9697.5320370652516</c:v>
                </c:pt>
                <c:pt idx="22">
                  <c:v>10252.133789576612</c:v>
                </c:pt>
                <c:pt idx="23">
                  <c:v>10019.307904143147</c:v>
                </c:pt>
                <c:pt idx="24">
                  <c:v>9137.2730351100181</c:v>
                </c:pt>
                <c:pt idx="25">
                  <c:v>8665.0780517519852</c:v>
                </c:pt>
                <c:pt idx="26">
                  <c:v>8110.9146215955125</c:v>
                </c:pt>
                <c:pt idx="27">
                  <c:v>9610.7990000000009</c:v>
                </c:pt>
                <c:pt idx="28">
                  <c:v>9383.7582255820416</c:v>
                </c:pt>
                <c:pt idx="29">
                  <c:v>8025.4914287679994</c:v>
                </c:pt>
                <c:pt idx="30">
                  <c:v>7192.0187535412379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1-47EC-A49D-6317B90F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22447"/>
        <c:axId val="1950520367"/>
      </c:scatterChart>
      <c:valAx>
        <c:axId val="19505224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0367"/>
        <c:crosses val="autoZero"/>
        <c:crossBetween val="midCat"/>
      </c:valAx>
      <c:valAx>
        <c:axId val="1950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'oil-based'!$C$1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17206650774155"/>
                  <c:y val="0.49971045498781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'oil-based'!$B$2:$B$32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'oil-based'!$C$2:$C$32</c:f>
              <c:numCache>
                <c:formatCode>#,##0</c:formatCode>
                <c:ptCount val="31"/>
                <c:pt idx="0">
                  <c:v>12434</c:v>
                </c:pt>
                <c:pt idx="1">
                  <c:v>12804</c:v>
                </c:pt>
                <c:pt idx="2">
                  <c:v>13939</c:v>
                </c:pt>
                <c:pt idx="3">
                  <c:v>13867</c:v>
                </c:pt>
                <c:pt idx="4">
                  <c:v>16929</c:v>
                </c:pt>
                <c:pt idx="5">
                  <c:v>19078</c:v>
                </c:pt>
                <c:pt idx="6">
                  <c:v>18288.449999999997</c:v>
                </c:pt>
                <c:pt idx="7">
                  <c:v>19116.13</c:v>
                </c:pt>
                <c:pt idx="8">
                  <c:v>18173.60610203</c:v>
                </c:pt>
                <c:pt idx="9">
                  <c:v>11799.04</c:v>
                </c:pt>
                <c:pt idx="10">
                  <c:v>9185</c:v>
                </c:pt>
                <c:pt idx="11">
                  <c:v>9857.6583595884622</c:v>
                </c:pt>
                <c:pt idx="12">
                  <c:v>6293.2326162207555</c:v>
                </c:pt>
                <c:pt idx="13">
                  <c:v>7170.3880386418195</c:v>
                </c:pt>
                <c:pt idx="14">
                  <c:v>8504.2000000000007</c:v>
                </c:pt>
                <c:pt idx="15">
                  <c:v>6141.4439922854544</c:v>
                </c:pt>
                <c:pt idx="16">
                  <c:v>4664.7993167599998</c:v>
                </c:pt>
                <c:pt idx="17">
                  <c:v>5148.005734782997</c:v>
                </c:pt>
                <c:pt idx="18">
                  <c:v>4868.3328834361855</c:v>
                </c:pt>
                <c:pt idx="19">
                  <c:v>5380.6661940799995</c:v>
                </c:pt>
                <c:pt idx="20">
                  <c:v>7101.002357413332</c:v>
                </c:pt>
                <c:pt idx="21">
                  <c:v>3397.5987899998959</c:v>
                </c:pt>
                <c:pt idx="22">
                  <c:v>4254.0145173457122</c:v>
                </c:pt>
                <c:pt idx="23">
                  <c:v>4490.5999022880042</c:v>
                </c:pt>
                <c:pt idx="24">
                  <c:v>5707.7483935901109</c:v>
                </c:pt>
                <c:pt idx="25">
                  <c:v>5886.4371675708799</c:v>
                </c:pt>
                <c:pt idx="26">
                  <c:v>5661.4079617408988</c:v>
                </c:pt>
                <c:pt idx="27">
                  <c:v>3787.0919999999996</c:v>
                </c:pt>
                <c:pt idx="28">
                  <c:v>3172.8170864781473</c:v>
                </c:pt>
                <c:pt idx="29">
                  <c:v>3752.3016168579943</c:v>
                </c:pt>
                <c:pt idx="30">
                  <c:v>2473.8876709300043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0-48BF-8D48-F613EEDA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22447"/>
        <c:axId val="1950520367"/>
      </c:scatterChart>
      <c:valAx>
        <c:axId val="19505224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0367"/>
        <c:crosses val="autoZero"/>
        <c:crossBetween val="midCat"/>
      </c:valAx>
      <c:valAx>
        <c:axId val="1950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2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A7ECD-E65F-4B6A-8914-F8312FAB1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971AC-6E01-48E8-8E0E-EB270F8C0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129540</xdr:rowOff>
    </xdr:from>
    <xdr:to>
      <xdr:col>15</xdr:col>
      <xdr:colOff>525780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BE26E-D326-4E5E-B657-C925ADD1C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129540</xdr:rowOff>
    </xdr:from>
    <xdr:to>
      <xdr:col>15</xdr:col>
      <xdr:colOff>525780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D2402-E677-4AC3-8ED3-1894098A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125730</xdr:rowOff>
    </xdr:from>
    <xdr:to>
      <xdr:col>21</xdr:col>
      <xdr:colOff>304800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2C21A-426C-45D9-803E-C500CCF38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0</xdr:row>
      <xdr:rowOff>125730</xdr:rowOff>
    </xdr:from>
    <xdr:to>
      <xdr:col>21</xdr:col>
      <xdr:colOff>304800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45016-61C6-4704-980C-838B7BD87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0.73517</cdr:x>
      <cdr:y>0.263</cdr:y>
    </cdr:from>
    <cdr:to>
      <cdr:x>0.90578</cdr:x>
      <cdr:y>0.26493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726EAC3-E65C-4726-A798-6E4CDEE93269}"/>
            </a:ext>
          </a:extLst>
        </cdr:cNvPr>
        <cdr:cNvCxnSpPr/>
      </cdr:nvCxnSpPr>
      <cdr:spPr>
        <a:xfrm xmlns:a="http://schemas.openxmlformats.org/drawingml/2006/main" flipV="1">
          <a:off x="7764331" y="1218976"/>
          <a:ext cx="1801906" cy="89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0.87825</cdr:x>
      <cdr:y>0.17983</cdr:y>
    </cdr:from>
    <cdr:to>
      <cdr:x>0.87862</cdr:x>
      <cdr:y>0.30688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8E8208A-5323-4A84-826D-4FE7AC75DEC4}"/>
            </a:ext>
          </a:extLst>
        </cdr:cNvPr>
        <cdr:cNvCxnSpPr/>
      </cdr:nvCxnSpPr>
      <cdr:spPr>
        <a:xfrm xmlns:a="http://schemas.openxmlformats.org/drawingml/2006/main" flipH="1">
          <a:off x="9275483" y="833494"/>
          <a:ext cx="3884" cy="5889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0.63803</cdr:x>
      <cdr:y>0.33203</cdr:y>
    </cdr:from>
    <cdr:to>
      <cdr:x>0.80865</cdr:x>
      <cdr:y>0.33396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AC7B23E-AD34-405E-99A1-1200EFF2CC43}"/>
            </a:ext>
          </a:extLst>
        </cdr:cNvPr>
        <cdr:cNvCxnSpPr/>
      </cdr:nvCxnSpPr>
      <cdr:spPr>
        <a:xfrm xmlns:a="http://schemas.openxmlformats.org/drawingml/2006/main" flipV="1">
          <a:off x="6738470" y="1538941"/>
          <a:ext cx="1801906" cy="89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0.78112</cdr:x>
      <cdr:y>0.24886</cdr:y>
    </cdr:from>
    <cdr:to>
      <cdr:x>0.78148</cdr:x>
      <cdr:y>0.37592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3908347-B4D2-4095-BFBF-B3BB9AF5D210}"/>
            </a:ext>
          </a:extLst>
        </cdr:cNvPr>
        <cdr:cNvCxnSpPr/>
      </cdr:nvCxnSpPr>
      <cdr:spPr>
        <a:xfrm xmlns:a="http://schemas.openxmlformats.org/drawingml/2006/main" flipH="1">
          <a:off x="8249622" y="1153459"/>
          <a:ext cx="3884" cy="5889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0.53702</cdr:x>
      <cdr:y>0.40746</cdr:y>
    </cdr:from>
    <cdr:to>
      <cdr:x>0.70764</cdr:x>
      <cdr:y>0.40939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EAC7B23E-AD34-405E-99A1-1200EFF2CC43}"/>
            </a:ext>
          </a:extLst>
        </cdr:cNvPr>
        <cdr:cNvCxnSpPr/>
      </cdr:nvCxnSpPr>
      <cdr:spPr>
        <a:xfrm xmlns:a="http://schemas.openxmlformats.org/drawingml/2006/main" flipV="1">
          <a:off x="5671671" y="1888565"/>
          <a:ext cx="1801906" cy="896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0.68011</cdr:x>
      <cdr:y>0.263</cdr:y>
    </cdr:from>
    <cdr:to>
      <cdr:x>0.68084</cdr:x>
      <cdr:y>0.45135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C3908347-B4D2-4095-BFBF-B3BB9AF5D210}"/>
            </a:ext>
          </a:extLst>
        </cdr:cNvPr>
        <cdr:cNvCxnSpPr/>
      </cdr:nvCxnSpPr>
      <cdr:spPr>
        <a:xfrm xmlns:a="http://schemas.openxmlformats.org/drawingml/2006/main" flipH="1">
          <a:off x="7182823" y="1218976"/>
          <a:ext cx="7767" cy="87301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0.43686</cdr:x>
      <cdr:y>0.49643</cdr:y>
    </cdr:from>
    <cdr:to>
      <cdr:x>0.60748</cdr:x>
      <cdr:y>0.49836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EAC7B23E-AD34-405E-99A1-1200EFF2CC43}"/>
            </a:ext>
          </a:extLst>
        </cdr:cNvPr>
        <cdr:cNvCxnSpPr/>
      </cdr:nvCxnSpPr>
      <cdr:spPr>
        <a:xfrm xmlns:a="http://schemas.openxmlformats.org/drawingml/2006/main" flipV="1">
          <a:off x="4613836" y="2300941"/>
          <a:ext cx="1801906" cy="89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0.57995</cdr:x>
      <cdr:y>0.41326</cdr:y>
    </cdr:from>
    <cdr:to>
      <cdr:x>0.58031</cdr:x>
      <cdr:y>0.54032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3908347-B4D2-4095-BFBF-B3BB9AF5D210}"/>
            </a:ext>
          </a:extLst>
        </cdr:cNvPr>
        <cdr:cNvCxnSpPr/>
      </cdr:nvCxnSpPr>
      <cdr:spPr>
        <a:xfrm xmlns:a="http://schemas.openxmlformats.org/drawingml/2006/main" flipH="1">
          <a:off x="6124988" y="1915459"/>
          <a:ext cx="3884" cy="5889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0.3367</cdr:x>
      <cdr:y>0.52738</cdr:y>
    </cdr:from>
    <cdr:to>
      <cdr:x>0.50731</cdr:x>
      <cdr:y>0.52931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EAC7B23E-AD34-405E-99A1-1200EFF2CC43}"/>
            </a:ext>
          </a:extLst>
        </cdr:cNvPr>
        <cdr:cNvCxnSpPr/>
      </cdr:nvCxnSpPr>
      <cdr:spPr>
        <a:xfrm xmlns:a="http://schemas.openxmlformats.org/drawingml/2006/main" flipV="1">
          <a:off x="3556000" y="2444376"/>
          <a:ext cx="1801906" cy="89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0.47978</cdr:x>
      <cdr:y>0.44421</cdr:y>
    </cdr:from>
    <cdr:to>
      <cdr:x>0.48015</cdr:x>
      <cdr:y>0.57127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C3908347-B4D2-4095-BFBF-B3BB9AF5D210}"/>
            </a:ext>
          </a:extLst>
        </cdr:cNvPr>
        <cdr:cNvCxnSpPr/>
      </cdr:nvCxnSpPr>
      <cdr:spPr>
        <a:xfrm xmlns:a="http://schemas.openxmlformats.org/drawingml/2006/main" flipH="1">
          <a:off x="5067152" y="2058894"/>
          <a:ext cx="3884" cy="5889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0.23654</cdr:x>
      <cdr:y>0.59894</cdr:y>
    </cdr:from>
    <cdr:to>
      <cdr:x>0.40715</cdr:x>
      <cdr:y>0.60087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EAC7B23E-AD34-405E-99A1-1200EFF2CC43}"/>
            </a:ext>
          </a:extLst>
        </cdr:cNvPr>
        <cdr:cNvCxnSpPr/>
      </cdr:nvCxnSpPr>
      <cdr:spPr>
        <a:xfrm xmlns:a="http://schemas.openxmlformats.org/drawingml/2006/main" flipV="1">
          <a:off x="2498165" y="2776070"/>
          <a:ext cx="1801906" cy="89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0.37962</cdr:x>
      <cdr:y>0.51577</cdr:y>
    </cdr:from>
    <cdr:to>
      <cdr:x>0.37999</cdr:x>
      <cdr:y>0.64283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C3908347-B4D2-4095-BFBF-B3BB9AF5D210}"/>
            </a:ext>
          </a:extLst>
        </cdr:cNvPr>
        <cdr:cNvCxnSpPr/>
      </cdr:nvCxnSpPr>
      <cdr:spPr>
        <a:xfrm xmlns:a="http://schemas.openxmlformats.org/drawingml/2006/main" flipH="1">
          <a:off x="4009317" y="2390588"/>
          <a:ext cx="3884" cy="5889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0.13553</cdr:x>
      <cdr:y>0.65696</cdr:y>
    </cdr:from>
    <cdr:to>
      <cdr:x>0.30614</cdr:x>
      <cdr:y>0.6589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EAC7B23E-AD34-405E-99A1-1200EFF2CC43}"/>
            </a:ext>
          </a:extLst>
        </cdr:cNvPr>
        <cdr:cNvCxnSpPr/>
      </cdr:nvCxnSpPr>
      <cdr:spPr>
        <a:xfrm xmlns:a="http://schemas.openxmlformats.org/drawingml/2006/main" flipV="1">
          <a:off x="1431365" y="3045011"/>
          <a:ext cx="1801906" cy="89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0.27861</cdr:x>
      <cdr:y>0.5738</cdr:y>
    </cdr:from>
    <cdr:to>
      <cdr:x>0.27898</cdr:x>
      <cdr:y>0.70085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C3908347-B4D2-4095-BFBF-B3BB9AF5D210}"/>
            </a:ext>
          </a:extLst>
        </cdr:cNvPr>
        <cdr:cNvCxnSpPr/>
      </cdr:nvCxnSpPr>
      <cdr:spPr>
        <a:xfrm xmlns:a="http://schemas.openxmlformats.org/drawingml/2006/main" flipH="1">
          <a:off x="2942517" y="2659529"/>
          <a:ext cx="3884" cy="5889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0.03537</cdr:x>
      <cdr:y>0.67824</cdr:y>
    </cdr:from>
    <cdr:to>
      <cdr:x>0.20598</cdr:x>
      <cdr:y>0.68017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EAC7B23E-AD34-405E-99A1-1200EFF2CC43}"/>
            </a:ext>
          </a:extLst>
        </cdr:cNvPr>
        <cdr:cNvCxnSpPr/>
      </cdr:nvCxnSpPr>
      <cdr:spPr>
        <a:xfrm xmlns:a="http://schemas.openxmlformats.org/drawingml/2006/main" flipV="1">
          <a:off x="373529" y="3143623"/>
          <a:ext cx="1801906" cy="89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0.17845</cdr:x>
      <cdr:y>0.59507</cdr:y>
    </cdr:from>
    <cdr:to>
      <cdr:x>0.17882</cdr:x>
      <cdr:y>0.72213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C3908347-B4D2-4095-BFBF-B3BB9AF5D210}"/>
            </a:ext>
          </a:extLst>
        </cdr:cNvPr>
        <cdr:cNvCxnSpPr/>
      </cdr:nvCxnSpPr>
      <cdr:spPr>
        <a:xfrm xmlns:a="http://schemas.openxmlformats.org/drawingml/2006/main" flipH="1">
          <a:off x="1884681" y="2758141"/>
          <a:ext cx="3884" cy="5889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129540</xdr:rowOff>
    </xdr:from>
    <xdr:to>
      <xdr:col>15</xdr:col>
      <xdr:colOff>525780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78CD0-60EC-4F16-8AB4-30D0E8C2B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129540</xdr:rowOff>
    </xdr:from>
    <xdr:to>
      <xdr:col>15</xdr:col>
      <xdr:colOff>525780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279D-C0A9-4E3D-931D-913EC0F89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129540</xdr:rowOff>
    </xdr:from>
    <xdr:to>
      <xdr:col>15</xdr:col>
      <xdr:colOff>525780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DD119-9AAD-4F0E-BB32-097B98565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129540</xdr:rowOff>
    </xdr:from>
    <xdr:to>
      <xdr:col>15</xdr:col>
      <xdr:colOff>525780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8AA6F-704B-4AFF-91DF-AA2315598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129540</xdr:rowOff>
    </xdr:from>
    <xdr:to>
      <xdr:col>15</xdr:col>
      <xdr:colOff>525780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6D9B0-EEA7-4E72-A67D-086697724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>
      <pane ySplit="1" topLeftCell="A29" activePane="bottomLeft" state="frozen"/>
      <selection pane="bottomLeft" activeCell="F33" sqref="F33"/>
    </sheetView>
  </sheetViews>
  <sheetFormatPr defaultRowHeight="14.4"/>
  <cols>
    <col min="5" max="5" width="10.109375" bestFit="1" customWidth="1"/>
    <col min="6" max="6" width="9.109375" bestFit="1" customWidth="1"/>
  </cols>
  <sheetData>
    <row r="1" spans="1:10">
      <c r="A1" s="3" t="s">
        <v>40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</row>
    <row r="2" spans="1:10">
      <c r="A2" s="1" t="s">
        <v>0</v>
      </c>
      <c r="B2" s="4">
        <v>0</v>
      </c>
      <c r="C2" s="4">
        <v>1934</v>
      </c>
      <c r="D2" s="4">
        <v>5466</v>
      </c>
      <c r="E2" s="4">
        <v>6062</v>
      </c>
      <c r="F2" s="4">
        <v>0</v>
      </c>
      <c r="G2" s="4">
        <v>12434</v>
      </c>
      <c r="H2" s="4">
        <v>0</v>
      </c>
      <c r="I2" s="4">
        <v>0</v>
      </c>
      <c r="J2" s="4">
        <f>SUM(B2:I2)</f>
        <v>25896</v>
      </c>
    </row>
    <row r="3" spans="1:10">
      <c r="A3" s="1" t="s">
        <v>1</v>
      </c>
      <c r="B3" s="4">
        <v>0</v>
      </c>
      <c r="C3" s="4">
        <v>1942</v>
      </c>
      <c r="D3" s="4">
        <v>5758</v>
      </c>
      <c r="E3" s="4">
        <v>5145</v>
      </c>
      <c r="F3" s="4">
        <v>0</v>
      </c>
      <c r="G3" s="4">
        <v>12804</v>
      </c>
      <c r="H3" s="4">
        <v>0</v>
      </c>
      <c r="I3" s="4">
        <v>0</v>
      </c>
      <c r="J3" s="4">
        <f t="shared" ref="J3:J52" si="0">SUM(B3:I3)</f>
        <v>25649</v>
      </c>
    </row>
    <row r="4" spans="1:10">
      <c r="A4" s="1" t="s">
        <v>2</v>
      </c>
      <c r="B4" s="4">
        <v>0</v>
      </c>
      <c r="C4" s="4">
        <v>1791</v>
      </c>
      <c r="D4" s="4">
        <v>5700</v>
      </c>
      <c r="E4" s="4">
        <v>4440</v>
      </c>
      <c r="F4" s="4">
        <v>0</v>
      </c>
      <c r="G4" s="4">
        <v>13939</v>
      </c>
      <c r="H4" s="4">
        <v>0</v>
      </c>
      <c r="I4" s="4">
        <v>0</v>
      </c>
      <c r="J4" s="4">
        <f t="shared" si="0"/>
        <v>25870</v>
      </c>
    </row>
    <row r="5" spans="1:10">
      <c r="A5" s="1" t="s">
        <v>3</v>
      </c>
      <c r="B5" s="4">
        <v>0</v>
      </c>
      <c r="C5" s="4">
        <v>2015</v>
      </c>
      <c r="D5" s="4">
        <v>5667</v>
      </c>
      <c r="E5" s="4">
        <v>5030</v>
      </c>
      <c r="F5" s="4">
        <v>0</v>
      </c>
      <c r="G5" s="4">
        <v>13867</v>
      </c>
      <c r="H5" s="4">
        <v>0</v>
      </c>
      <c r="I5" s="4">
        <v>0</v>
      </c>
      <c r="J5" s="4">
        <f t="shared" si="0"/>
        <v>26579</v>
      </c>
    </row>
    <row r="6" spans="1:10">
      <c r="A6" s="1" t="s">
        <v>4</v>
      </c>
      <c r="B6" s="4">
        <v>0</v>
      </c>
      <c r="C6" s="4">
        <v>1348</v>
      </c>
      <c r="D6" s="4">
        <v>6320</v>
      </c>
      <c r="E6" s="4">
        <v>5862</v>
      </c>
      <c r="F6" s="4">
        <v>0</v>
      </c>
      <c r="G6" s="4">
        <v>16929</v>
      </c>
      <c r="H6" s="4">
        <v>0</v>
      </c>
      <c r="I6" s="4">
        <v>0</v>
      </c>
      <c r="J6" s="4">
        <f t="shared" si="0"/>
        <v>30459</v>
      </c>
    </row>
    <row r="7" spans="1:10">
      <c r="A7" s="1" t="s">
        <v>5</v>
      </c>
      <c r="B7" s="4">
        <v>0</v>
      </c>
      <c r="C7" s="4">
        <v>2109</v>
      </c>
      <c r="D7" s="4">
        <v>6135</v>
      </c>
      <c r="E7" s="4">
        <v>6232</v>
      </c>
      <c r="F7" s="4">
        <v>0</v>
      </c>
      <c r="G7" s="4">
        <v>19078</v>
      </c>
      <c r="H7" s="4">
        <v>0</v>
      </c>
      <c r="I7" s="4">
        <v>0</v>
      </c>
      <c r="J7" s="4">
        <f t="shared" si="0"/>
        <v>33554</v>
      </c>
    </row>
    <row r="8" spans="1:10">
      <c r="A8" s="1" t="s">
        <v>6</v>
      </c>
      <c r="B8" s="4">
        <v>0</v>
      </c>
      <c r="C8" s="4">
        <v>4855.46</v>
      </c>
      <c r="D8" s="4">
        <v>6534.1710000000003</v>
      </c>
      <c r="E8" s="4">
        <v>7030.0559999999996</v>
      </c>
      <c r="F8" s="4">
        <v>0</v>
      </c>
      <c r="G8" s="4">
        <v>18288.449999999997</v>
      </c>
      <c r="H8" s="4">
        <v>0</v>
      </c>
      <c r="I8" s="4">
        <v>0</v>
      </c>
      <c r="J8" s="4">
        <f t="shared" si="0"/>
        <v>36708.137000000002</v>
      </c>
    </row>
    <row r="9" spans="1:10">
      <c r="A9" s="1" t="s">
        <v>7</v>
      </c>
      <c r="B9" s="4">
        <v>0</v>
      </c>
      <c r="C9" s="4">
        <v>7362.58</v>
      </c>
      <c r="D9" s="4">
        <v>7236.92</v>
      </c>
      <c r="E9" s="4">
        <v>6069.08</v>
      </c>
      <c r="F9" s="4">
        <v>11.867000000000001</v>
      </c>
      <c r="G9" s="4">
        <v>19116.13</v>
      </c>
      <c r="H9" s="4">
        <v>0</v>
      </c>
      <c r="I9" s="4">
        <v>0</v>
      </c>
      <c r="J9" s="4">
        <f t="shared" si="0"/>
        <v>39796.577000000005</v>
      </c>
    </row>
    <row r="10" spans="1:10">
      <c r="A10" s="1" t="s">
        <v>8</v>
      </c>
      <c r="B10" s="4">
        <v>0</v>
      </c>
      <c r="C10" s="4">
        <v>9387.8393469999992</v>
      </c>
      <c r="D10" s="4">
        <v>8913.5308519999999</v>
      </c>
      <c r="E10" s="4">
        <v>5083.8353649999999</v>
      </c>
      <c r="F10" s="4">
        <v>20.399000000000001</v>
      </c>
      <c r="G10" s="4">
        <v>18173.60610203</v>
      </c>
      <c r="H10" s="4">
        <v>0</v>
      </c>
      <c r="I10" s="4">
        <v>0</v>
      </c>
      <c r="J10" s="4">
        <f t="shared" si="0"/>
        <v>41579.210666029998</v>
      </c>
    </row>
    <row r="11" spans="1:10">
      <c r="A11" s="1" t="s">
        <v>9</v>
      </c>
      <c r="B11" s="4">
        <v>0</v>
      </c>
      <c r="C11" s="4">
        <v>11182.93</v>
      </c>
      <c r="D11" s="4">
        <v>10594.061</v>
      </c>
      <c r="E11" s="4">
        <v>7840.0940000000001</v>
      </c>
      <c r="F11" s="4">
        <v>15.55</v>
      </c>
      <c r="G11" s="4">
        <v>11799.04</v>
      </c>
      <c r="H11" s="4">
        <v>0</v>
      </c>
      <c r="I11" s="4">
        <v>0</v>
      </c>
      <c r="J11" s="4">
        <f t="shared" si="0"/>
        <v>41431.675000000003</v>
      </c>
    </row>
    <row r="12" spans="1:10">
      <c r="A12" s="1" t="s">
        <v>10</v>
      </c>
      <c r="B12" s="4">
        <v>0</v>
      </c>
      <c r="C12" s="4">
        <v>16663</v>
      </c>
      <c r="D12" s="4">
        <v>11626</v>
      </c>
      <c r="E12" s="4">
        <v>7799</v>
      </c>
      <c r="F12" s="4">
        <v>17</v>
      </c>
      <c r="G12" s="4">
        <v>9185</v>
      </c>
      <c r="H12" s="4">
        <v>0</v>
      </c>
      <c r="I12" s="4">
        <v>0</v>
      </c>
      <c r="J12" s="4">
        <f t="shared" si="0"/>
        <v>45290</v>
      </c>
    </row>
    <row r="13" spans="1:10">
      <c r="A13" s="1" t="s">
        <v>11</v>
      </c>
      <c r="B13" s="4">
        <v>0</v>
      </c>
      <c r="C13" s="4">
        <v>18789.159</v>
      </c>
      <c r="D13" s="4">
        <v>10442.013000000001</v>
      </c>
      <c r="E13" s="4">
        <v>7103.6949999999997</v>
      </c>
      <c r="F13" s="4">
        <v>847.57899999999995</v>
      </c>
      <c r="G13" s="4">
        <v>9857.6583595884622</v>
      </c>
      <c r="H13" s="4">
        <v>0</v>
      </c>
      <c r="I13" s="4">
        <v>0</v>
      </c>
      <c r="J13" s="4">
        <f t="shared" si="0"/>
        <v>47040.104359588455</v>
      </c>
    </row>
    <row r="14" spans="1:10">
      <c r="A14" s="1" t="s">
        <v>12</v>
      </c>
      <c r="B14" s="4">
        <v>0</v>
      </c>
      <c r="C14" s="4">
        <v>16127.886471999998</v>
      </c>
      <c r="D14" s="4">
        <v>10242.492851666666</v>
      </c>
      <c r="E14" s="4">
        <v>7032.9734799581356</v>
      </c>
      <c r="F14" s="4">
        <v>8770.850897325925</v>
      </c>
      <c r="G14" s="4">
        <v>6293.2326162207555</v>
      </c>
      <c r="H14" s="4">
        <v>0</v>
      </c>
      <c r="I14" s="4">
        <v>0</v>
      </c>
      <c r="J14" s="4">
        <f t="shared" si="0"/>
        <v>48467.436317171479</v>
      </c>
    </row>
    <row r="15" spans="1:10">
      <c r="A15" s="1" t="s">
        <v>13</v>
      </c>
      <c r="B15" s="4">
        <v>0</v>
      </c>
      <c r="C15" s="4">
        <v>14938.747595299999</v>
      </c>
      <c r="D15" s="4">
        <v>9822.4441349999997</v>
      </c>
      <c r="E15" s="4">
        <v>7869.8202510000001</v>
      </c>
      <c r="F15" s="4">
        <v>13139.409539999999</v>
      </c>
      <c r="G15" s="4">
        <v>7170.3880386418195</v>
      </c>
      <c r="H15" s="4">
        <v>0</v>
      </c>
      <c r="I15" s="4">
        <v>0</v>
      </c>
      <c r="J15" s="4">
        <f t="shared" si="0"/>
        <v>52940.809559941816</v>
      </c>
    </row>
    <row r="16" spans="1:10">
      <c r="A16" s="1" t="s">
        <v>14</v>
      </c>
      <c r="B16" s="4">
        <v>0</v>
      </c>
      <c r="C16" s="4">
        <v>16194</v>
      </c>
      <c r="D16" s="4">
        <v>10282</v>
      </c>
      <c r="E16" s="4">
        <v>8593</v>
      </c>
      <c r="F16" s="4">
        <v>12384</v>
      </c>
      <c r="G16" s="4">
        <v>8504.2000000000007</v>
      </c>
      <c r="H16" s="4">
        <v>0</v>
      </c>
      <c r="I16" s="4">
        <v>0</v>
      </c>
      <c r="J16" s="4">
        <f t="shared" si="0"/>
        <v>55957.2</v>
      </c>
    </row>
    <row r="17" spans="1:10">
      <c r="A17" s="1" t="s">
        <v>15</v>
      </c>
      <c r="B17" s="4">
        <v>0</v>
      </c>
      <c r="C17" s="4">
        <v>15257.177718000003</v>
      </c>
      <c r="D17" s="4">
        <v>9902.4429820000005</v>
      </c>
      <c r="E17" s="4">
        <v>8386.7725866000001</v>
      </c>
      <c r="F17" s="4">
        <v>16860.917000000001</v>
      </c>
      <c r="G17" s="4">
        <v>6141.4439922854544</v>
      </c>
      <c r="H17" s="4">
        <v>1.5169999999999999</v>
      </c>
      <c r="I17" s="4">
        <v>17.469000000000001</v>
      </c>
      <c r="J17" s="4">
        <f t="shared" si="0"/>
        <v>56567.74027888546</v>
      </c>
    </row>
    <row r="18" spans="1:10">
      <c r="A18" s="1" t="s">
        <v>16</v>
      </c>
      <c r="B18" s="4">
        <v>0</v>
      </c>
      <c r="C18" s="4">
        <v>15294.066194000005</v>
      </c>
      <c r="D18" s="4">
        <v>10465.279496000001</v>
      </c>
      <c r="E18" s="4">
        <v>9939.4130274399995</v>
      </c>
      <c r="F18" s="4">
        <v>16365.9599</v>
      </c>
      <c r="G18" s="4">
        <v>4664.7993167599998</v>
      </c>
      <c r="H18" s="4">
        <v>1.4517670000000038</v>
      </c>
      <c r="I18" s="4">
        <v>53.16</v>
      </c>
      <c r="J18" s="4">
        <f t="shared" si="0"/>
        <v>56784.129701200007</v>
      </c>
    </row>
    <row r="19" spans="1:10">
      <c r="A19" s="1" t="s">
        <v>17</v>
      </c>
      <c r="B19" s="4">
        <v>0</v>
      </c>
      <c r="C19" s="4">
        <v>16837.096271999999</v>
      </c>
      <c r="D19" s="4">
        <v>10214.688393999999</v>
      </c>
      <c r="E19" s="4">
        <v>8563.432574273158</v>
      </c>
      <c r="F19" s="4">
        <v>18789.413680000005</v>
      </c>
      <c r="G19" s="4">
        <v>5148.005734782997</v>
      </c>
      <c r="H19" s="4">
        <v>1.3094000000000001</v>
      </c>
      <c r="I19" s="4">
        <v>57.841850000000001</v>
      </c>
      <c r="J19" s="4">
        <f t="shared" si="0"/>
        <v>59611.787905056161</v>
      </c>
    </row>
    <row r="20" spans="1:10">
      <c r="A20" s="1" t="s">
        <v>18</v>
      </c>
      <c r="B20" s="4">
        <v>0</v>
      </c>
      <c r="C20" s="4">
        <v>15748.79415113492</v>
      </c>
      <c r="D20" s="4">
        <v>10722.779713999998</v>
      </c>
      <c r="E20" s="4">
        <v>9842.5337472449173</v>
      </c>
      <c r="F20" s="4">
        <v>19575.855019999999</v>
      </c>
      <c r="G20" s="4">
        <v>4868.3328834361855</v>
      </c>
      <c r="H20" s="4">
        <v>1.3040999999999998</v>
      </c>
      <c r="I20" s="4">
        <v>61.385682000000003</v>
      </c>
      <c r="J20" s="4">
        <f t="shared" si="0"/>
        <v>60820.98529781602</v>
      </c>
    </row>
    <row r="21" spans="1:10">
      <c r="A21" s="1" t="s">
        <v>19</v>
      </c>
      <c r="B21" s="4">
        <v>13.7098703</v>
      </c>
      <c r="C21" s="4">
        <v>16476.135600000001</v>
      </c>
      <c r="D21" s="4">
        <v>10323.847177999996</v>
      </c>
      <c r="E21" s="4">
        <v>9787.5672187161017</v>
      </c>
      <c r="F21" s="4">
        <v>19886.826630000003</v>
      </c>
      <c r="G21" s="4">
        <v>5380.6661940799995</v>
      </c>
      <c r="H21" s="4">
        <v>1.2515000000000001</v>
      </c>
      <c r="I21" s="4">
        <v>64.427865000000011</v>
      </c>
      <c r="J21" s="4">
        <f t="shared" si="0"/>
        <v>61934.432056096099</v>
      </c>
    </row>
    <row r="22" spans="1:10">
      <c r="A22" s="1" t="s">
        <v>20</v>
      </c>
      <c r="B22" s="4">
        <v>27.270269000000003</v>
      </c>
      <c r="C22" s="4">
        <v>23301.104825833332</v>
      </c>
      <c r="D22" s="4">
        <v>9929.1524325833325</v>
      </c>
      <c r="E22" s="4">
        <v>7803.404848504425</v>
      </c>
      <c r="F22" s="4">
        <v>19517.853760000002</v>
      </c>
      <c r="G22" s="4">
        <v>7101.002357413332</v>
      </c>
      <c r="H22" s="4">
        <v>1.2538</v>
      </c>
      <c r="I22" s="4">
        <v>61.716768999999999</v>
      </c>
      <c r="J22" s="4">
        <f t="shared" si="0"/>
        <v>67742.759062334444</v>
      </c>
    </row>
    <row r="23" spans="1:10">
      <c r="A23" s="1" t="s">
        <v>21</v>
      </c>
      <c r="B23" s="4">
        <v>115.27397577999999</v>
      </c>
      <c r="C23" s="4">
        <v>25342.176456035097</v>
      </c>
      <c r="D23" s="4">
        <v>9942.3299222458973</v>
      </c>
      <c r="E23" s="4">
        <v>9697.5320370652516</v>
      </c>
      <c r="F23" s="4">
        <v>20591.323146999999</v>
      </c>
      <c r="G23" s="4">
        <v>3397.5987899998959</v>
      </c>
      <c r="H23" s="4">
        <v>1.2116</v>
      </c>
      <c r="I23" s="4">
        <v>88.203868999999997</v>
      </c>
      <c r="J23" s="4">
        <f t="shared" si="0"/>
        <v>69175.649797126156</v>
      </c>
    </row>
    <row r="24" spans="1:10">
      <c r="A24" s="1" t="s">
        <v>22</v>
      </c>
      <c r="B24" s="4">
        <v>182.81895109333334</v>
      </c>
      <c r="C24" s="4">
        <v>28264.866937600003</v>
      </c>
      <c r="D24" s="4">
        <v>10249.989966000001</v>
      </c>
      <c r="E24" s="4">
        <v>10252.133789576612</v>
      </c>
      <c r="F24" s="4">
        <v>19641.527200699999</v>
      </c>
      <c r="G24" s="4">
        <v>4254.0145173457122</v>
      </c>
      <c r="H24" s="4">
        <v>1.3203</v>
      </c>
      <c r="I24" s="4">
        <v>75.339075000000008</v>
      </c>
      <c r="J24" s="4">
        <f t="shared" si="0"/>
        <v>72922.010737315664</v>
      </c>
    </row>
    <row r="25" spans="1:10">
      <c r="A25" s="1" t="s">
        <v>23</v>
      </c>
      <c r="B25" s="4">
        <v>211.97347151761898</v>
      </c>
      <c r="C25" s="4">
        <v>32081.007262786672</v>
      </c>
      <c r="D25" s="4">
        <v>9604.5983020000003</v>
      </c>
      <c r="E25" s="4">
        <v>10019.307904143147</v>
      </c>
      <c r="F25" s="4">
        <v>18791.285586360002</v>
      </c>
      <c r="G25" s="4">
        <v>4490.5999022880042</v>
      </c>
      <c r="H25" s="4">
        <v>1.4140999999999999</v>
      </c>
      <c r="I25" s="4">
        <v>65.655169000000001</v>
      </c>
      <c r="J25" s="4">
        <f t="shared" si="0"/>
        <v>75265.841698095435</v>
      </c>
    </row>
    <row r="26" spans="1:10">
      <c r="A26" s="1" t="s">
        <v>24</v>
      </c>
      <c r="B26" s="4">
        <v>195.69883479000003</v>
      </c>
      <c r="C26" s="4">
        <v>33053.51753533</v>
      </c>
      <c r="D26" s="4">
        <v>10308.113385000001</v>
      </c>
      <c r="E26" s="4">
        <v>9137.2730351100181</v>
      </c>
      <c r="F26" s="4">
        <v>18690.076625030004</v>
      </c>
      <c r="G26" s="4">
        <v>5707.7483935901109</v>
      </c>
      <c r="H26" s="4">
        <v>16.517116000000001</v>
      </c>
      <c r="I26" s="4">
        <v>152.05247999999997</v>
      </c>
      <c r="J26" s="4">
        <f t="shared" si="0"/>
        <v>77260.997404850132</v>
      </c>
    </row>
    <row r="27" spans="1:10">
      <c r="A27" s="1" t="s">
        <v>25</v>
      </c>
      <c r="B27" s="4">
        <v>367.45560768000007</v>
      </c>
      <c r="C27" s="4">
        <v>36685.685034549999</v>
      </c>
      <c r="D27" s="4">
        <v>11043.6936812</v>
      </c>
      <c r="E27" s="4">
        <v>8665.0780517519852</v>
      </c>
      <c r="F27" s="4">
        <v>18877.915494000001</v>
      </c>
      <c r="G27" s="4">
        <v>5886.4371675708799</v>
      </c>
      <c r="H27" s="4">
        <v>138.53413876887691</v>
      </c>
      <c r="I27" s="4">
        <v>748.41374929439041</v>
      </c>
      <c r="J27" s="4">
        <f t="shared" si="0"/>
        <v>82413.212924816136</v>
      </c>
    </row>
    <row r="28" spans="1:10">
      <c r="A28" s="1" t="s">
        <v>26</v>
      </c>
      <c r="B28" s="4">
        <v>725.90555600000005</v>
      </c>
      <c r="C28" s="4">
        <v>43303.241885241012</v>
      </c>
      <c r="D28" s="4">
        <v>11070.402725899999</v>
      </c>
      <c r="E28" s="4">
        <v>8110.9146215955125</v>
      </c>
      <c r="F28" s="4">
        <v>19853.783232999998</v>
      </c>
      <c r="G28" s="4">
        <v>5661.4079617408988</v>
      </c>
      <c r="H28" s="4">
        <v>1097.0162585600001</v>
      </c>
      <c r="I28" s="4">
        <v>975.21940300000006</v>
      </c>
      <c r="J28" s="4">
        <f t="shared" si="0"/>
        <v>90797.891645037424</v>
      </c>
    </row>
    <row r="29" spans="1:10">
      <c r="A29" s="1" t="s">
        <v>27</v>
      </c>
      <c r="B29" s="4">
        <v>1013.149</v>
      </c>
      <c r="C29" s="4">
        <v>46847.273999999998</v>
      </c>
      <c r="D29" s="4">
        <v>10270.076999999999</v>
      </c>
      <c r="E29" s="4">
        <v>9610.7990000000009</v>
      </c>
      <c r="F29" s="4">
        <v>20547.239000000001</v>
      </c>
      <c r="G29" s="4">
        <v>3787.0919999999996</v>
      </c>
      <c r="H29" s="4">
        <v>1201.154</v>
      </c>
      <c r="I29" s="4">
        <v>1093.558</v>
      </c>
      <c r="J29" s="4">
        <f t="shared" si="0"/>
        <v>94370.342000000004</v>
      </c>
    </row>
    <row r="30" spans="1:10">
      <c r="A30" s="1" t="s">
        <v>28</v>
      </c>
      <c r="B30" s="4">
        <v>1104.822764666799</v>
      </c>
      <c r="C30" s="4">
        <v>51932.187178438842</v>
      </c>
      <c r="D30" s="4">
        <v>10435.304649110001</v>
      </c>
      <c r="E30" s="4">
        <v>9383.7582255820416</v>
      </c>
      <c r="F30" s="4">
        <v>21333.788697000004</v>
      </c>
      <c r="G30" s="4">
        <v>3172.8170864781473</v>
      </c>
      <c r="H30" s="4">
        <v>1249.1163984170439</v>
      </c>
      <c r="I30" s="4">
        <v>1152.923041</v>
      </c>
      <c r="J30" s="4">
        <f t="shared" si="0"/>
        <v>99764.718040692882</v>
      </c>
    </row>
    <row r="31" spans="1:10">
      <c r="A31" s="1" t="s">
        <v>29</v>
      </c>
      <c r="B31" s="4">
        <v>1040.3424459999999</v>
      </c>
      <c r="C31" s="4">
        <v>57890.429478476966</v>
      </c>
      <c r="D31" s="4">
        <v>10690.80415116</v>
      </c>
      <c r="E31" s="4">
        <v>8025.4914287679994</v>
      </c>
      <c r="F31" s="4">
        <v>22354.377529790003</v>
      </c>
      <c r="G31" s="4">
        <v>3752.3016168579943</v>
      </c>
      <c r="H31" s="4">
        <v>1246.08179107298</v>
      </c>
      <c r="I31" s="4">
        <v>1041.6598996</v>
      </c>
      <c r="J31" s="4">
        <f t="shared" si="0"/>
        <v>106041.48834172594</v>
      </c>
    </row>
    <row r="32" spans="1:10">
      <c r="A32" s="1" t="s">
        <v>30</v>
      </c>
      <c r="B32" s="4">
        <v>1261.0159626570603</v>
      </c>
      <c r="C32" s="4">
        <v>58176.001796309632</v>
      </c>
      <c r="D32" s="4">
        <v>10756.81517571</v>
      </c>
      <c r="E32" s="4">
        <v>7192.0187535412379</v>
      </c>
      <c r="F32" s="4">
        <v>19496.926551059998</v>
      </c>
      <c r="G32" s="4">
        <v>2473.8876709300043</v>
      </c>
      <c r="H32" s="4">
        <v>1372.6044927347978</v>
      </c>
      <c r="I32" s="4">
        <v>1026.4498310399999</v>
      </c>
      <c r="J32" s="4">
        <f t="shared" si="0"/>
        <v>101755.72023398273</v>
      </c>
    </row>
    <row r="33" spans="1:10">
      <c r="A33" s="1" t="s">
        <v>74</v>
      </c>
      <c r="B33" s="17">
        <f>biomas!C33</f>
        <v>700.49199999999996</v>
      </c>
      <c r="C33" s="18">
        <f>coal!C33</f>
        <v>48607.6</v>
      </c>
      <c r="D33" s="18">
        <f>geothermal!C33</f>
        <v>11946.380000000001</v>
      </c>
      <c r="E33" s="17">
        <f>hydro!C33</f>
        <v>10022.14</v>
      </c>
      <c r="F33" s="17"/>
      <c r="G33" s="18">
        <f>'oil-based'!C33</f>
        <v>1001.3199999999997</v>
      </c>
      <c r="H33" s="18">
        <f>solar!C33</f>
        <v>735.50000000000011</v>
      </c>
      <c r="I33" s="5">
        <f>wind!C33</f>
        <v>1079.068</v>
      </c>
      <c r="J33" s="4">
        <f t="shared" si="0"/>
        <v>74092.5</v>
      </c>
    </row>
    <row r="34" spans="1:10">
      <c r="A34" s="1" t="s">
        <v>75</v>
      </c>
      <c r="B34" s="17">
        <f>biomas!C34</f>
        <v>731.65300000000002</v>
      </c>
      <c r="C34" s="18">
        <f>coal!C34</f>
        <v>50348.9</v>
      </c>
      <c r="D34" s="18">
        <f>geothermal!C34</f>
        <v>12115.07</v>
      </c>
      <c r="E34" s="17">
        <f>hydro!C34</f>
        <v>10161.41</v>
      </c>
      <c r="F34" s="17"/>
      <c r="G34" s="18">
        <f>'oil-based'!C34</f>
        <v>512.82999999999993</v>
      </c>
      <c r="H34" s="18">
        <f>solar!C34</f>
        <v>768.70000000000016</v>
      </c>
      <c r="I34" s="5">
        <f>wind!C34</f>
        <v>1125.1320000000001</v>
      </c>
      <c r="J34" s="4">
        <f t="shared" si="0"/>
        <v>75763.694999999992</v>
      </c>
    </row>
    <row r="35" spans="1:10">
      <c r="A35" s="1" t="s">
        <v>76</v>
      </c>
      <c r="B35" s="17">
        <f>biomas!C35</f>
        <v>762.81400000000008</v>
      </c>
      <c r="C35" s="18">
        <f>coal!C35</f>
        <v>52090.2</v>
      </c>
      <c r="D35" s="18">
        <f>geothermal!C35</f>
        <v>12283.76</v>
      </c>
      <c r="E35" s="17">
        <f>hydro!C35</f>
        <v>10300.68</v>
      </c>
      <c r="F35" s="17"/>
      <c r="G35" s="18">
        <f>'oil-based'!C35</f>
        <v>24.340000000000146</v>
      </c>
      <c r="H35" s="18">
        <f>solar!C35</f>
        <v>801.9000000000002</v>
      </c>
      <c r="I35" s="5">
        <f>wind!C35</f>
        <v>1171.1959999999999</v>
      </c>
      <c r="J35" s="4">
        <f t="shared" si="0"/>
        <v>77434.889999999985</v>
      </c>
    </row>
    <row r="36" spans="1:10">
      <c r="A36" s="1" t="s">
        <v>77</v>
      </c>
      <c r="B36" s="17">
        <f>biomas!C36</f>
        <v>793.97499999999991</v>
      </c>
      <c r="C36" s="18">
        <f>coal!C36</f>
        <v>53831.5</v>
      </c>
      <c r="D36" s="18">
        <f>geothermal!C36</f>
        <v>12452.45</v>
      </c>
      <c r="E36" s="17">
        <f>hydro!C36</f>
        <v>10439.950000000001</v>
      </c>
      <c r="F36" s="17"/>
      <c r="G36" s="18">
        <f>'oil-based'!C36</f>
        <v>-464.15000000000146</v>
      </c>
      <c r="H36" s="18">
        <f>solar!C36</f>
        <v>835.1</v>
      </c>
      <c r="I36" s="5">
        <f>wind!C36</f>
        <v>1217.26</v>
      </c>
      <c r="J36" s="4">
        <f t="shared" si="0"/>
        <v>79106.085000000006</v>
      </c>
    </row>
    <row r="37" spans="1:10">
      <c r="A37" s="1" t="s">
        <v>78</v>
      </c>
      <c r="B37" s="17">
        <f>biomas!C37</f>
        <v>825.13599999999997</v>
      </c>
      <c r="C37" s="18">
        <f>coal!C37</f>
        <v>55572.799999999996</v>
      </c>
      <c r="D37" s="18">
        <f>geothermal!C37</f>
        <v>12621.14</v>
      </c>
      <c r="E37" s="17">
        <f>hydro!C37</f>
        <v>10579.220000000001</v>
      </c>
      <c r="F37" s="17"/>
      <c r="G37" s="18">
        <f>'oil-based'!C37</f>
        <v>-952.63999999999942</v>
      </c>
      <c r="H37" s="18">
        <f>solar!C37</f>
        <v>868.30000000000007</v>
      </c>
      <c r="I37" s="5">
        <f>wind!C37</f>
        <v>1263.3240000000001</v>
      </c>
      <c r="J37" s="4">
        <f t="shared" si="0"/>
        <v>80777.279999999999</v>
      </c>
    </row>
    <row r="38" spans="1:10">
      <c r="A38" s="1" t="s">
        <v>79</v>
      </c>
      <c r="B38" s="17">
        <f>biomas!C38</f>
        <v>856.29700000000003</v>
      </c>
      <c r="C38" s="18">
        <f>coal!C38</f>
        <v>57314.1</v>
      </c>
      <c r="D38" s="18">
        <f>geothermal!C38</f>
        <v>12789.83</v>
      </c>
      <c r="E38" s="17">
        <f>hydro!C38</f>
        <v>10718.490000000002</v>
      </c>
      <c r="F38" s="17"/>
      <c r="G38" s="18">
        <f>'oil-based'!C38</f>
        <v>-1441.130000000001</v>
      </c>
      <c r="H38" s="18">
        <f>solar!C38</f>
        <v>901.50000000000011</v>
      </c>
      <c r="I38" s="5">
        <f>wind!C38</f>
        <v>1309.3879999999999</v>
      </c>
      <c r="J38" s="4">
        <f t="shared" si="0"/>
        <v>82448.475000000006</v>
      </c>
    </row>
    <row r="39" spans="1:10">
      <c r="A39" s="1" t="s">
        <v>80</v>
      </c>
      <c r="B39" s="17">
        <f>biomas!C39</f>
        <v>887.45799999999986</v>
      </c>
      <c r="C39" s="18">
        <f>coal!C39</f>
        <v>59055.399999999994</v>
      </c>
      <c r="D39" s="18">
        <f>geothermal!C39</f>
        <v>12958.52</v>
      </c>
      <c r="E39" s="17">
        <f>hydro!C39</f>
        <v>10857.76</v>
      </c>
      <c r="F39" s="17"/>
      <c r="G39" s="18">
        <f>'oil-based'!C39</f>
        <v>-1929.619999999999</v>
      </c>
      <c r="H39" s="18">
        <f>solar!C39</f>
        <v>934.70000000000016</v>
      </c>
      <c r="I39" s="5">
        <f>wind!C39</f>
        <v>1355.452</v>
      </c>
      <c r="J39" s="4">
        <f t="shared" si="0"/>
        <v>84119.67</v>
      </c>
    </row>
    <row r="40" spans="1:10">
      <c r="A40" s="1" t="s">
        <v>81</v>
      </c>
      <c r="B40" s="17">
        <f>biomas!C40</f>
        <v>918.61899999999991</v>
      </c>
      <c r="C40" s="18">
        <f>coal!C40</f>
        <v>60796.7</v>
      </c>
      <c r="D40" s="18">
        <f>geothermal!C40</f>
        <v>13127.21</v>
      </c>
      <c r="E40" s="17">
        <f>hydro!C40</f>
        <v>10997.03</v>
      </c>
      <c r="F40" s="17"/>
      <c r="G40" s="18">
        <f>'oil-based'!C40</f>
        <v>-2418.1100000000006</v>
      </c>
      <c r="H40" s="18">
        <f>solar!C40</f>
        <v>967.9000000000002</v>
      </c>
      <c r="I40" s="5">
        <f>wind!C40</f>
        <v>1401.5160000000001</v>
      </c>
      <c r="J40" s="4">
        <f t="shared" si="0"/>
        <v>85790.864999999991</v>
      </c>
    </row>
    <row r="41" spans="1:10">
      <c r="A41" s="1" t="s">
        <v>82</v>
      </c>
      <c r="B41" s="17">
        <f>biomas!C41</f>
        <v>949.78</v>
      </c>
      <c r="C41" s="18">
        <f>coal!C41</f>
        <v>62538</v>
      </c>
      <c r="D41" s="18">
        <f>geothermal!C41</f>
        <v>13295.900000000001</v>
      </c>
      <c r="E41" s="17">
        <f>hydro!C41</f>
        <v>11136.3</v>
      </c>
      <c r="F41" s="17"/>
      <c r="G41" s="18">
        <f>'oil-based'!C41</f>
        <v>-2906.5999999999985</v>
      </c>
      <c r="H41" s="18">
        <f>solar!C41</f>
        <v>1001.1</v>
      </c>
      <c r="I41" s="5">
        <f>wind!C41</f>
        <v>1447.58</v>
      </c>
      <c r="J41" s="4">
        <f t="shared" si="0"/>
        <v>87462.060000000012</v>
      </c>
    </row>
    <row r="42" spans="1:10">
      <c r="A42" s="1" t="s">
        <v>83</v>
      </c>
      <c r="B42" s="17">
        <f>biomas!C42</f>
        <v>980.94100000000003</v>
      </c>
      <c r="C42" s="18">
        <f>coal!C42</f>
        <v>64279.3</v>
      </c>
      <c r="D42" s="18">
        <f>geothermal!C42</f>
        <v>13464.59</v>
      </c>
      <c r="E42" s="17">
        <f>hydro!C42</f>
        <v>11275.57</v>
      </c>
      <c r="F42" s="17"/>
      <c r="G42" s="18">
        <f>'oil-based'!C42</f>
        <v>-3395.09</v>
      </c>
      <c r="H42" s="18">
        <f>solar!C42</f>
        <v>1034.3000000000002</v>
      </c>
      <c r="I42" s="5">
        <f>wind!C42</f>
        <v>1493.644</v>
      </c>
      <c r="J42" s="4">
        <f t="shared" si="0"/>
        <v>89133.255000000019</v>
      </c>
    </row>
    <row r="43" spans="1:10">
      <c r="A43" s="1" t="s">
        <v>84</v>
      </c>
      <c r="B43" s="17">
        <f>biomas!C43</f>
        <v>1012.1020000000001</v>
      </c>
      <c r="C43" s="18">
        <f>coal!C43</f>
        <v>66020.599999999991</v>
      </c>
      <c r="D43" s="18">
        <f>geothermal!C43</f>
        <v>13633.279999999999</v>
      </c>
      <c r="E43" s="17">
        <f>hydro!C43</f>
        <v>11414.84</v>
      </c>
      <c r="F43" s="17"/>
      <c r="G43" s="18">
        <f>'oil-based'!C43</f>
        <v>-3883.5800000000017</v>
      </c>
      <c r="H43" s="18">
        <f>solar!C43</f>
        <v>1067.5</v>
      </c>
      <c r="I43" s="5">
        <f>wind!C43</f>
        <v>1539.7080000000001</v>
      </c>
      <c r="J43" s="4">
        <f t="shared" si="0"/>
        <v>90804.449999999983</v>
      </c>
    </row>
    <row r="44" spans="1:10">
      <c r="A44" s="1" t="s">
        <v>85</v>
      </c>
      <c r="B44" s="17">
        <f>biomas!C44</f>
        <v>1043.2629999999999</v>
      </c>
      <c r="C44" s="18">
        <f>coal!C44</f>
        <v>67761.899999999994</v>
      </c>
      <c r="D44" s="18">
        <f>geothermal!C44</f>
        <v>13801.970000000001</v>
      </c>
      <c r="E44" s="17">
        <f>hydro!C44</f>
        <v>11554.11</v>
      </c>
      <c r="F44" s="17"/>
      <c r="G44" s="18">
        <f>'oil-based'!C44</f>
        <v>-4372.07</v>
      </c>
      <c r="H44" s="18">
        <f>solar!C44</f>
        <v>1100.7000000000003</v>
      </c>
      <c r="I44" s="5">
        <f>wind!C44</f>
        <v>1585.7719999999999</v>
      </c>
      <c r="J44" s="4">
        <f t="shared" si="0"/>
        <v>92475.645000000004</v>
      </c>
    </row>
    <row r="45" spans="1:10">
      <c r="A45" s="1" t="s">
        <v>86</v>
      </c>
      <c r="B45" s="17">
        <f>biomas!C45</f>
        <v>1074.424</v>
      </c>
      <c r="C45" s="18">
        <f>coal!C45</f>
        <v>69503.199999999997</v>
      </c>
      <c r="D45" s="18">
        <f>geothermal!C45</f>
        <v>13970.66</v>
      </c>
      <c r="E45" s="17">
        <f>hydro!C45</f>
        <v>11693.380000000001</v>
      </c>
      <c r="F45" s="17"/>
      <c r="G45" s="18">
        <f>'oil-based'!C45</f>
        <v>-4860.5600000000013</v>
      </c>
      <c r="H45" s="18">
        <f>solar!C45</f>
        <v>1133.9000000000001</v>
      </c>
      <c r="I45" s="5">
        <f>wind!C45</f>
        <v>1631.836</v>
      </c>
      <c r="J45" s="4">
        <f t="shared" si="0"/>
        <v>94146.84</v>
      </c>
    </row>
    <row r="46" spans="1:10">
      <c r="A46" s="1" t="s">
        <v>87</v>
      </c>
      <c r="B46" s="17">
        <f>biomas!C46</f>
        <v>1105.585</v>
      </c>
      <c r="C46" s="18">
        <f>coal!C46</f>
        <v>71244.5</v>
      </c>
      <c r="D46" s="18">
        <f>geothermal!C46</f>
        <v>14139.35</v>
      </c>
      <c r="E46" s="17">
        <f>hydro!C46</f>
        <v>11832.650000000001</v>
      </c>
      <c r="F46" s="17"/>
      <c r="G46" s="18">
        <f>'oil-based'!C46</f>
        <v>-5349.0499999999993</v>
      </c>
      <c r="H46" s="18">
        <f>solar!C46</f>
        <v>1167.1000000000004</v>
      </c>
      <c r="I46" s="5">
        <f>wind!C46</f>
        <v>1677.9</v>
      </c>
      <c r="J46" s="4">
        <f t="shared" si="0"/>
        <v>95818.035000000018</v>
      </c>
    </row>
    <row r="47" spans="1:10">
      <c r="A47" s="1" t="s">
        <v>88</v>
      </c>
      <c r="B47" s="17">
        <f>biomas!C47</f>
        <v>1136.7459999999999</v>
      </c>
      <c r="C47" s="18">
        <f>coal!C47</f>
        <v>72985.8</v>
      </c>
      <c r="D47" s="18">
        <f>geothermal!C47</f>
        <v>14308.04</v>
      </c>
      <c r="E47" s="17">
        <f>hydro!C47</f>
        <v>11971.92</v>
      </c>
      <c r="F47" s="17"/>
      <c r="G47" s="18">
        <f>'oil-based'!C47</f>
        <v>-5837.5400000000009</v>
      </c>
      <c r="H47" s="18">
        <f>solar!C47</f>
        <v>1200.3000000000002</v>
      </c>
      <c r="I47" s="5">
        <f>wind!C47</f>
        <v>1723.9639999999999</v>
      </c>
      <c r="J47" s="4">
        <f t="shared" si="0"/>
        <v>97489.23000000001</v>
      </c>
    </row>
    <row r="48" spans="1:10">
      <c r="A48" s="1" t="s">
        <v>89</v>
      </c>
      <c r="B48" s="17">
        <f>biomas!C48</f>
        <v>1167.9069999999999</v>
      </c>
      <c r="C48" s="18">
        <f>coal!C48</f>
        <v>74727.099999999991</v>
      </c>
      <c r="D48" s="18">
        <f>geothermal!C48</f>
        <v>14476.73</v>
      </c>
      <c r="E48" s="17">
        <f>hydro!C48</f>
        <v>12111.19</v>
      </c>
      <c r="F48" s="17"/>
      <c r="G48" s="18">
        <f>'oil-based'!C48</f>
        <v>-6326.0299999999988</v>
      </c>
      <c r="H48" s="18">
        <f>solar!C48</f>
        <v>1233.5</v>
      </c>
      <c r="I48" s="5">
        <f>wind!C48</f>
        <v>1770.0279999999998</v>
      </c>
      <c r="J48" s="4">
        <f t="shared" si="0"/>
        <v>99160.425000000003</v>
      </c>
    </row>
    <row r="49" spans="1:10">
      <c r="A49" s="1" t="s">
        <v>90</v>
      </c>
      <c r="B49" s="17">
        <f>biomas!C49</f>
        <v>1199.068</v>
      </c>
      <c r="C49" s="18">
        <f>coal!C49</f>
        <v>76468.399999999994</v>
      </c>
      <c r="D49" s="18">
        <f>geothermal!C49</f>
        <v>14645.42</v>
      </c>
      <c r="E49" s="17">
        <f>hydro!C49</f>
        <v>12250.460000000001</v>
      </c>
      <c r="F49" s="17"/>
      <c r="G49" s="18">
        <f>'oil-based'!C49</f>
        <v>-6814.52</v>
      </c>
      <c r="H49" s="18">
        <f>solar!C49</f>
        <v>1266.7000000000003</v>
      </c>
      <c r="I49" s="5">
        <f>wind!C49</f>
        <v>1816.0920000000001</v>
      </c>
      <c r="J49" s="4">
        <f t="shared" si="0"/>
        <v>100831.62</v>
      </c>
    </row>
    <row r="50" spans="1:10">
      <c r="A50" s="1" t="s">
        <v>91</v>
      </c>
      <c r="B50" s="17">
        <f>biomas!C50</f>
        <v>1230.229</v>
      </c>
      <c r="C50" s="18">
        <f>coal!C50</f>
        <v>78209.7</v>
      </c>
      <c r="D50" s="18">
        <f>geothermal!C50</f>
        <v>14814.11</v>
      </c>
      <c r="E50" s="17">
        <f>hydro!C50</f>
        <v>12389.73</v>
      </c>
      <c r="F50" s="17"/>
      <c r="G50" s="18">
        <f>'oil-based'!C50</f>
        <v>-7303.010000000002</v>
      </c>
      <c r="H50" s="18">
        <f>solar!C50</f>
        <v>1299.9000000000001</v>
      </c>
      <c r="I50" s="5">
        <f>wind!C50</f>
        <v>1862.1559999999999</v>
      </c>
      <c r="J50" s="4">
        <f t="shared" si="0"/>
        <v>102502.81499999999</v>
      </c>
    </row>
    <row r="51" spans="1:10">
      <c r="A51" s="1" t="s">
        <v>92</v>
      </c>
      <c r="B51" s="17">
        <f>biomas!C51</f>
        <v>1261.3900000000001</v>
      </c>
      <c r="C51" s="18">
        <f>coal!C51</f>
        <v>79951</v>
      </c>
      <c r="D51" s="18">
        <f>geothermal!C51</f>
        <v>14982.8</v>
      </c>
      <c r="E51" s="17">
        <f>hydro!C51</f>
        <v>12529</v>
      </c>
      <c r="F51" s="17"/>
      <c r="G51" s="18">
        <f>'oil-based'!C51</f>
        <v>-7791.5</v>
      </c>
      <c r="H51" s="18">
        <f>solar!C51</f>
        <v>1333.1000000000004</v>
      </c>
      <c r="I51" s="5">
        <f>wind!C51</f>
        <v>1908.2199999999998</v>
      </c>
      <c r="J51" s="4">
        <f t="shared" si="0"/>
        <v>104174.01000000001</v>
      </c>
    </row>
    <row r="52" spans="1:10">
      <c r="A52" s="1" t="s">
        <v>93</v>
      </c>
      <c r="B52" s="17">
        <f>biomas!C52</f>
        <v>1292.5509999999999</v>
      </c>
      <c r="C52" s="18">
        <f>coal!C52</f>
        <v>81692.3</v>
      </c>
      <c r="D52" s="18">
        <f>geothermal!C52</f>
        <v>15151.490000000002</v>
      </c>
      <c r="E52" s="17">
        <f>hydro!C52</f>
        <v>12668.27</v>
      </c>
      <c r="F52" s="17"/>
      <c r="G52" s="18">
        <f>'oil-based'!C52</f>
        <v>-8279.9900000000016</v>
      </c>
      <c r="H52" s="18">
        <f>solar!C52</f>
        <v>1366.3000000000002</v>
      </c>
      <c r="I52" s="5">
        <f>wind!C52</f>
        <v>1954.2840000000001</v>
      </c>
      <c r="J52" s="4">
        <f t="shared" si="0"/>
        <v>105845.20500000002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1F9A-0C89-40D9-AFDE-828793A5695E}">
  <dimension ref="A1:C52"/>
  <sheetViews>
    <sheetView topLeftCell="A16" workbookViewId="0">
      <selection activeCell="C32" sqref="C32"/>
    </sheetView>
  </sheetViews>
  <sheetFormatPr defaultRowHeight="14.4"/>
  <cols>
    <col min="3" max="3" width="11.21875" style="14" bestFit="1" customWidth="1"/>
  </cols>
  <sheetData>
    <row r="1" spans="1:3">
      <c r="A1" t="s">
        <v>41</v>
      </c>
      <c r="B1" t="s">
        <v>73</v>
      </c>
      <c r="C1" s="14" t="s">
        <v>72</v>
      </c>
    </row>
    <row r="2" spans="1:3">
      <c r="A2" s="1" t="s">
        <v>0</v>
      </c>
      <c r="B2" s="12">
        <v>1</v>
      </c>
      <c r="C2" s="4">
        <v>0</v>
      </c>
    </row>
    <row r="3" spans="1:3">
      <c r="A3" s="1" t="s">
        <v>1</v>
      </c>
      <c r="B3" s="12">
        <f>B2+1</f>
        <v>2</v>
      </c>
      <c r="C3" s="4">
        <v>0</v>
      </c>
    </row>
    <row r="4" spans="1:3">
      <c r="A4" s="1" t="s">
        <v>2</v>
      </c>
      <c r="B4" s="12">
        <f t="shared" ref="B4:B52" si="0">B3+1</f>
        <v>3</v>
      </c>
      <c r="C4" s="4">
        <v>0</v>
      </c>
    </row>
    <row r="5" spans="1:3">
      <c r="A5" s="1" t="s">
        <v>3</v>
      </c>
      <c r="B5" s="12">
        <f t="shared" si="0"/>
        <v>4</v>
      </c>
      <c r="C5" s="4">
        <v>0</v>
      </c>
    </row>
    <row r="6" spans="1:3">
      <c r="A6" s="1" t="s">
        <v>4</v>
      </c>
      <c r="B6" s="12">
        <f t="shared" si="0"/>
        <v>5</v>
      </c>
      <c r="C6" s="4">
        <v>0</v>
      </c>
    </row>
    <row r="7" spans="1:3">
      <c r="A7" s="1" t="s">
        <v>5</v>
      </c>
      <c r="B7" s="12">
        <f t="shared" si="0"/>
        <v>6</v>
      </c>
      <c r="C7" s="4">
        <v>0</v>
      </c>
    </row>
    <row r="8" spans="1:3">
      <c r="A8" s="1" t="s">
        <v>6</v>
      </c>
      <c r="B8" s="12">
        <f t="shared" si="0"/>
        <v>7</v>
      </c>
      <c r="C8" s="4">
        <v>0</v>
      </c>
    </row>
    <row r="9" spans="1:3">
      <c r="A9" s="1" t="s">
        <v>7</v>
      </c>
      <c r="B9" s="12">
        <f t="shared" si="0"/>
        <v>8</v>
      </c>
      <c r="C9" s="4">
        <v>0</v>
      </c>
    </row>
    <row r="10" spans="1:3">
      <c r="A10" s="1" t="s">
        <v>8</v>
      </c>
      <c r="B10" s="12">
        <f t="shared" si="0"/>
        <v>9</v>
      </c>
      <c r="C10" s="4">
        <v>0</v>
      </c>
    </row>
    <row r="11" spans="1:3">
      <c r="A11" s="1" t="s">
        <v>9</v>
      </c>
      <c r="B11" s="12">
        <f t="shared" si="0"/>
        <v>10</v>
      </c>
      <c r="C11" s="4">
        <v>0</v>
      </c>
    </row>
    <row r="12" spans="1:3">
      <c r="A12" s="1" t="s">
        <v>10</v>
      </c>
      <c r="B12" s="12">
        <f t="shared" si="0"/>
        <v>11</v>
      </c>
      <c r="C12" s="4">
        <v>0</v>
      </c>
    </row>
    <row r="13" spans="1:3">
      <c r="A13" s="1" t="s">
        <v>11</v>
      </c>
      <c r="B13" s="12">
        <f t="shared" si="0"/>
        <v>12</v>
      </c>
      <c r="C13" s="4">
        <v>0</v>
      </c>
    </row>
    <row r="14" spans="1:3">
      <c r="A14" s="1" t="s">
        <v>12</v>
      </c>
      <c r="B14" s="12">
        <f t="shared" si="0"/>
        <v>13</v>
      </c>
      <c r="C14" s="4">
        <v>0</v>
      </c>
    </row>
    <row r="15" spans="1:3">
      <c r="A15" s="1" t="s">
        <v>13</v>
      </c>
      <c r="B15" s="12">
        <f t="shared" si="0"/>
        <v>14</v>
      </c>
      <c r="C15" s="4">
        <v>0</v>
      </c>
    </row>
    <row r="16" spans="1:3">
      <c r="A16" s="1" t="s">
        <v>14</v>
      </c>
      <c r="B16" s="12">
        <f t="shared" si="0"/>
        <v>15</v>
      </c>
      <c r="C16" s="4">
        <v>0</v>
      </c>
    </row>
    <row r="17" spans="1:3">
      <c r="A17" s="1" t="s">
        <v>15</v>
      </c>
      <c r="B17" s="12">
        <f t="shared" si="0"/>
        <v>16</v>
      </c>
      <c r="C17" s="4">
        <v>1.5169999999999999</v>
      </c>
    </row>
    <row r="18" spans="1:3">
      <c r="A18" s="1" t="s">
        <v>16</v>
      </c>
      <c r="B18" s="12">
        <f>B17+1</f>
        <v>17</v>
      </c>
      <c r="C18" s="4">
        <v>1.4517670000000038</v>
      </c>
    </row>
    <row r="19" spans="1:3">
      <c r="A19" s="1" t="s">
        <v>17</v>
      </c>
      <c r="B19" s="12">
        <f t="shared" si="0"/>
        <v>18</v>
      </c>
      <c r="C19" s="4">
        <v>1.3094000000000001</v>
      </c>
    </row>
    <row r="20" spans="1:3">
      <c r="A20" s="1" t="s">
        <v>18</v>
      </c>
      <c r="B20" s="12">
        <f t="shared" si="0"/>
        <v>19</v>
      </c>
      <c r="C20" s="4">
        <v>1.3040999999999998</v>
      </c>
    </row>
    <row r="21" spans="1:3">
      <c r="A21" s="1" t="s">
        <v>19</v>
      </c>
      <c r="B21" s="12">
        <f t="shared" si="0"/>
        <v>20</v>
      </c>
      <c r="C21" s="4">
        <v>1.2515000000000001</v>
      </c>
    </row>
    <row r="22" spans="1:3">
      <c r="A22" s="1" t="s">
        <v>20</v>
      </c>
      <c r="B22" s="12">
        <f t="shared" si="0"/>
        <v>21</v>
      </c>
      <c r="C22" s="4">
        <v>1.2538</v>
      </c>
    </row>
    <row r="23" spans="1:3">
      <c r="A23" s="1" t="s">
        <v>21</v>
      </c>
      <c r="B23" s="12">
        <f t="shared" si="0"/>
        <v>22</v>
      </c>
      <c r="C23" s="4">
        <v>1.2116</v>
      </c>
    </row>
    <row r="24" spans="1:3">
      <c r="A24" s="1" t="s">
        <v>22</v>
      </c>
      <c r="B24" s="12">
        <f t="shared" si="0"/>
        <v>23</v>
      </c>
      <c r="C24" s="4">
        <v>1.3203</v>
      </c>
    </row>
    <row r="25" spans="1:3">
      <c r="A25" s="1" t="s">
        <v>23</v>
      </c>
      <c r="B25" s="12">
        <f t="shared" si="0"/>
        <v>24</v>
      </c>
      <c r="C25" s="4">
        <v>1.4140999999999999</v>
      </c>
    </row>
    <row r="26" spans="1:3">
      <c r="A26" s="1" t="s">
        <v>24</v>
      </c>
      <c r="B26" s="12">
        <f t="shared" si="0"/>
        <v>25</v>
      </c>
      <c r="C26" s="4">
        <v>16.517116000000001</v>
      </c>
    </row>
    <row r="27" spans="1:3">
      <c r="A27" s="1" t="s">
        <v>25</v>
      </c>
      <c r="B27" s="12">
        <f t="shared" si="0"/>
        <v>26</v>
      </c>
      <c r="C27" s="4">
        <v>138.53413876887691</v>
      </c>
    </row>
    <row r="28" spans="1:3">
      <c r="A28" s="1" t="s">
        <v>26</v>
      </c>
      <c r="B28" s="12">
        <f t="shared" si="0"/>
        <v>27</v>
      </c>
      <c r="C28" s="4">
        <v>1097.0162585600001</v>
      </c>
    </row>
    <row r="29" spans="1:3">
      <c r="A29" s="1" t="s">
        <v>27</v>
      </c>
      <c r="B29" s="12">
        <f t="shared" si="0"/>
        <v>28</v>
      </c>
      <c r="C29" s="4">
        <v>1201.154</v>
      </c>
    </row>
    <row r="30" spans="1:3">
      <c r="A30" s="1" t="s">
        <v>28</v>
      </c>
      <c r="B30" s="12">
        <f t="shared" si="0"/>
        <v>29</v>
      </c>
      <c r="C30" s="4">
        <v>1249.1163984170439</v>
      </c>
    </row>
    <row r="31" spans="1:3">
      <c r="A31" s="1" t="s">
        <v>29</v>
      </c>
      <c r="B31" s="12">
        <f t="shared" si="0"/>
        <v>30</v>
      </c>
      <c r="C31" s="4">
        <v>1246.08179107298</v>
      </c>
    </row>
    <row r="32" spans="1:3">
      <c r="A32" s="1" t="s">
        <v>30</v>
      </c>
      <c r="B32" s="12">
        <f t="shared" si="0"/>
        <v>31</v>
      </c>
      <c r="C32" s="4">
        <v>1372.6044927347978</v>
      </c>
    </row>
    <row r="33" spans="1:3">
      <c r="A33" s="1" t="s">
        <v>74</v>
      </c>
      <c r="B33" s="12">
        <f t="shared" si="0"/>
        <v>32</v>
      </c>
      <c r="C33" s="16">
        <f>33.2*B33 - 326.9</f>
        <v>735.50000000000011</v>
      </c>
    </row>
    <row r="34" spans="1:3">
      <c r="A34" s="1" t="s">
        <v>75</v>
      </c>
      <c r="B34" s="12">
        <f t="shared" si="0"/>
        <v>33</v>
      </c>
      <c r="C34" s="16">
        <f t="shared" ref="C34:C52" si="1">33.2*B34 - 326.9</f>
        <v>768.70000000000016</v>
      </c>
    </row>
    <row r="35" spans="1:3">
      <c r="A35" s="1" t="s">
        <v>76</v>
      </c>
      <c r="B35" s="12">
        <f t="shared" si="0"/>
        <v>34</v>
      </c>
      <c r="C35" s="16">
        <f t="shared" si="1"/>
        <v>801.9000000000002</v>
      </c>
    </row>
    <row r="36" spans="1:3">
      <c r="A36" s="1" t="s">
        <v>77</v>
      </c>
      <c r="B36" s="12">
        <f t="shared" si="0"/>
        <v>35</v>
      </c>
      <c r="C36" s="16">
        <f t="shared" si="1"/>
        <v>835.1</v>
      </c>
    </row>
    <row r="37" spans="1:3">
      <c r="A37" s="1" t="s">
        <v>78</v>
      </c>
      <c r="B37" s="12">
        <f t="shared" si="0"/>
        <v>36</v>
      </c>
      <c r="C37" s="16">
        <f t="shared" si="1"/>
        <v>868.30000000000007</v>
      </c>
    </row>
    <row r="38" spans="1:3">
      <c r="A38" s="1" t="s">
        <v>79</v>
      </c>
      <c r="B38" s="12">
        <f t="shared" si="0"/>
        <v>37</v>
      </c>
      <c r="C38" s="16">
        <f t="shared" si="1"/>
        <v>901.50000000000011</v>
      </c>
    </row>
    <row r="39" spans="1:3">
      <c r="A39" s="1" t="s">
        <v>80</v>
      </c>
      <c r="B39" s="12">
        <f t="shared" si="0"/>
        <v>38</v>
      </c>
      <c r="C39" s="16">
        <f t="shared" si="1"/>
        <v>934.70000000000016</v>
      </c>
    </row>
    <row r="40" spans="1:3">
      <c r="A40" s="1" t="s">
        <v>81</v>
      </c>
      <c r="B40" s="12">
        <f t="shared" si="0"/>
        <v>39</v>
      </c>
      <c r="C40" s="16">
        <f t="shared" si="1"/>
        <v>967.9000000000002</v>
      </c>
    </row>
    <row r="41" spans="1:3">
      <c r="A41" s="1" t="s">
        <v>82</v>
      </c>
      <c r="B41" s="12">
        <f t="shared" si="0"/>
        <v>40</v>
      </c>
      <c r="C41" s="16">
        <f t="shared" si="1"/>
        <v>1001.1</v>
      </c>
    </row>
    <row r="42" spans="1:3">
      <c r="A42" s="1" t="s">
        <v>83</v>
      </c>
      <c r="B42" s="12">
        <f t="shared" si="0"/>
        <v>41</v>
      </c>
      <c r="C42" s="16">
        <f t="shared" si="1"/>
        <v>1034.3000000000002</v>
      </c>
    </row>
    <row r="43" spans="1:3">
      <c r="A43" s="1" t="s">
        <v>84</v>
      </c>
      <c r="B43" s="12">
        <f t="shared" si="0"/>
        <v>42</v>
      </c>
      <c r="C43" s="16">
        <f t="shared" si="1"/>
        <v>1067.5</v>
      </c>
    </row>
    <row r="44" spans="1:3">
      <c r="A44" s="1" t="s">
        <v>85</v>
      </c>
      <c r="B44" s="12">
        <f t="shared" si="0"/>
        <v>43</v>
      </c>
      <c r="C44" s="16">
        <f t="shared" si="1"/>
        <v>1100.7000000000003</v>
      </c>
    </row>
    <row r="45" spans="1:3">
      <c r="A45" s="1" t="s">
        <v>86</v>
      </c>
      <c r="B45" s="12">
        <f t="shared" si="0"/>
        <v>44</v>
      </c>
      <c r="C45" s="16">
        <f t="shared" si="1"/>
        <v>1133.9000000000001</v>
      </c>
    </row>
    <row r="46" spans="1:3">
      <c r="A46" s="1" t="s">
        <v>87</v>
      </c>
      <c r="B46" s="12">
        <f t="shared" si="0"/>
        <v>45</v>
      </c>
      <c r="C46" s="16">
        <f t="shared" si="1"/>
        <v>1167.1000000000004</v>
      </c>
    </row>
    <row r="47" spans="1:3">
      <c r="A47" s="1" t="s">
        <v>88</v>
      </c>
      <c r="B47" s="12">
        <f t="shared" si="0"/>
        <v>46</v>
      </c>
      <c r="C47" s="16">
        <f t="shared" si="1"/>
        <v>1200.3000000000002</v>
      </c>
    </row>
    <row r="48" spans="1:3">
      <c r="A48" s="1" t="s">
        <v>89</v>
      </c>
      <c r="B48" s="12">
        <f t="shared" si="0"/>
        <v>47</v>
      </c>
      <c r="C48" s="16">
        <f t="shared" si="1"/>
        <v>1233.5</v>
      </c>
    </row>
    <row r="49" spans="1:3">
      <c r="A49" s="1" t="s">
        <v>90</v>
      </c>
      <c r="B49" s="12">
        <f t="shared" si="0"/>
        <v>48</v>
      </c>
      <c r="C49" s="16">
        <f t="shared" si="1"/>
        <v>1266.7000000000003</v>
      </c>
    </row>
    <row r="50" spans="1:3">
      <c r="A50" s="1" t="s">
        <v>91</v>
      </c>
      <c r="B50" s="12">
        <f t="shared" si="0"/>
        <v>49</v>
      </c>
      <c r="C50" s="16">
        <f t="shared" si="1"/>
        <v>1299.9000000000001</v>
      </c>
    </row>
    <row r="51" spans="1:3">
      <c r="A51" s="1" t="s">
        <v>92</v>
      </c>
      <c r="B51" s="12">
        <f t="shared" si="0"/>
        <v>50</v>
      </c>
      <c r="C51" s="16">
        <f t="shared" si="1"/>
        <v>1333.1000000000004</v>
      </c>
    </row>
    <row r="52" spans="1:3">
      <c r="A52" s="1" t="s">
        <v>93</v>
      </c>
      <c r="B52" s="12">
        <f t="shared" si="0"/>
        <v>51</v>
      </c>
      <c r="C52" s="16">
        <f t="shared" si="1"/>
        <v>1366.3000000000002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453F-1B61-4004-9B5C-592391B25923}">
  <dimension ref="A1:C52"/>
  <sheetViews>
    <sheetView topLeftCell="A24" workbookViewId="0">
      <selection activeCell="C34" sqref="C34"/>
    </sheetView>
  </sheetViews>
  <sheetFormatPr defaultRowHeight="14.4"/>
  <cols>
    <col min="3" max="3" width="11.21875" style="14" bestFit="1" customWidth="1"/>
  </cols>
  <sheetData>
    <row r="1" spans="1:3">
      <c r="A1" t="s">
        <v>41</v>
      </c>
      <c r="B1" t="s">
        <v>73</v>
      </c>
      <c r="C1" s="14" t="s">
        <v>72</v>
      </c>
    </row>
    <row r="2" spans="1:3">
      <c r="A2" s="1" t="s">
        <v>0</v>
      </c>
      <c r="B2" s="12">
        <v>1</v>
      </c>
      <c r="C2" s="4">
        <v>0</v>
      </c>
    </row>
    <row r="3" spans="1:3">
      <c r="A3" s="1" t="s">
        <v>1</v>
      </c>
      <c r="B3" s="12">
        <f>B2+1</f>
        <v>2</v>
      </c>
      <c r="C3" s="4">
        <v>0</v>
      </c>
    </row>
    <row r="4" spans="1:3">
      <c r="A4" s="1" t="s">
        <v>2</v>
      </c>
      <c r="B4" s="12">
        <f t="shared" ref="B4:B52" si="0">B3+1</f>
        <v>3</v>
      </c>
      <c r="C4" s="4">
        <v>0</v>
      </c>
    </row>
    <row r="5" spans="1:3">
      <c r="A5" s="1" t="s">
        <v>3</v>
      </c>
      <c r="B5" s="12">
        <f t="shared" si="0"/>
        <v>4</v>
      </c>
      <c r="C5" s="4">
        <v>0</v>
      </c>
    </row>
    <row r="6" spans="1:3">
      <c r="A6" s="1" t="s">
        <v>4</v>
      </c>
      <c r="B6" s="12">
        <f t="shared" si="0"/>
        <v>5</v>
      </c>
      <c r="C6" s="4">
        <v>0</v>
      </c>
    </row>
    <row r="7" spans="1:3">
      <c r="A7" s="1" t="s">
        <v>5</v>
      </c>
      <c r="B7" s="12">
        <f t="shared" si="0"/>
        <v>6</v>
      </c>
      <c r="C7" s="4">
        <v>0</v>
      </c>
    </row>
    <row r="8" spans="1:3">
      <c r="A8" s="1" t="s">
        <v>6</v>
      </c>
      <c r="B8" s="12">
        <f t="shared" si="0"/>
        <v>7</v>
      </c>
      <c r="C8" s="4">
        <v>0</v>
      </c>
    </row>
    <row r="9" spans="1:3">
      <c r="A9" s="1" t="s">
        <v>7</v>
      </c>
      <c r="B9" s="12">
        <f t="shared" si="0"/>
        <v>8</v>
      </c>
      <c r="C9" s="4">
        <v>0</v>
      </c>
    </row>
    <row r="10" spans="1:3">
      <c r="A10" s="1" t="s">
        <v>8</v>
      </c>
      <c r="B10" s="12">
        <f t="shared" si="0"/>
        <v>9</v>
      </c>
      <c r="C10" s="4">
        <v>0</v>
      </c>
    </row>
    <row r="11" spans="1:3">
      <c r="A11" s="1" t="s">
        <v>9</v>
      </c>
      <c r="B11" s="12">
        <f t="shared" si="0"/>
        <v>10</v>
      </c>
      <c r="C11" s="4">
        <v>0</v>
      </c>
    </row>
    <row r="12" spans="1:3">
      <c r="A12" s="1" t="s">
        <v>10</v>
      </c>
      <c r="B12" s="12">
        <f t="shared" si="0"/>
        <v>11</v>
      </c>
      <c r="C12" s="4">
        <v>0</v>
      </c>
    </row>
    <row r="13" spans="1:3">
      <c r="A13" s="1" t="s">
        <v>11</v>
      </c>
      <c r="B13" s="12">
        <f t="shared" si="0"/>
        <v>12</v>
      </c>
      <c r="C13" s="4">
        <v>0</v>
      </c>
    </row>
    <row r="14" spans="1:3">
      <c r="A14" s="1" t="s">
        <v>12</v>
      </c>
      <c r="B14" s="12">
        <f t="shared" si="0"/>
        <v>13</v>
      </c>
      <c r="C14" s="4">
        <v>17.469000000000001</v>
      </c>
    </row>
    <row r="15" spans="1:3">
      <c r="A15" s="1" t="s">
        <v>13</v>
      </c>
      <c r="B15" s="12">
        <f t="shared" si="0"/>
        <v>14</v>
      </c>
      <c r="C15" s="4">
        <v>53.16</v>
      </c>
    </row>
    <row r="16" spans="1:3">
      <c r="A16" s="1" t="s">
        <v>14</v>
      </c>
      <c r="B16" s="12">
        <f t="shared" si="0"/>
        <v>15</v>
      </c>
      <c r="C16" s="4">
        <v>57.841850000000001</v>
      </c>
    </row>
    <row r="17" spans="1:3">
      <c r="A17" s="1" t="s">
        <v>15</v>
      </c>
      <c r="B17" s="12">
        <f t="shared" si="0"/>
        <v>16</v>
      </c>
      <c r="C17" s="4">
        <v>61.385682000000003</v>
      </c>
    </row>
    <row r="18" spans="1:3">
      <c r="A18" s="1" t="s">
        <v>16</v>
      </c>
      <c r="B18" s="12">
        <f>B17+1</f>
        <v>17</v>
      </c>
      <c r="C18" s="4">
        <v>64.427865000000011</v>
      </c>
    </row>
    <row r="19" spans="1:3">
      <c r="A19" s="1" t="s">
        <v>17</v>
      </c>
      <c r="B19" s="12">
        <f t="shared" si="0"/>
        <v>18</v>
      </c>
      <c r="C19" s="4">
        <v>61.716768999999999</v>
      </c>
    </row>
    <row r="20" spans="1:3">
      <c r="A20" s="1" t="s">
        <v>18</v>
      </c>
      <c r="B20" s="12">
        <f t="shared" si="0"/>
        <v>19</v>
      </c>
      <c r="C20" s="4">
        <v>88.203868999999997</v>
      </c>
    </row>
    <row r="21" spans="1:3">
      <c r="A21" s="1" t="s">
        <v>19</v>
      </c>
      <c r="B21" s="12">
        <f t="shared" si="0"/>
        <v>20</v>
      </c>
      <c r="C21" s="4">
        <v>75.339075000000008</v>
      </c>
    </row>
    <row r="22" spans="1:3">
      <c r="A22" s="1" t="s">
        <v>20</v>
      </c>
      <c r="B22" s="12">
        <f t="shared" si="0"/>
        <v>21</v>
      </c>
      <c r="C22" s="4">
        <v>65.655169000000001</v>
      </c>
    </row>
    <row r="23" spans="1:3">
      <c r="A23" s="1" t="s">
        <v>21</v>
      </c>
      <c r="B23" s="12">
        <f t="shared" si="0"/>
        <v>22</v>
      </c>
      <c r="C23" s="4">
        <v>152.05247999999997</v>
      </c>
    </row>
    <row r="24" spans="1:3">
      <c r="A24" s="1" t="s">
        <v>22</v>
      </c>
      <c r="B24" s="12">
        <f t="shared" si="0"/>
        <v>23</v>
      </c>
      <c r="C24" s="4">
        <v>748.41374929439041</v>
      </c>
    </row>
    <row r="25" spans="1:3">
      <c r="A25" s="1" t="s">
        <v>23</v>
      </c>
      <c r="B25" s="12">
        <f t="shared" si="0"/>
        <v>24</v>
      </c>
      <c r="C25" s="4">
        <v>975.21940300000006</v>
      </c>
    </row>
    <row r="26" spans="1:3">
      <c r="A26" s="1" t="s">
        <v>24</v>
      </c>
      <c r="B26" s="12">
        <f t="shared" si="0"/>
        <v>25</v>
      </c>
      <c r="C26" s="4">
        <v>1093.558</v>
      </c>
    </row>
    <row r="27" spans="1:3">
      <c r="A27" s="1" t="s">
        <v>25</v>
      </c>
      <c r="B27" s="12">
        <f t="shared" si="0"/>
        <v>26</v>
      </c>
      <c r="C27" s="4">
        <v>1152.923041</v>
      </c>
    </row>
    <row r="28" spans="1:3">
      <c r="A28" s="1" t="s">
        <v>26</v>
      </c>
      <c r="B28" s="12">
        <f t="shared" si="0"/>
        <v>27</v>
      </c>
      <c r="C28" s="4">
        <v>1041.6598996</v>
      </c>
    </row>
    <row r="29" spans="1:3">
      <c r="A29" s="1" t="s">
        <v>27</v>
      </c>
      <c r="B29" s="12">
        <f t="shared" si="0"/>
        <v>28</v>
      </c>
      <c r="C29" s="4">
        <v>1026.4498310399999</v>
      </c>
    </row>
    <row r="30" spans="1:3">
      <c r="A30" s="1" t="s">
        <v>28</v>
      </c>
      <c r="B30" s="12">
        <f t="shared" si="0"/>
        <v>29</v>
      </c>
      <c r="C30" s="4">
        <f>46.064*B30-394.98</f>
        <v>940.87599999999998</v>
      </c>
    </row>
    <row r="31" spans="1:3">
      <c r="A31" s="1" t="s">
        <v>29</v>
      </c>
      <c r="B31" s="12">
        <f t="shared" si="0"/>
        <v>30</v>
      </c>
      <c r="C31" s="4">
        <f t="shared" ref="C31:C52" si="1">46.064*B31-394.98</f>
        <v>986.94</v>
      </c>
    </row>
    <row r="32" spans="1:3">
      <c r="A32" s="1" t="s">
        <v>30</v>
      </c>
      <c r="B32" s="12">
        <f t="shared" si="0"/>
        <v>31</v>
      </c>
      <c r="C32" s="4">
        <f t="shared" si="1"/>
        <v>1033.0039999999999</v>
      </c>
    </row>
    <row r="33" spans="1:3">
      <c r="A33" s="1" t="s">
        <v>74</v>
      </c>
      <c r="B33" s="12">
        <f t="shared" si="0"/>
        <v>32</v>
      </c>
      <c r="C33" s="4">
        <f t="shared" si="1"/>
        <v>1079.068</v>
      </c>
    </row>
    <row r="34" spans="1:3">
      <c r="A34" s="1" t="s">
        <v>75</v>
      </c>
      <c r="B34" s="12">
        <f t="shared" si="0"/>
        <v>33</v>
      </c>
      <c r="C34" s="4">
        <f t="shared" si="1"/>
        <v>1125.1320000000001</v>
      </c>
    </row>
    <row r="35" spans="1:3">
      <c r="A35" s="1" t="s">
        <v>76</v>
      </c>
      <c r="B35" s="12">
        <f t="shared" si="0"/>
        <v>34</v>
      </c>
      <c r="C35" s="4">
        <f t="shared" si="1"/>
        <v>1171.1959999999999</v>
      </c>
    </row>
    <row r="36" spans="1:3">
      <c r="A36" s="1" t="s">
        <v>77</v>
      </c>
      <c r="B36" s="12">
        <f t="shared" si="0"/>
        <v>35</v>
      </c>
      <c r="C36" s="4">
        <f t="shared" si="1"/>
        <v>1217.26</v>
      </c>
    </row>
    <row r="37" spans="1:3">
      <c r="A37" s="1" t="s">
        <v>78</v>
      </c>
      <c r="B37" s="12">
        <f t="shared" si="0"/>
        <v>36</v>
      </c>
      <c r="C37" s="4">
        <f t="shared" si="1"/>
        <v>1263.3240000000001</v>
      </c>
    </row>
    <row r="38" spans="1:3">
      <c r="A38" s="1" t="s">
        <v>79</v>
      </c>
      <c r="B38" s="12">
        <f t="shared" si="0"/>
        <v>37</v>
      </c>
      <c r="C38" s="4">
        <f t="shared" si="1"/>
        <v>1309.3879999999999</v>
      </c>
    </row>
    <row r="39" spans="1:3">
      <c r="A39" s="1" t="s">
        <v>80</v>
      </c>
      <c r="B39" s="12">
        <f t="shared" si="0"/>
        <v>38</v>
      </c>
      <c r="C39" s="4">
        <f t="shared" si="1"/>
        <v>1355.452</v>
      </c>
    </row>
    <row r="40" spans="1:3">
      <c r="A40" s="1" t="s">
        <v>81</v>
      </c>
      <c r="B40" s="12">
        <f t="shared" si="0"/>
        <v>39</v>
      </c>
      <c r="C40" s="4">
        <f t="shared" si="1"/>
        <v>1401.5160000000001</v>
      </c>
    </row>
    <row r="41" spans="1:3">
      <c r="A41" s="1" t="s">
        <v>82</v>
      </c>
      <c r="B41" s="12">
        <f t="shared" si="0"/>
        <v>40</v>
      </c>
      <c r="C41" s="4">
        <f t="shared" si="1"/>
        <v>1447.58</v>
      </c>
    </row>
    <row r="42" spans="1:3">
      <c r="A42" s="1" t="s">
        <v>83</v>
      </c>
      <c r="B42" s="12">
        <f t="shared" si="0"/>
        <v>41</v>
      </c>
      <c r="C42" s="4">
        <f t="shared" si="1"/>
        <v>1493.644</v>
      </c>
    </row>
    <row r="43" spans="1:3">
      <c r="A43" s="1" t="s">
        <v>84</v>
      </c>
      <c r="B43" s="12">
        <f t="shared" si="0"/>
        <v>42</v>
      </c>
      <c r="C43" s="4">
        <f t="shared" si="1"/>
        <v>1539.7080000000001</v>
      </c>
    </row>
    <row r="44" spans="1:3">
      <c r="A44" s="1" t="s">
        <v>85</v>
      </c>
      <c r="B44" s="12">
        <f t="shared" si="0"/>
        <v>43</v>
      </c>
      <c r="C44" s="4">
        <f t="shared" si="1"/>
        <v>1585.7719999999999</v>
      </c>
    </row>
    <row r="45" spans="1:3">
      <c r="A45" s="1" t="s">
        <v>86</v>
      </c>
      <c r="B45" s="12">
        <f t="shared" si="0"/>
        <v>44</v>
      </c>
      <c r="C45" s="4">
        <f t="shared" si="1"/>
        <v>1631.836</v>
      </c>
    </row>
    <row r="46" spans="1:3">
      <c r="A46" s="1" t="s">
        <v>87</v>
      </c>
      <c r="B46" s="12">
        <f t="shared" si="0"/>
        <v>45</v>
      </c>
      <c r="C46" s="4">
        <f t="shared" si="1"/>
        <v>1677.9</v>
      </c>
    </row>
    <row r="47" spans="1:3">
      <c r="A47" s="1" t="s">
        <v>88</v>
      </c>
      <c r="B47" s="12">
        <f t="shared" si="0"/>
        <v>46</v>
      </c>
      <c r="C47" s="4">
        <f t="shared" si="1"/>
        <v>1723.9639999999999</v>
      </c>
    </row>
    <row r="48" spans="1:3">
      <c r="A48" s="1" t="s">
        <v>89</v>
      </c>
      <c r="B48" s="12">
        <f t="shared" si="0"/>
        <v>47</v>
      </c>
      <c r="C48" s="4">
        <f t="shared" si="1"/>
        <v>1770.0279999999998</v>
      </c>
    </row>
    <row r="49" spans="1:3">
      <c r="A49" s="1" t="s">
        <v>90</v>
      </c>
      <c r="B49" s="12">
        <f t="shared" si="0"/>
        <v>48</v>
      </c>
      <c r="C49" s="4">
        <f t="shared" si="1"/>
        <v>1816.0920000000001</v>
      </c>
    </row>
    <row r="50" spans="1:3">
      <c r="A50" s="1" t="s">
        <v>91</v>
      </c>
      <c r="B50" s="12">
        <f t="shared" si="0"/>
        <v>49</v>
      </c>
      <c r="C50" s="4">
        <f t="shared" si="1"/>
        <v>1862.1559999999999</v>
      </c>
    </row>
    <row r="51" spans="1:3">
      <c r="A51" s="1" t="s">
        <v>92</v>
      </c>
      <c r="B51" s="12">
        <f t="shared" si="0"/>
        <v>50</v>
      </c>
      <c r="C51" s="4">
        <f t="shared" si="1"/>
        <v>1908.2199999999998</v>
      </c>
    </row>
    <row r="52" spans="1:3">
      <c r="A52" s="1" t="s">
        <v>93</v>
      </c>
      <c r="B52" s="12">
        <f t="shared" si="0"/>
        <v>51</v>
      </c>
      <c r="C52" s="4">
        <f t="shared" si="1"/>
        <v>1954.2840000000001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7694-778B-44A7-BDF4-26CA68804799}">
  <dimension ref="A1:I55"/>
  <sheetViews>
    <sheetView workbookViewId="0">
      <selection activeCell="F12" sqref="F12"/>
    </sheetView>
  </sheetViews>
  <sheetFormatPr defaultRowHeight="14.4"/>
  <cols>
    <col min="6" max="6" width="19.33203125" customWidth="1"/>
  </cols>
  <sheetData>
    <row r="1" spans="1:9">
      <c r="A1" t="s">
        <v>43</v>
      </c>
    </row>
    <row r="2" spans="1:9" ht="15" thickBot="1"/>
    <row r="3" spans="1:9">
      <c r="A3" s="10" t="s">
        <v>44</v>
      </c>
      <c r="B3" s="10"/>
    </row>
    <row r="4" spans="1:9">
      <c r="A4" s="7" t="s">
        <v>45</v>
      </c>
      <c r="B4" s="7">
        <v>0.98485703271171143</v>
      </c>
    </row>
    <row r="5" spans="1:9">
      <c r="A5" s="7" t="s">
        <v>46</v>
      </c>
      <c r="B5" s="7">
        <v>0.96994337488171711</v>
      </c>
    </row>
    <row r="6" spans="1:9">
      <c r="A6" s="7" t="s">
        <v>47</v>
      </c>
      <c r="B6" s="7">
        <v>0.96890693953281082</v>
      </c>
    </row>
    <row r="7" spans="1:9">
      <c r="A7" s="7" t="s">
        <v>48</v>
      </c>
      <c r="B7" s="7">
        <v>4232.1744471864413</v>
      </c>
    </row>
    <row r="8" spans="1:9" ht="15" thickBot="1">
      <c r="A8" s="8" t="s">
        <v>49</v>
      </c>
      <c r="B8" s="8">
        <v>31</v>
      </c>
    </row>
    <row r="10" spans="1:9" ht="15" thickBot="1">
      <c r="A10" t="s">
        <v>50</v>
      </c>
    </row>
    <row r="11" spans="1:9">
      <c r="A11" s="9"/>
      <c r="B11" s="9" t="s">
        <v>55</v>
      </c>
      <c r="C11" s="9" t="s">
        <v>56</v>
      </c>
      <c r="D11" s="9" t="s">
        <v>57</v>
      </c>
      <c r="E11" s="9" t="s">
        <v>58</v>
      </c>
      <c r="F11" s="9" t="s">
        <v>59</v>
      </c>
    </row>
    <row r="12" spans="1:9">
      <c r="A12" s="7" t="s">
        <v>51</v>
      </c>
      <c r="B12" s="7">
        <v>1</v>
      </c>
      <c r="C12" s="7">
        <v>16762210323.77537</v>
      </c>
      <c r="D12" s="7">
        <v>16762210323.77537</v>
      </c>
      <c r="E12" s="7">
        <v>935.8455169492687</v>
      </c>
      <c r="F12" s="7">
        <v>1.268599926633021E-23</v>
      </c>
    </row>
    <row r="13" spans="1:9">
      <c r="A13" s="7" t="s">
        <v>52</v>
      </c>
      <c r="B13" s="7">
        <v>29</v>
      </c>
      <c r="C13" s="7">
        <v>519427715.99111795</v>
      </c>
      <c r="D13" s="7">
        <v>17911300.551417861</v>
      </c>
      <c r="E13" s="7"/>
      <c r="F13" s="7"/>
    </row>
    <row r="14" spans="1:9" ht="15" thickBot="1">
      <c r="A14" s="8" t="s">
        <v>53</v>
      </c>
      <c r="B14" s="8">
        <v>30</v>
      </c>
      <c r="C14" s="8">
        <v>17281638039.766487</v>
      </c>
      <c r="D14" s="8"/>
      <c r="E14" s="8"/>
      <c r="F14" s="8"/>
    </row>
    <row r="15" spans="1:9" ht="15" thickBot="1"/>
    <row r="16" spans="1:9">
      <c r="A16" s="9"/>
      <c r="B16" s="9" t="s">
        <v>60</v>
      </c>
      <c r="C16" s="9" t="s">
        <v>48</v>
      </c>
      <c r="D16" s="9" t="s">
        <v>61</v>
      </c>
      <c r="E16" s="9" t="s">
        <v>62</v>
      </c>
      <c r="F16" s="9" t="s">
        <v>63</v>
      </c>
      <c r="G16" s="9" t="s">
        <v>64</v>
      </c>
      <c r="H16" s="9" t="s">
        <v>65</v>
      </c>
      <c r="I16" s="9" t="s">
        <v>66</v>
      </c>
    </row>
    <row r="17" spans="1:9">
      <c r="A17" s="7" t="s">
        <v>54</v>
      </c>
      <c r="B17" s="7">
        <v>16804.756896974803</v>
      </c>
      <c r="C17" s="7">
        <v>1557.7844307774881</v>
      </c>
      <c r="D17" s="7">
        <v>10.7876010088171</v>
      </c>
      <c r="E17" s="7">
        <v>1.1499288423919286E-11</v>
      </c>
      <c r="F17" s="7">
        <v>13618.730003095861</v>
      </c>
      <c r="G17" s="7">
        <v>19990.783790853744</v>
      </c>
      <c r="H17" s="7">
        <v>13618.730003095861</v>
      </c>
      <c r="I17" s="7">
        <v>19990.783790853744</v>
      </c>
    </row>
    <row r="18" spans="1:9" ht="15" thickBot="1">
      <c r="A18" s="8" t="s">
        <v>41</v>
      </c>
      <c r="B18" s="8">
        <v>2599.799179882144</v>
      </c>
      <c r="C18" s="8">
        <v>84.984107981684943</v>
      </c>
      <c r="D18" s="8">
        <v>30.591592259136622</v>
      </c>
      <c r="E18" s="8">
        <v>1.2685999266330301E-23</v>
      </c>
      <c r="F18" s="8">
        <v>2425.9871631277956</v>
      </c>
      <c r="G18" s="8">
        <v>2773.6111966364924</v>
      </c>
      <c r="H18" s="8">
        <v>2425.9871631277956</v>
      </c>
      <c r="I18" s="8">
        <v>2773.6111966364924</v>
      </c>
    </row>
    <row r="22" spans="1:9">
      <c r="A22" t="s">
        <v>67</v>
      </c>
    </row>
    <row r="23" spans="1:9" ht="15" thickBot="1"/>
    <row r="24" spans="1:9">
      <c r="A24" s="9" t="s">
        <v>68</v>
      </c>
      <c r="B24" s="9" t="s">
        <v>71</v>
      </c>
      <c r="C24" s="9" t="s">
        <v>69</v>
      </c>
      <c r="D24" s="9" t="s">
        <v>70</v>
      </c>
    </row>
    <row r="25" spans="1:9">
      <c r="A25" s="7">
        <v>1</v>
      </c>
      <c r="B25" s="7">
        <v>19404.556076856948</v>
      </c>
      <c r="C25" s="7">
        <v>6491.4439231430515</v>
      </c>
      <c r="D25" s="7">
        <v>1.5600530879618859</v>
      </c>
    </row>
    <row r="26" spans="1:9">
      <c r="A26" s="7">
        <v>2</v>
      </c>
      <c r="B26" s="7">
        <v>22004.355256739091</v>
      </c>
      <c r="C26" s="7">
        <v>3644.6447432609093</v>
      </c>
      <c r="D26" s="7">
        <v>0.87589746650622613</v>
      </c>
    </row>
    <row r="27" spans="1:9">
      <c r="A27" s="7">
        <v>3</v>
      </c>
      <c r="B27" s="7">
        <v>24604.154436621233</v>
      </c>
      <c r="C27" s="7">
        <v>1265.8455633787671</v>
      </c>
      <c r="D27" s="7">
        <v>0.30421371630300387</v>
      </c>
    </row>
    <row r="28" spans="1:9">
      <c r="A28" s="7">
        <v>4</v>
      </c>
      <c r="B28" s="7">
        <v>27203.953616503379</v>
      </c>
      <c r="C28" s="7">
        <v>-624.95361650337873</v>
      </c>
      <c r="D28" s="7">
        <v>-0.15019167242331874</v>
      </c>
    </row>
    <row r="29" spans="1:9">
      <c r="A29" s="7">
        <v>5</v>
      </c>
      <c r="B29" s="7">
        <v>29803.752796385525</v>
      </c>
      <c r="C29" s="7">
        <v>655.24720361447544</v>
      </c>
      <c r="D29" s="7">
        <v>0.15747196393898918</v>
      </c>
    </row>
    <row r="30" spans="1:9">
      <c r="A30" s="7">
        <v>6</v>
      </c>
      <c r="B30" s="7">
        <v>32403.551976267667</v>
      </c>
      <c r="C30" s="7">
        <v>1150.4480237323332</v>
      </c>
      <c r="D30" s="7">
        <v>0.27648085899111979</v>
      </c>
    </row>
    <row r="31" spans="1:9">
      <c r="A31" s="7">
        <v>7</v>
      </c>
      <c r="B31" s="7">
        <v>35003.351156149809</v>
      </c>
      <c r="C31" s="7">
        <v>1704.7858438501862</v>
      </c>
      <c r="D31" s="7">
        <v>0.40970182466345306</v>
      </c>
    </row>
    <row r="32" spans="1:9">
      <c r="A32" s="7">
        <v>8</v>
      </c>
      <c r="B32" s="7">
        <v>37603.150336031955</v>
      </c>
      <c r="C32" s="7">
        <v>2193.42666396805</v>
      </c>
      <c r="D32" s="7">
        <v>0.52713419092196123</v>
      </c>
    </row>
    <row r="33" spans="1:4">
      <c r="A33" s="7">
        <v>9</v>
      </c>
      <c r="B33" s="7">
        <v>40202.949515914101</v>
      </c>
      <c r="C33" s="7">
        <v>1376.2611501158972</v>
      </c>
      <c r="D33" s="7">
        <v>0.33074928821702276</v>
      </c>
    </row>
    <row r="34" spans="1:4">
      <c r="A34" s="7">
        <v>10</v>
      </c>
      <c r="B34" s="7">
        <v>42802.748695796239</v>
      </c>
      <c r="C34" s="7">
        <v>-1371.0736957962363</v>
      </c>
      <c r="D34" s="7">
        <v>-0.32950261579315782</v>
      </c>
    </row>
    <row r="35" spans="1:4">
      <c r="A35" s="7">
        <v>11</v>
      </c>
      <c r="B35" s="7">
        <v>45402.547875678385</v>
      </c>
      <c r="C35" s="7">
        <v>-112.54787567838503</v>
      </c>
      <c r="D35" s="7">
        <v>-2.7048013211612508E-2</v>
      </c>
    </row>
    <row r="36" spans="1:4">
      <c r="A36" s="7">
        <v>12</v>
      </c>
      <c r="B36" s="7">
        <v>48002.347055560531</v>
      </c>
      <c r="C36" s="7">
        <v>-962.24269597206876</v>
      </c>
      <c r="D36" s="7">
        <v>-0.23125050558754018</v>
      </c>
    </row>
    <row r="37" spans="1:4">
      <c r="A37" s="7">
        <v>13</v>
      </c>
      <c r="B37" s="7">
        <v>50602.146235442677</v>
      </c>
      <c r="C37" s="7">
        <v>-2134.7099182712045</v>
      </c>
      <c r="D37" s="7">
        <v>-0.51302311771175246</v>
      </c>
    </row>
    <row r="38" spans="1:4">
      <c r="A38" s="7">
        <v>14</v>
      </c>
      <c r="B38" s="7">
        <v>53201.945415324815</v>
      </c>
      <c r="C38" s="7">
        <v>-261.13585538299958</v>
      </c>
      <c r="D38" s="7">
        <v>-6.2757346807760364E-2</v>
      </c>
    </row>
    <row r="39" spans="1:4">
      <c r="A39" s="7">
        <v>15</v>
      </c>
      <c r="B39" s="7">
        <v>55801.744595206961</v>
      </c>
      <c r="C39" s="7">
        <v>155.455404793036</v>
      </c>
      <c r="D39" s="7">
        <v>3.7359744173884379E-2</v>
      </c>
    </row>
    <row r="40" spans="1:4">
      <c r="A40" s="7">
        <v>16</v>
      </c>
      <c r="B40" s="7">
        <v>58401.543775089107</v>
      </c>
      <c r="C40" s="7">
        <v>-1833.8034962036545</v>
      </c>
      <c r="D40" s="7">
        <v>-0.44070792890445953</v>
      </c>
    </row>
    <row r="41" spans="1:4">
      <c r="A41" s="7">
        <v>17</v>
      </c>
      <c r="B41" s="7">
        <v>61001.342954971253</v>
      </c>
      <c r="C41" s="7">
        <v>-4217.2132537712387</v>
      </c>
      <c r="D41" s="7">
        <v>-1.0134997139363922</v>
      </c>
    </row>
    <row r="42" spans="1:4">
      <c r="A42" s="7">
        <v>18</v>
      </c>
      <c r="B42" s="7">
        <v>63601.142134853399</v>
      </c>
      <c r="C42" s="7">
        <v>-3989.3542297972381</v>
      </c>
      <c r="D42" s="7">
        <v>-0.95873960537205483</v>
      </c>
    </row>
    <row r="43" spans="1:4">
      <c r="A43" s="7">
        <v>19</v>
      </c>
      <c r="B43" s="7">
        <v>66200.941314735537</v>
      </c>
      <c r="C43" s="7">
        <v>-5379.9560169195174</v>
      </c>
      <c r="D43" s="7">
        <v>-1.2929353001682651</v>
      </c>
    </row>
    <row r="44" spans="1:4">
      <c r="A44" s="7">
        <v>20</v>
      </c>
      <c r="B44" s="7">
        <v>68800.740494617683</v>
      </c>
      <c r="C44" s="7">
        <v>-6866.3084385215843</v>
      </c>
      <c r="D44" s="7">
        <v>-1.6501422193951374</v>
      </c>
    </row>
    <row r="45" spans="1:4">
      <c r="A45" s="7">
        <v>21</v>
      </c>
      <c r="B45" s="7">
        <v>71400.539674499829</v>
      </c>
      <c r="C45" s="7">
        <v>-3657.7806121653994</v>
      </c>
      <c r="D45" s="7">
        <v>-0.87905433778018927</v>
      </c>
    </row>
    <row r="46" spans="1:4">
      <c r="A46" s="7">
        <v>22</v>
      </c>
      <c r="B46" s="7">
        <v>74000.33885438196</v>
      </c>
      <c r="C46" s="7">
        <v>-4824.6890572558332</v>
      </c>
      <c r="D46" s="7">
        <v>-1.1594910394887217</v>
      </c>
    </row>
    <row r="47" spans="1:4">
      <c r="A47" s="7">
        <v>23</v>
      </c>
      <c r="B47" s="7">
        <v>76600.138034264121</v>
      </c>
      <c r="C47" s="7">
        <v>-3678.1272969484562</v>
      </c>
      <c r="D47" s="7">
        <v>-0.88394414485568895</v>
      </c>
    </row>
    <row r="48" spans="1:4">
      <c r="A48" s="7">
        <v>24</v>
      </c>
      <c r="B48" s="7">
        <v>79199.937214146252</v>
      </c>
      <c r="C48" s="7">
        <v>-3934.0955160508165</v>
      </c>
      <c r="D48" s="7">
        <v>-0.9454595820001257</v>
      </c>
    </row>
    <row r="49" spans="1:4">
      <c r="A49" s="7">
        <v>25</v>
      </c>
      <c r="B49" s="7">
        <v>81799.736394028412</v>
      </c>
      <c r="C49" s="7">
        <v>-4538.7389891782805</v>
      </c>
      <c r="D49" s="7">
        <v>-1.0907702291437555</v>
      </c>
    </row>
    <row r="50" spans="1:4">
      <c r="A50" s="7">
        <v>26</v>
      </c>
      <c r="B50" s="7">
        <v>84399.535573910543</v>
      </c>
      <c r="C50" s="7">
        <v>-1986.3226490944071</v>
      </c>
      <c r="D50" s="7">
        <v>-0.47736201977509957</v>
      </c>
    </row>
    <row r="51" spans="1:4">
      <c r="A51" s="7">
        <v>27</v>
      </c>
      <c r="B51" s="7">
        <v>86999.334753792704</v>
      </c>
      <c r="C51" s="7">
        <v>3798.5568912447197</v>
      </c>
      <c r="D51" s="7">
        <v>0.91288632824174165</v>
      </c>
    </row>
    <row r="52" spans="1:4">
      <c r="A52" s="7">
        <v>28</v>
      </c>
      <c r="B52" s="7">
        <v>89599.133933674835</v>
      </c>
      <c r="C52" s="7">
        <v>4771.2080663251545</v>
      </c>
      <c r="D52" s="7">
        <v>1.1466382464835763</v>
      </c>
    </row>
    <row r="53" spans="1:4">
      <c r="A53" s="7">
        <v>29</v>
      </c>
      <c r="B53" s="7">
        <v>92198.933113556966</v>
      </c>
      <c r="C53" s="7">
        <v>7565.7849271359009</v>
      </c>
      <c r="D53" s="7">
        <v>1.8182435646334631</v>
      </c>
    </row>
    <row r="54" spans="1:4">
      <c r="A54" s="7">
        <v>30</v>
      </c>
      <c r="B54" s="7">
        <v>94798.732293439127</v>
      </c>
      <c r="C54" s="7">
        <v>11242.756048286828</v>
      </c>
      <c r="D54" s="7">
        <v>2.701909852105723</v>
      </c>
    </row>
    <row r="55" spans="1:4" ht="15" thickBot="1">
      <c r="A55" s="8">
        <v>31</v>
      </c>
      <c r="B55" s="8">
        <v>97398.531473321258</v>
      </c>
      <c r="C55" s="8">
        <v>4357.1887606614619</v>
      </c>
      <c r="D55" s="8">
        <v>1.0471392592129987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8614-DBCD-415E-A2A0-0554C272BF96}">
  <dimension ref="A1:C52"/>
  <sheetViews>
    <sheetView zoomScale="85" zoomScaleNormal="85" workbookViewId="0">
      <selection activeCell="C33" sqref="C33"/>
    </sheetView>
  </sheetViews>
  <sheetFormatPr defaultRowHeight="14.4"/>
  <cols>
    <col min="1" max="1" width="8.88671875" style="11"/>
    <col min="3" max="3" width="11.6640625" bestFit="1" customWidth="1"/>
  </cols>
  <sheetData>
    <row r="1" spans="1:3">
      <c r="A1" s="11" t="s">
        <v>41</v>
      </c>
      <c r="B1" t="s">
        <v>41</v>
      </c>
      <c r="C1" t="s">
        <v>42</v>
      </c>
    </row>
    <row r="2" spans="1:3">
      <c r="A2" s="11" t="str">
        <f>energy!A2</f>
        <v>1990</v>
      </c>
      <c r="B2">
        <v>1</v>
      </c>
      <c r="C2" s="5">
        <f>energy!J2</f>
        <v>25896</v>
      </c>
    </row>
    <row r="3" spans="1:3">
      <c r="A3" s="11" t="str">
        <f>energy!A3</f>
        <v>1991</v>
      </c>
      <c r="B3">
        <v>2</v>
      </c>
      <c r="C3" s="5">
        <f>energy!J3</f>
        <v>25649</v>
      </c>
    </row>
    <row r="4" spans="1:3">
      <c r="A4" s="11" t="str">
        <f>energy!A4</f>
        <v>1992</v>
      </c>
      <c r="B4">
        <v>3</v>
      </c>
      <c r="C4" s="5">
        <f>energy!J4</f>
        <v>25870</v>
      </c>
    </row>
    <row r="5" spans="1:3">
      <c r="A5" s="11" t="str">
        <f>energy!A5</f>
        <v>1993</v>
      </c>
      <c r="B5">
        <v>4</v>
      </c>
      <c r="C5" s="5">
        <f>energy!J5</f>
        <v>26579</v>
      </c>
    </row>
    <row r="6" spans="1:3">
      <c r="A6" s="11" t="str">
        <f>energy!A6</f>
        <v>1994</v>
      </c>
      <c r="B6">
        <v>5</v>
      </c>
      <c r="C6" s="5">
        <f>energy!J6</f>
        <v>30459</v>
      </c>
    </row>
    <row r="7" spans="1:3">
      <c r="A7" s="11" t="str">
        <f>energy!A7</f>
        <v>1995</v>
      </c>
      <c r="B7">
        <v>6</v>
      </c>
      <c r="C7" s="5">
        <f>energy!J7</f>
        <v>33554</v>
      </c>
    </row>
    <row r="8" spans="1:3">
      <c r="A8" s="11" t="str">
        <f>energy!A8</f>
        <v>1996</v>
      </c>
      <c r="B8">
        <v>7</v>
      </c>
      <c r="C8" s="5">
        <f>energy!J8</f>
        <v>36708.137000000002</v>
      </c>
    </row>
    <row r="9" spans="1:3">
      <c r="A9" s="11" t="str">
        <f>energy!A9</f>
        <v>1997</v>
      </c>
      <c r="B9">
        <v>8</v>
      </c>
      <c r="C9" s="5">
        <f>energy!J9</f>
        <v>39796.577000000005</v>
      </c>
    </row>
    <row r="10" spans="1:3">
      <c r="A10" s="11" t="str">
        <f>energy!A10</f>
        <v>1998</v>
      </c>
      <c r="B10">
        <v>9</v>
      </c>
      <c r="C10" s="5">
        <f>energy!J10</f>
        <v>41579.210666029998</v>
      </c>
    </row>
    <row r="11" spans="1:3">
      <c r="A11" s="11" t="str">
        <f>energy!A11</f>
        <v>1999</v>
      </c>
      <c r="B11">
        <v>10</v>
      </c>
      <c r="C11" s="5">
        <f>energy!J11</f>
        <v>41431.675000000003</v>
      </c>
    </row>
    <row r="12" spans="1:3">
      <c r="A12" s="11" t="str">
        <f>energy!A12</f>
        <v>2000</v>
      </c>
      <c r="B12">
        <v>11</v>
      </c>
      <c r="C12" s="5">
        <f>energy!J12</f>
        <v>45290</v>
      </c>
    </row>
    <row r="13" spans="1:3">
      <c r="A13" s="11" t="str">
        <f>energy!A13</f>
        <v>2001</v>
      </c>
      <c r="B13">
        <v>12</v>
      </c>
      <c r="C13" s="5">
        <f>energy!J13</f>
        <v>47040.104359588455</v>
      </c>
    </row>
    <row r="14" spans="1:3">
      <c r="A14" s="11" t="str">
        <f>energy!A14</f>
        <v>2002</v>
      </c>
      <c r="B14">
        <v>13</v>
      </c>
      <c r="C14" s="5">
        <f>energy!J14</f>
        <v>48467.436317171479</v>
      </c>
    </row>
    <row r="15" spans="1:3">
      <c r="A15" s="11" t="str">
        <f>energy!A15</f>
        <v>2003</v>
      </c>
      <c r="B15">
        <v>14</v>
      </c>
      <c r="C15" s="5">
        <f>energy!J15</f>
        <v>52940.809559941816</v>
      </c>
    </row>
    <row r="16" spans="1:3">
      <c r="A16" s="11" t="str">
        <f>energy!A16</f>
        <v>2004</v>
      </c>
      <c r="B16">
        <v>15</v>
      </c>
      <c r="C16" s="5">
        <f>energy!J16</f>
        <v>55957.2</v>
      </c>
    </row>
    <row r="17" spans="1:3">
      <c r="A17" s="11" t="str">
        <f>energy!A17</f>
        <v>2005</v>
      </c>
      <c r="B17">
        <v>16</v>
      </c>
      <c r="C17" s="5">
        <f>energy!J17</f>
        <v>56567.74027888546</v>
      </c>
    </row>
    <row r="18" spans="1:3">
      <c r="A18" s="11" t="str">
        <f>energy!A18</f>
        <v>2006</v>
      </c>
      <c r="B18">
        <v>17</v>
      </c>
      <c r="C18" s="5">
        <f>energy!J18</f>
        <v>56784.129701200007</v>
      </c>
    </row>
    <row r="19" spans="1:3">
      <c r="A19" s="11" t="str">
        <f>energy!A19</f>
        <v>2007</v>
      </c>
      <c r="B19">
        <v>18</v>
      </c>
      <c r="C19" s="5">
        <f>energy!J19</f>
        <v>59611.787905056161</v>
      </c>
    </row>
    <row r="20" spans="1:3">
      <c r="A20" s="11" t="str">
        <f>energy!A20</f>
        <v>2008</v>
      </c>
      <c r="B20">
        <v>19</v>
      </c>
      <c r="C20" s="5">
        <f>energy!J20</f>
        <v>60820.98529781602</v>
      </c>
    </row>
    <row r="21" spans="1:3">
      <c r="A21" s="11" t="str">
        <f>energy!A21</f>
        <v>2009</v>
      </c>
      <c r="B21">
        <v>20</v>
      </c>
      <c r="C21" s="5">
        <f>energy!J21</f>
        <v>61934.432056096099</v>
      </c>
    </row>
    <row r="22" spans="1:3">
      <c r="A22" s="11" t="str">
        <f>energy!A22</f>
        <v>2010</v>
      </c>
      <c r="B22">
        <v>21</v>
      </c>
      <c r="C22" s="5">
        <f>energy!J22</f>
        <v>67742.759062334444</v>
      </c>
    </row>
    <row r="23" spans="1:3">
      <c r="A23" s="11" t="str">
        <f>energy!A23</f>
        <v>2011</v>
      </c>
      <c r="B23">
        <v>22</v>
      </c>
      <c r="C23" s="5">
        <f>energy!J23</f>
        <v>69175.649797126156</v>
      </c>
    </row>
    <row r="24" spans="1:3">
      <c r="A24" s="11" t="str">
        <f>energy!A24</f>
        <v>2012</v>
      </c>
      <c r="B24">
        <v>23</v>
      </c>
      <c r="C24" s="5">
        <f>energy!J24</f>
        <v>72922.010737315664</v>
      </c>
    </row>
    <row r="25" spans="1:3">
      <c r="A25" s="11" t="str">
        <f>energy!A25</f>
        <v>2013</v>
      </c>
      <c r="B25">
        <v>24</v>
      </c>
      <c r="C25" s="5">
        <f>energy!J25</f>
        <v>75265.841698095435</v>
      </c>
    </row>
    <row r="26" spans="1:3">
      <c r="A26" s="11" t="str">
        <f>energy!A26</f>
        <v>2014</v>
      </c>
      <c r="B26">
        <v>25</v>
      </c>
      <c r="C26" s="5">
        <f>energy!J26</f>
        <v>77260.997404850132</v>
      </c>
    </row>
    <row r="27" spans="1:3">
      <c r="A27" s="11" t="str">
        <f>energy!A27</f>
        <v>2015</v>
      </c>
      <c r="B27">
        <v>26</v>
      </c>
      <c r="C27" s="5">
        <f>energy!J27</f>
        <v>82413.212924816136</v>
      </c>
    </row>
    <row r="28" spans="1:3">
      <c r="A28" s="11" t="str">
        <f>energy!A28</f>
        <v>2016</v>
      </c>
      <c r="B28">
        <v>27</v>
      </c>
      <c r="C28" s="5">
        <f>energy!J28</f>
        <v>90797.891645037424</v>
      </c>
    </row>
    <row r="29" spans="1:3">
      <c r="A29" s="11" t="str">
        <f>energy!A29</f>
        <v>2017</v>
      </c>
      <c r="B29">
        <v>28</v>
      </c>
      <c r="C29" s="5">
        <f>energy!J29</f>
        <v>94370.342000000004</v>
      </c>
    </row>
    <row r="30" spans="1:3">
      <c r="A30" s="11" t="str">
        <f>energy!A30</f>
        <v>2018</v>
      </c>
      <c r="B30">
        <v>29</v>
      </c>
      <c r="C30" s="5">
        <f>energy!J30</f>
        <v>99764.718040692882</v>
      </c>
    </row>
    <row r="31" spans="1:3">
      <c r="A31" s="11" t="str">
        <f>energy!A31</f>
        <v>2019</v>
      </c>
      <c r="B31">
        <v>30</v>
      </c>
      <c r="C31" s="5">
        <f>energy!J31</f>
        <v>106041.48834172594</v>
      </c>
    </row>
    <row r="32" spans="1:3">
      <c r="A32" s="11" t="str">
        <f>energy!A32</f>
        <v>2020</v>
      </c>
      <c r="B32">
        <v>31</v>
      </c>
      <c r="C32" s="5">
        <f>energy!J32</f>
        <v>101755.72023398273</v>
      </c>
    </row>
    <row r="33" spans="1:3">
      <c r="A33" s="11">
        <v>2021</v>
      </c>
      <c r="B33">
        <v>32</v>
      </c>
      <c r="C33" s="5">
        <f>1814.1*B33+26247</f>
        <v>84298.2</v>
      </c>
    </row>
    <row r="34" spans="1:3">
      <c r="A34" s="11">
        <v>2022</v>
      </c>
      <c r="B34">
        <v>33</v>
      </c>
      <c r="C34" s="5">
        <f t="shared" ref="C34:C52" si="0">1814.1*B34+26247</f>
        <v>86112.299999999988</v>
      </c>
    </row>
    <row r="35" spans="1:3">
      <c r="A35" s="11">
        <v>2023</v>
      </c>
      <c r="B35">
        <v>34</v>
      </c>
      <c r="C35" s="5">
        <f t="shared" si="0"/>
        <v>87926.399999999994</v>
      </c>
    </row>
    <row r="36" spans="1:3">
      <c r="A36" s="11">
        <v>2024</v>
      </c>
      <c r="B36">
        <v>35</v>
      </c>
      <c r="C36" s="5">
        <f t="shared" si="0"/>
        <v>89740.5</v>
      </c>
    </row>
    <row r="37" spans="1:3">
      <c r="A37" s="11">
        <v>2025</v>
      </c>
      <c r="B37">
        <v>36</v>
      </c>
      <c r="C37" s="5">
        <f t="shared" si="0"/>
        <v>91554.6</v>
      </c>
    </row>
    <row r="38" spans="1:3">
      <c r="A38" s="11">
        <v>2026</v>
      </c>
      <c r="B38">
        <v>37</v>
      </c>
      <c r="C38" s="5">
        <f t="shared" si="0"/>
        <v>93368.7</v>
      </c>
    </row>
    <row r="39" spans="1:3">
      <c r="A39" s="11">
        <v>2027</v>
      </c>
      <c r="B39">
        <v>38</v>
      </c>
      <c r="C39" s="5">
        <f t="shared" si="0"/>
        <v>95182.8</v>
      </c>
    </row>
    <row r="40" spans="1:3">
      <c r="A40" s="11">
        <v>2028</v>
      </c>
      <c r="B40">
        <v>39</v>
      </c>
      <c r="C40" s="5">
        <f t="shared" si="0"/>
        <v>96996.9</v>
      </c>
    </row>
    <row r="41" spans="1:3">
      <c r="A41" s="11">
        <v>2029</v>
      </c>
      <c r="B41">
        <v>40</v>
      </c>
      <c r="C41" s="5">
        <f t="shared" si="0"/>
        <v>98811</v>
      </c>
    </row>
    <row r="42" spans="1:3">
      <c r="A42" s="1" t="s">
        <v>83</v>
      </c>
      <c r="B42">
        <v>41</v>
      </c>
      <c r="C42" s="5">
        <f t="shared" si="0"/>
        <v>100625.09999999999</v>
      </c>
    </row>
    <row r="43" spans="1:3">
      <c r="A43" s="1" t="s">
        <v>84</v>
      </c>
      <c r="B43">
        <v>42</v>
      </c>
      <c r="C43" s="5">
        <f t="shared" si="0"/>
        <v>102439.2</v>
      </c>
    </row>
    <row r="44" spans="1:3">
      <c r="A44" s="1" t="s">
        <v>85</v>
      </c>
      <c r="B44">
        <v>43</v>
      </c>
      <c r="C44" s="5">
        <f t="shared" si="0"/>
        <v>104253.3</v>
      </c>
    </row>
    <row r="45" spans="1:3">
      <c r="A45" s="1" t="s">
        <v>86</v>
      </c>
      <c r="B45">
        <v>44</v>
      </c>
      <c r="C45" s="5">
        <f t="shared" si="0"/>
        <v>106067.4</v>
      </c>
    </row>
    <row r="46" spans="1:3">
      <c r="A46" s="1" t="s">
        <v>87</v>
      </c>
      <c r="B46">
        <v>45</v>
      </c>
      <c r="C46" s="5">
        <f t="shared" si="0"/>
        <v>107881.5</v>
      </c>
    </row>
    <row r="47" spans="1:3">
      <c r="A47" s="1" t="s">
        <v>88</v>
      </c>
      <c r="B47">
        <v>46</v>
      </c>
      <c r="C47" s="5">
        <f t="shared" si="0"/>
        <v>109695.59999999999</v>
      </c>
    </row>
    <row r="48" spans="1:3">
      <c r="A48" s="1" t="s">
        <v>89</v>
      </c>
      <c r="B48">
        <v>47</v>
      </c>
      <c r="C48" s="5">
        <f t="shared" si="0"/>
        <v>111509.7</v>
      </c>
    </row>
    <row r="49" spans="1:3">
      <c r="A49" s="1" t="s">
        <v>90</v>
      </c>
      <c r="B49">
        <v>48</v>
      </c>
      <c r="C49" s="5">
        <f t="shared" si="0"/>
        <v>113323.79999999999</v>
      </c>
    </row>
    <row r="50" spans="1:3">
      <c r="A50" s="1" t="s">
        <v>91</v>
      </c>
      <c r="B50">
        <v>49</v>
      </c>
      <c r="C50" s="5">
        <f t="shared" si="0"/>
        <v>115137.9</v>
      </c>
    </row>
    <row r="51" spans="1:3">
      <c r="A51" s="1" t="s">
        <v>92</v>
      </c>
      <c r="B51">
        <v>50</v>
      </c>
      <c r="C51" s="5">
        <f t="shared" si="0"/>
        <v>116952</v>
      </c>
    </row>
    <row r="52" spans="1:3">
      <c r="A52" s="1" t="s">
        <v>93</v>
      </c>
      <c r="B52">
        <v>51</v>
      </c>
      <c r="C52" s="5">
        <f t="shared" si="0"/>
        <v>118766.09999999999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E298-9532-4AA3-9DA8-63FE08881B0D}">
  <dimension ref="A1:C52"/>
  <sheetViews>
    <sheetView topLeftCell="A7" zoomScale="85" zoomScaleNormal="85" workbookViewId="0">
      <selection activeCell="C33" sqref="C33"/>
    </sheetView>
  </sheetViews>
  <sheetFormatPr defaultRowHeight="14.4"/>
  <cols>
    <col min="1" max="1" width="8.88671875" style="11"/>
    <col min="3" max="3" width="11.6640625" bestFit="1" customWidth="1"/>
  </cols>
  <sheetData>
    <row r="1" spans="1:3">
      <c r="A1" s="11" t="s">
        <v>41</v>
      </c>
      <c r="B1" t="s">
        <v>41</v>
      </c>
      <c r="C1" t="s">
        <v>42</v>
      </c>
    </row>
    <row r="2" spans="1:3">
      <c r="A2" s="11" t="str">
        <f>energy!A2</f>
        <v>1990</v>
      </c>
      <c r="B2">
        <v>1</v>
      </c>
      <c r="C2" s="5">
        <f>energy!J2</f>
        <v>25896</v>
      </c>
    </row>
    <row r="3" spans="1:3">
      <c r="A3" s="11" t="str">
        <f>energy!A3</f>
        <v>1991</v>
      </c>
      <c r="B3">
        <v>2</v>
      </c>
      <c r="C3" s="5">
        <f>energy!J3</f>
        <v>25649</v>
      </c>
    </row>
    <row r="4" spans="1:3">
      <c r="A4" s="11" t="str">
        <f>energy!A4</f>
        <v>1992</v>
      </c>
      <c r="B4">
        <v>3</v>
      </c>
      <c r="C4" s="5">
        <f>energy!J4</f>
        <v>25870</v>
      </c>
    </row>
    <row r="5" spans="1:3">
      <c r="A5" s="11" t="str">
        <f>energy!A5</f>
        <v>1993</v>
      </c>
      <c r="B5">
        <v>4</v>
      </c>
      <c r="C5" s="5">
        <f>energy!J5</f>
        <v>26579</v>
      </c>
    </row>
    <row r="6" spans="1:3">
      <c r="A6" s="11" t="str">
        <f>energy!A6</f>
        <v>1994</v>
      </c>
      <c r="B6">
        <v>5</v>
      </c>
      <c r="C6" s="5">
        <f>energy!J6</f>
        <v>30459</v>
      </c>
    </row>
    <row r="7" spans="1:3">
      <c r="A7" s="11" t="str">
        <f>energy!A7</f>
        <v>1995</v>
      </c>
      <c r="B7">
        <v>6</v>
      </c>
      <c r="C7" s="5">
        <f>energy!J7</f>
        <v>33554</v>
      </c>
    </row>
    <row r="8" spans="1:3">
      <c r="A8" s="11" t="str">
        <f>energy!A8</f>
        <v>1996</v>
      </c>
      <c r="B8">
        <v>7</v>
      </c>
      <c r="C8" s="5">
        <f>energy!J8</f>
        <v>36708.137000000002</v>
      </c>
    </row>
    <row r="9" spans="1:3">
      <c r="A9" s="11" t="str">
        <f>energy!A9</f>
        <v>1997</v>
      </c>
      <c r="B9">
        <v>8</v>
      </c>
      <c r="C9" s="5">
        <f>energy!J9</f>
        <v>39796.577000000005</v>
      </c>
    </row>
    <row r="10" spans="1:3">
      <c r="A10" s="11" t="str">
        <f>energy!A10</f>
        <v>1998</v>
      </c>
      <c r="B10">
        <v>9</v>
      </c>
      <c r="C10" s="5">
        <f>energy!J10</f>
        <v>41579.210666029998</v>
      </c>
    </row>
    <row r="11" spans="1:3">
      <c r="A11" s="11" t="str">
        <f>energy!A11</f>
        <v>1999</v>
      </c>
      <c r="B11">
        <v>10</v>
      </c>
      <c r="C11" s="5">
        <f>energy!J11</f>
        <v>41431.675000000003</v>
      </c>
    </row>
    <row r="12" spans="1:3">
      <c r="A12" s="11" t="str">
        <f>energy!A12</f>
        <v>2000</v>
      </c>
      <c r="B12">
        <v>11</v>
      </c>
      <c r="C12" s="5">
        <f>energy!J12</f>
        <v>45290</v>
      </c>
    </row>
    <row r="13" spans="1:3">
      <c r="A13" s="11" t="str">
        <f>energy!A13</f>
        <v>2001</v>
      </c>
      <c r="B13">
        <v>12</v>
      </c>
      <c r="C13" s="5">
        <f>energy!J13</f>
        <v>47040.104359588455</v>
      </c>
    </row>
    <row r="14" spans="1:3">
      <c r="A14" s="11" t="str">
        <f>energy!A14</f>
        <v>2002</v>
      </c>
      <c r="B14">
        <v>13</v>
      </c>
      <c r="C14" s="5">
        <f>energy!J14</f>
        <v>48467.436317171479</v>
      </c>
    </row>
    <row r="15" spans="1:3">
      <c r="A15" s="11" t="str">
        <f>energy!A15</f>
        <v>2003</v>
      </c>
      <c r="B15">
        <v>14</v>
      </c>
      <c r="C15" s="5">
        <f>energy!J15</f>
        <v>52940.809559941816</v>
      </c>
    </row>
    <row r="16" spans="1:3">
      <c r="A16" s="11" t="str">
        <f>energy!A16</f>
        <v>2004</v>
      </c>
      <c r="B16">
        <v>15</v>
      </c>
      <c r="C16" s="5">
        <f>energy!J16</f>
        <v>55957.2</v>
      </c>
    </row>
    <row r="17" spans="1:3">
      <c r="A17" s="11" t="str">
        <f>energy!A17</f>
        <v>2005</v>
      </c>
      <c r="B17">
        <v>16</v>
      </c>
      <c r="C17" s="5">
        <f>energy!J17</f>
        <v>56567.74027888546</v>
      </c>
    </row>
    <row r="18" spans="1:3">
      <c r="A18" s="11" t="str">
        <f>energy!A18</f>
        <v>2006</v>
      </c>
      <c r="B18">
        <v>17</v>
      </c>
      <c r="C18" s="5">
        <f>energy!J18</f>
        <v>56784.129701200007</v>
      </c>
    </row>
    <row r="19" spans="1:3">
      <c r="A19" s="11" t="str">
        <f>energy!A19</f>
        <v>2007</v>
      </c>
      <c r="B19">
        <v>18</v>
      </c>
      <c r="C19" s="5">
        <f>energy!J19</f>
        <v>59611.787905056161</v>
      </c>
    </row>
    <row r="20" spans="1:3">
      <c r="A20" s="11" t="str">
        <f>energy!A20</f>
        <v>2008</v>
      </c>
      <c r="B20">
        <v>19</v>
      </c>
      <c r="C20" s="5">
        <f>energy!J20</f>
        <v>60820.98529781602</v>
      </c>
    </row>
    <row r="21" spans="1:3">
      <c r="A21" s="11" t="str">
        <f>energy!A21</f>
        <v>2009</v>
      </c>
      <c r="B21">
        <v>20</v>
      </c>
      <c r="C21" s="5">
        <f>energy!J21</f>
        <v>61934.432056096099</v>
      </c>
    </row>
    <row r="22" spans="1:3">
      <c r="A22" s="11" t="str">
        <f>energy!A22</f>
        <v>2010</v>
      </c>
      <c r="B22">
        <v>21</v>
      </c>
      <c r="C22" s="5">
        <f>energy!J22</f>
        <v>67742.759062334444</v>
      </c>
    </row>
    <row r="23" spans="1:3">
      <c r="A23" s="11" t="str">
        <f>energy!A23</f>
        <v>2011</v>
      </c>
      <c r="B23">
        <v>22</v>
      </c>
      <c r="C23" s="5">
        <f>energy!J23</f>
        <v>69175.649797126156</v>
      </c>
    </row>
    <row r="24" spans="1:3">
      <c r="A24" s="11" t="str">
        <f>energy!A24</f>
        <v>2012</v>
      </c>
      <c r="B24">
        <v>23</v>
      </c>
      <c r="C24" s="5">
        <f>energy!J24</f>
        <v>72922.010737315664</v>
      </c>
    </row>
    <row r="25" spans="1:3">
      <c r="A25" s="11" t="str">
        <f>energy!A25</f>
        <v>2013</v>
      </c>
      <c r="B25">
        <v>24</v>
      </c>
      <c r="C25" s="5">
        <f>energy!J25</f>
        <v>75265.841698095435</v>
      </c>
    </row>
    <row r="26" spans="1:3">
      <c r="A26" s="11" t="str">
        <f>energy!A26</f>
        <v>2014</v>
      </c>
      <c r="B26">
        <v>25</v>
      </c>
      <c r="C26" s="5">
        <f>energy!J26</f>
        <v>77260.997404850132</v>
      </c>
    </row>
    <row r="27" spans="1:3">
      <c r="A27" s="11" t="str">
        <f>energy!A27</f>
        <v>2015</v>
      </c>
      <c r="B27">
        <v>26</v>
      </c>
      <c r="C27" s="5">
        <f>energy!J27</f>
        <v>82413.212924816136</v>
      </c>
    </row>
    <row r="28" spans="1:3">
      <c r="A28" s="11" t="str">
        <f>energy!A28</f>
        <v>2016</v>
      </c>
      <c r="B28">
        <v>27</v>
      </c>
      <c r="C28" s="5">
        <f>energy!J28</f>
        <v>90797.891645037424</v>
      </c>
    </row>
    <row r="29" spans="1:3">
      <c r="A29" s="11" t="str">
        <f>energy!A29</f>
        <v>2017</v>
      </c>
      <c r="B29">
        <v>28</v>
      </c>
      <c r="C29" s="5">
        <f>energy!J29</f>
        <v>94370.342000000004</v>
      </c>
    </row>
    <row r="30" spans="1:3">
      <c r="A30" s="11" t="str">
        <f>energy!A30</f>
        <v>2018</v>
      </c>
      <c r="B30">
        <v>29</v>
      </c>
      <c r="C30" s="5">
        <f>energy!J30</f>
        <v>99764.718040692882</v>
      </c>
    </row>
    <row r="31" spans="1:3">
      <c r="A31" s="11" t="str">
        <f>energy!A31</f>
        <v>2019</v>
      </c>
      <c r="B31">
        <v>30</v>
      </c>
      <c r="C31" s="5">
        <f>energy!J31</f>
        <v>106041.48834172594</v>
      </c>
    </row>
    <row r="32" spans="1:3">
      <c r="A32" s="11" t="str">
        <f>energy!A32</f>
        <v>2020</v>
      </c>
      <c r="B32">
        <v>31</v>
      </c>
      <c r="C32" s="5">
        <f>energy!J32</f>
        <v>101755.72023398273</v>
      </c>
    </row>
    <row r="33" spans="1:3">
      <c r="A33" s="11">
        <v>2021</v>
      </c>
      <c r="B33">
        <v>32</v>
      </c>
      <c r="C33" s="6">
        <f>2599.8*B33+16805</f>
        <v>99998.6</v>
      </c>
    </row>
    <row r="34" spans="1:3">
      <c r="A34" s="11">
        <v>2022</v>
      </c>
      <c r="B34">
        <v>33</v>
      </c>
      <c r="C34" s="6">
        <f t="shared" ref="C34:C52" si="0">2599.8*B34+16805</f>
        <v>102598.40000000001</v>
      </c>
    </row>
    <row r="35" spans="1:3">
      <c r="A35" s="11">
        <v>2023</v>
      </c>
      <c r="B35">
        <v>34</v>
      </c>
      <c r="C35" s="6">
        <f t="shared" si="0"/>
        <v>105198.20000000001</v>
      </c>
    </row>
    <row r="36" spans="1:3">
      <c r="A36" s="11">
        <v>2024</v>
      </c>
      <c r="B36">
        <v>35</v>
      </c>
      <c r="C36" s="6">
        <f t="shared" si="0"/>
        <v>107798</v>
      </c>
    </row>
    <row r="37" spans="1:3">
      <c r="A37" s="11">
        <v>2025</v>
      </c>
      <c r="B37">
        <v>36</v>
      </c>
      <c r="C37" s="6">
        <f t="shared" si="0"/>
        <v>110397.8</v>
      </c>
    </row>
    <row r="38" spans="1:3">
      <c r="A38" s="11">
        <v>2026</v>
      </c>
      <c r="B38">
        <v>37</v>
      </c>
      <c r="C38" s="6">
        <f t="shared" si="0"/>
        <v>112997.6</v>
      </c>
    </row>
    <row r="39" spans="1:3">
      <c r="A39" s="11">
        <v>2027</v>
      </c>
      <c r="B39">
        <v>38</v>
      </c>
      <c r="C39" s="6">
        <f t="shared" si="0"/>
        <v>115597.40000000001</v>
      </c>
    </row>
    <row r="40" spans="1:3">
      <c r="A40" s="11">
        <v>2028</v>
      </c>
      <c r="B40">
        <v>39</v>
      </c>
      <c r="C40" s="6">
        <f t="shared" si="0"/>
        <v>118197.20000000001</v>
      </c>
    </row>
    <row r="41" spans="1:3">
      <c r="A41" s="11">
        <v>2029</v>
      </c>
      <c r="B41">
        <v>40</v>
      </c>
      <c r="C41" s="6">
        <f t="shared" si="0"/>
        <v>120797</v>
      </c>
    </row>
    <row r="42" spans="1:3">
      <c r="A42" s="1" t="s">
        <v>83</v>
      </c>
      <c r="B42">
        <v>41</v>
      </c>
      <c r="C42" s="6">
        <f t="shared" si="0"/>
        <v>123396.8</v>
      </c>
    </row>
    <row r="43" spans="1:3">
      <c r="A43" s="1" t="s">
        <v>84</v>
      </c>
      <c r="B43">
        <v>42</v>
      </c>
      <c r="C43" s="6">
        <f t="shared" si="0"/>
        <v>125996.6</v>
      </c>
    </row>
    <row r="44" spans="1:3">
      <c r="A44" s="1" t="s">
        <v>85</v>
      </c>
      <c r="B44">
        <v>43</v>
      </c>
      <c r="C44" s="6">
        <f t="shared" si="0"/>
        <v>128596.40000000001</v>
      </c>
    </row>
    <row r="45" spans="1:3">
      <c r="A45" s="1" t="s">
        <v>86</v>
      </c>
      <c r="B45">
        <v>44</v>
      </c>
      <c r="C45" s="6">
        <f t="shared" si="0"/>
        <v>131196.20000000001</v>
      </c>
    </row>
    <row r="46" spans="1:3">
      <c r="A46" s="1" t="s">
        <v>87</v>
      </c>
      <c r="B46">
        <v>45</v>
      </c>
      <c r="C46" s="6">
        <f t="shared" si="0"/>
        <v>133796</v>
      </c>
    </row>
    <row r="47" spans="1:3">
      <c r="A47" s="1" t="s">
        <v>88</v>
      </c>
      <c r="B47">
        <v>46</v>
      </c>
      <c r="C47" s="6">
        <f t="shared" si="0"/>
        <v>136395.79999999999</v>
      </c>
    </row>
    <row r="48" spans="1:3">
      <c r="A48" s="1" t="s">
        <v>89</v>
      </c>
      <c r="B48">
        <v>47</v>
      </c>
      <c r="C48" s="6">
        <f t="shared" si="0"/>
        <v>138995.6</v>
      </c>
    </row>
    <row r="49" spans="1:3">
      <c r="A49" s="1" t="s">
        <v>90</v>
      </c>
      <c r="B49">
        <v>48</v>
      </c>
      <c r="C49" s="6">
        <f t="shared" si="0"/>
        <v>141595.40000000002</v>
      </c>
    </row>
    <row r="50" spans="1:3">
      <c r="A50" s="1" t="s">
        <v>91</v>
      </c>
      <c r="B50">
        <v>49</v>
      </c>
      <c r="C50" s="6">
        <f t="shared" si="0"/>
        <v>144195.20000000001</v>
      </c>
    </row>
    <row r="51" spans="1:3">
      <c r="A51" s="1" t="s">
        <v>92</v>
      </c>
      <c r="B51">
        <v>50</v>
      </c>
      <c r="C51" s="6">
        <f t="shared" si="0"/>
        <v>146795</v>
      </c>
    </row>
    <row r="52" spans="1:3">
      <c r="A52" s="1" t="s">
        <v>93</v>
      </c>
      <c r="B52">
        <v>51</v>
      </c>
      <c r="C52" s="6">
        <f t="shared" si="0"/>
        <v>149394.80000000002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D1C9-E8FD-402F-A37E-7BE024424DD5}">
  <dimension ref="A1:C52"/>
  <sheetViews>
    <sheetView tabSelected="1" topLeftCell="A27" workbookViewId="0">
      <selection activeCell="Q6" sqref="Q6"/>
    </sheetView>
  </sheetViews>
  <sheetFormatPr defaultRowHeight="14.4"/>
  <sheetData>
    <row r="1" spans="1:3">
      <c r="A1" t="s">
        <v>41</v>
      </c>
      <c r="B1" t="s">
        <v>73</v>
      </c>
      <c r="C1" t="s">
        <v>72</v>
      </c>
    </row>
    <row r="2" spans="1:3">
      <c r="A2" s="1" t="s">
        <v>0</v>
      </c>
      <c r="B2" s="12">
        <v>1</v>
      </c>
      <c r="C2" s="4">
        <v>0</v>
      </c>
    </row>
    <row r="3" spans="1:3">
      <c r="A3" s="1" t="s">
        <v>1</v>
      </c>
      <c r="B3" s="12">
        <f>B2+1</f>
        <v>2</v>
      </c>
      <c r="C3" s="4">
        <v>0</v>
      </c>
    </row>
    <row r="4" spans="1:3">
      <c r="A4" s="1" t="s">
        <v>2</v>
      </c>
      <c r="B4" s="12">
        <f t="shared" ref="B4:B52" si="0">B3+1</f>
        <v>3</v>
      </c>
      <c r="C4" s="4">
        <v>0</v>
      </c>
    </row>
    <row r="5" spans="1:3">
      <c r="A5" s="1" t="s">
        <v>3</v>
      </c>
      <c r="B5" s="12">
        <f t="shared" si="0"/>
        <v>4</v>
      </c>
      <c r="C5" s="4">
        <v>0</v>
      </c>
    </row>
    <row r="6" spans="1:3">
      <c r="A6" s="1" t="s">
        <v>4</v>
      </c>
      <c r="B6" s="12">
        <f t="shared" si="0"/>
        <v>5</v>
      </c>
      <c r="C6" s="4">
        <v>0</v>
      </c>
    </row>
    <row r="7" spans="1:3">
      <c r="A7" s="1" t="s">
        <v>5</v>
      </c>
      <c r="B7" s="12">
        <f t="shared" si="0"/>
        <v>6</v>
      </c>
      <c r="C7" s="4">
        <v>0</v>
      </c>
    </row>
    <row r="8" spans="1:3">
      <c r="A8" s="1" t="s">
        <v>6</v>
      </c>
      <c r="B8" s="12">
        <f t="shared" si="0"/>
        <v>7</v>
      </c>
      <c r="C8" s="4">
        <v>0</v>
      </c>
    </row>
    <row r="9" spans="1:3">
      <c r="A9" s="1" t="s">
        <v>7</v>
      </c>
      <c r="B9" s="12">
        <f t="shared" si="0"/>
        <v>8</v>
      </c>
      <c r="C9" s="4">
        <v>0</v>
      </c>
    </row>
    <row r="10" spans="1:3">
      <c r="A10" s="1" t="s">
        <v>8</v>
      </c>
      <c r="B10" s="12">
        <f t="shared" si="0"/>
        <v>9</v>
      </c>
      <c r="C10" s="4">
        <v>0</v>
      </c>
    </row>
    <row r="11" spans="1:3">
      <c r="A11" s="1" t="s">
        <v>9</v>
      </c>
      <c r="B11" s="12">
        <f t="shared" si="0"/>
        <v>10</v>
      </c>
      <c r="C11" s="4">
        <v>0</v>
      </c>
    </row>
    <row r="12" spans="1:3">
      <c r="A12" s="1" t="s">
        <v>10</v>
      </c>
      <c r="B12" s="12">
        <f t="shared" si="0"/>
        <v>11</v>
      </c>
      <c r="C12" s="4">
        <v>0</v>
      </c>
    </row>
    <row r="13" spans="1:3">
      <c r="A13" s="1" t="s">
        <v>11</v>
      </c>
      <c r="B13" s="12">
        <f t="shared" si="0"/>
        <v>12</v>
      </c>
      <c r="C13" s="4">
        <v>0</v>
      </c>
    </row>
    <row r="14" spans="1:3">
      <c r="A14" s="1" t="s">
        <v>12</v>
      </c>
      <c r="B14" s="12">
        <f t="shared" si="0"/>
        <v>13</v>
      </c>
      <c r="C14" s="4">
        <v>0</v>
      </c>
    </row>
    <row r="15" spans="1:3">
      <c r="A15" s="1" t="s">
        <v>13</v>
      </c>
      <c r="B15" s="12">
        <f t="shared" si="0"/>
        <v>14</v>
      </c>
      <c r="C15" s="4">
        <v>0</v>
      </c>
    </row>
    <row r="16" spans="1:3">
      <c r="A16" s="1" t="s">
        <v>14</v>
      </c>
      <c r="B16" s="12">
        <f t="shared" si="0"/>
        <v>15</v>
      </c>
      <c r="C16" s="4">
        <v>0</v>
      </c>
    </row>
    <row r="17" spans="1:3">
      <c r="A17" s="1" t="s">
        <v>15</v>
      </c>
      <c r="B17" s="12">
        <f t="shared" si="0"/>
        <v>16</v>
      </c>
      <c r="C17" s="4">
        <v>0</v>
      </c>
    </row>
    <row r="18" spans="1:3">
      <c r="A18" s="1" t="s">
        <v>16</v>
      </c>
      <c r="B18" s="12">
        <f>B17+1</f>
        <v>17</v>
      </c>
      <c r="C18" s="4">
        <v>0</v>
      </c>
    </row>
    <row r="19" spans="1:3">
      <c r="A19" s="1" t="s">
        <v>17</v>
      </c>
      <c r="B19" s="12">
        <f t="shared" si="0"/>
        <v>18</v>
      </c>
      <c r="C19" s="4">
        <v>0</v>
      </c>
    </row>
    <row r="20" spans="1:3">
      <c r="A20" s="1" t="s">
        <v>18</v>
      </c>
      <c r="B20" s="12">
        <f t="shared" si="0"/>
        <v>19</v>
      </c>
      <c r="C20" s="4">
        <v>0</v>
      </c>
    </row>
    <row r="21" spans="1:3">
      <c r="A21" s="1" t="s">
        <v>19</v>
      </c>
      <c r="B21" s="12">
        <f t="shared" si="0"/>
        <v>20</v>
      </c>
      <c r="C21" s="4">
        <v>13.7098703</v>
      </c>
    </row>
    <row r="22" spans="1:3">
      <c r="A22" s="1" t="s">
        <v>20</v>
      </c>
      <c r="B22" s="12">
        <f t="shared" si="0"/>
        <v>21</v>
      </c>
      <c r="C22" s="4">
        <v>27.270269000000003</v>
      </c>
    </row>
    <row r="23" spans="1:3">
      <c r="A23" s="1" t="s">
        <v>21</v>
      </c>
      <c r="B23" s="12">
        <f t="shared" si="0"/>
        <v>22</v>
      </c>
      <c r="C23" s="4">
        <v>115.27397577999999</v>
      </c>
    </row>
    <row r="24" spans="1:3">
      <c r="A24" s="1" t="s">
        <v>22</v>
      </c>
      <c r="B24" s="12">
        <f t="shared" si="0"/>
        <v>23</v>
      </c>
      <c r="C24" s="4">
        <v>182.81895109333334</v>
      </c>
    </row>
    <row r="25" spans="1:3">
      <c r="A25" s="1" t="s">
        <v>23</v>
      </c>
      <c r="B25" s="12">
        <f t="shared" si="0"/>
        <v>24</v>
      </c>
      <c r="C25" s="4">
        <v>211.97347151761898</v>
      </c>
    </row>
    <row r="26" spans="1:3">
      <c r="A26" s="1" t="s">
        <v>24</v>
      </c>
      <c r="B26" s="12">
        <f t="shared" si="0"/>
        <v>25</v>
      </c>
      <c r="C26" s="4">
        <v>195.69883479000003</v>
      </c>
    </row>
    <row r="27" spans="1:3">
      <c r="A27" s="1" t="s">
        <v>25</v>
      </c>
      <c r="B27" s="12">
        <f t="shared" si="0"/>
        <v>26</v>
      </c>
      <c r="C27" s="4">
        <v>367.45560768000007</v>
      </c>
    </row>
    <row r="28" spans="1:3">
      <c r="A28" s="1" t="s">
        <v>26</v>
      </c>
      <c r="B28" s="12">
        <f t="shared" si="0"/>
        <v>27</v>
      </c>
      <c r="C28" s="4">
        <v>725.90555600000005</v>
      </c>
    </row>
    <row r="29" spans="1:3">
      <c r="A29" s="1" t="s">
        <v>27</v>
      </c>
      <c r="B29" s="12">
        <f t="shared" si="0"/>
        <v>28</v>
      </c>
      <c r="C29" s="4">
        <v>1013.149</v>
      </c>
    </row>
    <row r="30" spans="1:3">
      <c r="A30" s="1" t="s">
        <v>28</v>
      </c>
      <c r="B30" s="12">
        <f t="shared" si="0"/>
        <v>29</v>
      </c>
      <c r="C30" s="4">
        <v>1104.822764666799</v>
      </c>
    </row>
    <row r="31" spans="1:3">
      <c r="A31" s="1" t="s">
        <v>29</v>
      </c>
      <c r="B31" s="12">
        <f t="shared" si="0"/>
        <v>30</v>
      </c>
      <c r="C31" s="4">
        <v>1040.3424459999999</v>
      </c>
    </row>
    <row r="32" spans="1:3">
      <c r="A32" s="1" t="s">
        <v>30</v>
      </c>
      <c r="B32" s="12">
        <f t="shared" si="0"/>
        <v>31</v>
      </c>
      <c r="C32" s="4">
        <v>1261.0159626570603</v>
      </c>
    </row>
    <row r="33" spans="1:3">
      <c r="A33" s="1" t="s">
        <v>74</v>
      </c>
      <c r="B33" s="12">
        <f t="shared" si="0"/>
        <v>32</v>
      </c>
      <c r="C33" s="13">
        <f>31.161*B33-296.66</f>
        <v>700.49199999999996</v>
      </c>
    </row>
    <row r="34" spans="1:3">
      <c r="A34" s="1" t="s">
        <v>75</v>
      </c>
      <c r="B34" s="12">
        <f t="shared" si="0"/>
        <v>33</v>
      </c>
      <c r="C34" s="13">
        <f t="shared" ref="C34:C52" si="1">31.161*B34-296.66</f>
        <v>731.65300000000002</v>
      </c>
    </row>
    <row r="35" spans="1:3">
      <c r="A35" s="1" t="s">
        <v>76</v>
      </c>
      <c r="B35" s="12">
        <f t="shared" si="0"/>
        <v>34</v>
      </c>
      <c r="C35" s="13">
        <f t="shared" si="1"/>
        <v>762.81400000000008</v>
      </c>
    </row>
    <row r="36" spans="1:3">
      <c r="A36" s="1" t="s">
        <v>77</v>
      </c>
      <c r="B36" s="12">
        <f t="shared" si="0"/>
        <v>35</v>
      </c>
      <c r="C36" s="13">
        <f t="shared" si="1"/>
        <v>793.97499999999991</v>
      </c>
    </row>
    <row r="37" spans="1:3">
      <c r="A37" s="1" t="s">
        <v>78</v>
      </c>
      <c r="B37" s="12">
        <f t="shared" si="0"/>
        <v>36</v>
      </c>
      <c r="C37" s="13">
        <f t="shared" si="1"/>
        <v>825.13599999999997</v>
      </c>
    </row>
    <row r="38" spans="1:3">
      <c r="A38" s="1" t="s">
        <v>79</v>
      </c>
      <c r="B38" s="12">
        <f t="shared" si="0"/>
        <v>37</v>
      </c>
      <c r="C38" s="13">
        <f t="shared" si="1"/>
        <v>856.29700000000003</v>
      </c>
    </row>
    <row r="39" spans="1:3">
      <c r="A39" s="1" t="s">
        <v>80</v>
      </c>
      <c r="B39" s="12">
        <f t="shared" si="0"/>
        <v>38</v>
      </c>
      <c r="C39" s="13">
        <f t="shared" si="1"/>
        <v>887.45799999999986</v>
      </c>
    </row>
    <row r="40" spans="1:3">
      <c r="A40" s="1" t="s">
        <v>81</v>
      </c>
      <c r="B40" s="12">
        <f t="shared" si="0"/>
        <v>39</v>
      </c>
      <c r="C40" s="13">
        <f t="shared" si="1"/>
        <v>918.61899999999991</v>
      </c>
    </row>
    <row r="41" spans="1:3">
      <c r="A41" s="1" t="s">
        <v>82</v>
      </c>
      <c r="B41" s="12">
        <f t="shared" si="0"/>
        <v>40</v>
      </c>
      <c r="C41" s="13">
        <f t="shared" si="1"/>
        <v>949.78</v>
      </c>
    </row>
    <row r="42" spans="1:3">
      <c r="A42" s="1" t="s">
        <v>83</v>
      </c>
      <c r="B42" s="12">
        <f t="shared" si="0"/>
        <v>41</v>
      </c>
      <c r="C42" s="13">
        <f t="shared" si="1"/>
        <v>980.94100000000003</v>
      </c>
    </row>
    <row r="43" spans="1:3">
      <c r="A43" s="1" t="s">
        <v>84</v>
      </c>
      <c r="B43" s="12">
        <f t="shared" si="0"/>
        <v>42</v>
      </c>
      <c r="C43" s="13">
        <f t="shared" si="1"/>
        <v>1012.1020000000001</v>
      </c>
    </row>
    <row r="44" spans="1:3">
      <c r="A44" s="1" t="s">
        <v>85</v>
      </c>
      <c r="B44" s="12">
        <f t="shared" si="0"/>
        <v>43</v>
      </c>
      <c r="C44" s="13">
        <f t="shared" si="1"/>
        <v>1043.2629999999999</v>
      </c>
    </row>
    <row r="45" spans="1:3">
      <c r="A45" s="1" t="s">
        <v>86</v>
      </c>
      <c r="B45" s="12">
        <f t="shared" si="0"/>
        <v>44</v>
      </c>
      <c r="C45" s="13">
        <f t="shared" si="1"/>
        <v>1074.424</v>
      </c>
    </row>
    <row r="46" spans="1:3">
      <c r="A46" s="1" t="s">
        <v>87</v>
      </c>
      <c r="B46" s="12">
        <f t="shared" si="0"/>
        <v>45</v>
      </c>
      <c r="C46" s="13">
        <f t="shared" si="1"/>
        <v>1105.585</v>
      </c>
    </row>
    <row r="47" spans="1:3">
      <c r="A47" s="1" t="s">
        <v>88</v>
      </c>
      <c r="B47" s="12">
        <f t="shared" si="0"/>
        <v>46</v>
      </c>
      <c r="C47" s="13">
        <f t="shared" si="1"/>
        <v>1136.7459999999999</v>
      </c>
    </row>
    <row r="48" spans="1:3">
      <c r="A48" s="1" t="s">
        <v>89</v>
      </c>
      <c r="B48" s="12">
        <f t="shared" si="0"/>
        <v>47</v>
      </c>
      <c r="C48" s="13">
        <f t="shared" si="1"/>
        <v>1167.9069999999999</v>
      </c>
    </row>
    <row r="49" spans="1:3">
      <c r="A49" s="1" t="s">
        <v>90</v>
      </c>
      <c r="B49" s="12">
        <f t="shared" si="0"/>
        <v>48</v>
      </c>
      <c r="C49" s="13">
        <f t="shared" si="1"/>
        <v>1199.068</v>
      </c>
    </row>
    <row r="50" spans="1:3">
      <c r="A50" s="1" t="s">
        <v>91</v>
      </c>
      <c r="B50" s="12">
        <f t="shared" si="0"/>
        <v>49</v>
      </c>
      <c r="C50" s="13">
        <f t="shared" si="1"/>
        <v>1230.229</v>
      </c>
    </row>
    <row r="51" spans="1:3">
      <c r="A51" s="1" t="s">
        <v>92</v>
      </c>
      <c r="B51" s="12">
        <f t="shared" si="0"/>
        <v>50</v>
      </c>
      <c r="C51" s="13">
        <f t="shared" si="1"/>
        <v>1261.3900000000001</v>
      </c>
    </row>
    <row r="52" spans="1:3">
      <c r="A52" s="1" t="s">
        <v>93</v>
      </c>
      <c r="B52" s="12">
        <f t="shared" si="0"/>
        <v>51</v>
      </c>
      <c r="C52" s="13">
        <f t="shared" si="1"/>
        <v>1292.5509999999999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7722-907E-42FA-A066-2214EE71A0DB}">
  <dimension ref="A1:C52"/>
  <sheetViews>
    <sheetView topLeftCell="A16" workbookViewId="0">
      <selection activeCell="C32" sqref="C32"/>
    </sheetView>
  </sheetViews>
  <sheetFormatPr defaultRowHeight="14.4"/>
  <cols>
    <col min="3" max="3" width="11.21875" style="14" bestFit="1" customWidth="1"/>
  </cols>
  <sheetData>
    <row r="1" spans="1:3">
      <c r="A1" t="s">
        <v>41</v>
      </c>
      <c r="B1" t="s">
        <v>73</v>
      </c>
      <c r="C1" s="14" t="s">
        <v>72</v>
      </c>
    </row>
    <row r="2" spans="1:3">
      <c r="A2" s="1" t="s">
        <v>0</v>
      </c>
      <c r="B2" s="12">
        <v>1</v>
      </c>
      <c r="C2" s="15">
        <v>1934</v>
      </c>
    </row>
    <row r="3" spans="1:3">
      <c r="A3" s="1" t="s">
        <v>1</v>
      </c>
      <c r="B3" s="12">
        <f>B2+1</f>
        <v>2</v>
      </c>
      <c r="C3" s="15">
        <v>1942</v>
      </c>
    </row>
    <row r="4" spans="1:3">
      <c r="A4" s="1" t="s">
        <v>2</v>
      </c>
      <c r="B4" s="12">
        <f t="shared" ref="B4:B52" si="0">B3+1</f>
        <v>3</v>
      </c>
      <c r="C4" s="15">
        <v>1791</v>
      </c>
    </row>
    <row r="5" spans="1:3">
      <c r="A5" s="1" t="s">
        <v>3</v>
      </c>
      <c r="B5" s="12">
        <f t="shared" si="0"/>
        <v>4</v>
      </c>
      <c r="C5" s="15">
        <v>2015</v>
      </c>
    </row>
    <row r="6" spans="1:3">
      <c r="A6" s="1" t="s">
        <v>4</v>
      </c>
      <c r="B6" s="12">
        <f t="shared" si="0"/>
        <v>5</v>
      </c>
      <c r="C6" s="15">
        <v>1348</v>
      </c>
    </row>
    <row r="7" spans="1:3">
      <c r="A7" s="1" t="s">
        <v>5</v>
      </c>
      <c r="B7" s="12">
        <f t="shared" si="0"/>
        <v>6</v>
      </c>
      <c r="C7" s="15">
        <v>2109</v>
      </c>
    </row>
    <row r="8" spans="1:3">
      <c r="A8" s="1" t="s">
        <v>6</v>
      </c>
      <c r="B8" s="12">
        <f t="shared" si="0"/>
        <v>7</v>
      </c>
      <c r="C8" s="15">
        <v>4855.46</v>
      </c>
    </row>
    <row r="9" spans="1:3">
      <c r="A9" s="1" t="s">
        <v>7</v>
      </c>
      <c r="B9" s="12">
        <f t="shared" si="0"/>
        <v>8</v>
      </c>
      <c r="C9" s="15">
        <v>7362.58</v>
      </c>
    </row>
    <row r="10" spans="1:3">
      <c r="A10" s="1" t="s">
        <v>8</v>
      </c>
      <c r="B10" s="12">
        <f t="shared" si="0"/>
        <v>9</v>
      </c>
      <c r="C10" s="15">
        <v>9387.8393469999992</v>
      </c>
    </row>
    <row r="11" spans="1:3">
      <c r="A11" s="1" t="s">
        <v>9</v>
      </c>
      <c r="B11" s="12">
        <f t="shared" si="0"/>
        <v>10</v>
      </c>
      <c r="C11" s="15">
        <v>11182.93</v>
      </c>
    </row>
    <row r="12" spans="1:3">
      <c r="A12" s="1" t="s">
        <v>10</v>
      </c>
      <c r="B12" s="12">
        <f t="shared" si="0"/>
        <v>11</v>
      </c>
      <c r="C12" s="15">
        <v>16663</v>
      </c>
    </row>
    <row r="13" spans="1:3">
      <c r="A13" s="1" t="s">
        <v>11</v>
      </c>
      <c r="B13" s="12">
        <f t="shared" si="0"/>
        <v>12</v>
      </c>
      <c r="C13" s="15">
        <v>18789.159</v>
      </c>
    </row>
    <row r="14" spans="1:3">
      <c r="A14" s="1" t="s">
        <v>12</v>
      </c>
      <c r="B14" s="12">
        <f t="shared" si="0"/>
        <v>13</v>
      </c>
      <c r="C14" s="15">
        <v>16127.886471999998</v>
      </c>
    </row>
    <row r="15" spans="1:3">
      <c r="A15" s="1" t="s">
        <v>13</v>
      </c>
      <c r="B15" s="12">
        <f t="shared" si="0"/>
        <v>14</v>
      </c>
      <c r="C15" s="15">
        <v>14938.747595299999</v>
      </c>
    </row>
    <row r="16" spans="1:3">
      <c r="A16" s="1" t="s">
        <v>14</v>
      </c>
      <c r="B16" s="12">
        <f t="shared" si="0"/>
        <v>15</v>
      </c>
      <c r="C16" s="15">
        <v>16194</v>
      </c>
    </row>
    <row r="17" spans="1:3">
      <c r="A17" s="1" t="s">
        <v>15</v>
      </c>
      <c r="B17" s="12">
        <f t="shared" si="0"/>
        <v>16</v>
      </c>
      <c r="C17" s="15">
        <v>15257.177718000003</v>
      </c>
    </row>
    <row r="18" spans="1:3">
      <c r="A18" s="1" t="s">
        <v>16</v>
      </c>
      <c r="B18" s="12">
        <f>B17+1</f>
        <v>17</v>
      </c>
      <c r="C18" s="15">
        <v>15294.066194000005</v>
      </c>
    </row>
    <row r="19" spans="1:3">
      <c r="A19" s="1" t="s">
        <v>17</v>
      </c>
      <c r="B19" s="12">
        <f t="shared" si="0"/>
        <v>18</v>
      </c>
      <c r="C19" s="15">
        <v>16837.096271999999</v>
      </c>
    </row>
    <row r="20" spans="1:3">
      <c r="A20" s="1" t="s">
        <v>18</v>
      </c>
      <c r="B20" s="12">
        <f t="shared" si="0"/>
        <v>19</v>
      </c>
      <c r="C20" s="15">
        <v>15748.79415113492</v>
      </c>
    </row>
    <row r="21" spans="1:3">
      <c r="A21" s="1" t="s">
        <v>19</v>
      </c>
      <c r="B21" s="12">
        <f t="shared" si="0"/>
        <v>20</v>
      </c>
      <c r="C21" s="15">
        <v>16476.135600000001</v>
      </c>
    </row>
    <row r="22" spans="1:3">
      <c r="A22" s="1" t="s">
        <v>20</v>
      </c>
      <c r="B22" s="12">
        <f t="shared" si="0"/>
        <v>21</v>
      </c>
      <c r="C22" s="15">
        <v>23301.104825833332</v>
      </c>
    </row>
    <row r="23" spans="1:3">
      <c r="A23" s="1" t="s">
        <v>21</v>
      </c>
      <c r="B23" s="12">
        <f t="shared" si="0"/>
        <v>22</v>
      </c>
      <c r="C23" s="15">
        <v>25342.176456035097</v>
      </c>
    </row>
    <row r="24" spans="1:3">
      <c r="A24" s="1" t="s">
        <v>22</v>
      </c>
      <c r="B24" s="12">
        <f t="shared" si="0"/>
        <v>23</v>
      </c>
      <c r="C24" s="15">
        <v>28264.866937600003</v>
      </c>
    </row>
    <row r="25" spans="1:3">
      <c r="A25" s="1" t="s">
        <v>23</v>
      </c>
      <c r="B25" s="12">
        <f t="shared" si="0"/>
        <v>24</v>
      </c>
      <c r="C25" s="15">
        <v>32081.007262786672</v>
      </c>
    </row>
    <row r="26" spans="1:3">
      <c r="A26" s="1" t="s">
        <v>24</v>
      </c>
      <c r="B26" s="12">
        <f t="shared" si="0"/>
        <v>25</v>
      </c>
      <c r="C26" s="15">
        <v>33053.51753533</v>
      </c>
    </row>
    <row r="27" spans="1:3">
      <c r="A27" s="1" t="s">
        <v>25</v>
      </c>
      <c r="B27" s="12">
        <f t="shared" si="0"/>
        <v>26</v>
      </c>
      <c r="C27" s="15">
        <v>36685.685034549999</v>
      </c>
    </row>
    <row r="28" spans="1:3">
      <c r="A28" s="1" t="s">
        <v>26</v>
      </c>
      <c r="B28" s="12">
        <f t="shared" si="0"/>
        <v>27</v>
      </c>
      <c r="C28" s="15">
        <v>43303.241885241012</v>
      </c>
    </row>
    <row r="29" spans="1:3">
      <c r="A29" s="1" t="s">
        <v>27</v>
      </c>
      <c r="B29" s="12">
        <f t="shared" si="0"/>
        <v>28</v>
      </c>
      <c r="C29" s="15">
        <v>46847.273999999998</v>
      </c>
    </row>
    <row r="30" spans="1:3">
      <c r="A30" s="1" t="s">
        <v>28</v>
      </c>
      <c r="B30" s="12">
        <f t="shared" si="0"/>
        <v>29</v>
      </c>
      <c r="C30" s="15">
        <v>51932.187178438842</v>
      </c>
    </row>
    <row r="31" spans="1:3">
      <c r="A31" s="1" t="s">
        <v>29</v>
      </c>
      <c r="B31" s="12">
        <f t="shared" si="0"/>
        <v>30</v>
      </c>
      <c r="C31" s="15">
        <v>57890.429478476966</v>
      </c>
    </row>
    <row r="32" spans="1:3">
      <c r="A32" s="1" t="s">
        <v>30</v>
      </c>
      <c r="B32" s="12">
        <f t="shared" si="0"/>
        <v>31</v>
      </c>
      <c r="C32" s="15">
        <v>58176.001796309632</v>
      </c>
    </row>
    <row r="33" spans="1:3">
      <c r="A33" s="1" t="s">
        <v>74</v>
      </c>
      <c r="B33" s="12">
        <f t="shared" si="0"/>
        <v>32</v>
      </c>
      <c r="C33" s="16">
        <f>1741.3*B33-7114</f>
        <v>48607.6</v>
      </c>
    </row>
    <row r="34" spans="1:3">
      <c r="A34" s="1" t="s">
        <v>75</v>
      </c>
      <c r="B34" s="12">
        <f t="shared" si="0"/>
        <v>33</v>
      </c>
      <c r="C34" s="16">
        <f t="shared" ref="C34:C52" si="1">1741.3*B34-7114</f>
        <v>50348.9</v>
      </c>
    </row>
    <row r="35" spans="1:3">
      <c r="A35" s="1" t="s">
        <v>76</v>
      </c>
      <c r="B35" s="12">
        <f t="shared" si="0"/>
        <v>34</v>
      </c>
      <c r="C35" s="16">
        <f t="shared" si="1"/>
        <v>52090.2</v>
      </c>
    </row>
    <row r="36" spans="1:3">
      <c r="A36" s="1" t="s">
        <v>77</v>
      </c>
      <c r="B36" s="12">
        <f t="shared" si="0"/>
        <v>35</v>
      </c>
      <c r="C36" s="16">
        <f t="shared" si="1"/>
        <v>53831.5</v>
      </c>
    </row>
    <row r="37" spans="1:3">
      <c r="A37" s="1" t="s">
        <v>78</v>
      </c>
      <c r="B37" s="12">
        <f t="shared" si="0"/>
        <v>36</v>
      </c>
      <c r="C37" s="16">
        <f t="shared" si="1"/>
        <v>55572.799999999996</v>
      </c>
    </row>
    <row r="38" spans="1:3">
      <c r="A38" s="1" t="s">
        <v>79</v>
      </c>
      <c r="B38" s="12">
        <f t="shared" si="0"/>
        <v>37</v>
      </c>
      <c r="C38" s="16">
        <f t="shared" si="1"/>
        <v>57314.1</v>
      </c>
    </row>
    <row r="39" spans="1:3">
      <c r="A39" s="1" t="s">
        <v>80</v>
      </c>
      <c r="B39" s="12">
        <f t="shared" si="0"/>
        <v>38</v>
      </c>
      <c r="C39" s="16">
        <f t="shared" si="1"/>
        <v>59055.399999999994</v>
      </c>
    </row>
    <row r="40" spans="1:3">
      <c r="A40" s="1" t="s">
        <v>81</v>
      </c>
      <c r="B40" s="12">
        <f t="shared" si="0"/>
        <v>39</v>
      </c>
      <c r="C40" s="16">
        <f t="shared" si="1"/>
        <v>60796.7</v>
      </c>
    </row>
    <row r="41" spans="1:3">
      <c r="A41" s="1" t="s">
        <v>82</v>
      </c>
      <c r="B41" s="12">
        <f t="shared" si="0"/>
        <v>40</v>
      </c>
      <c r="C41" s="16">
        <f t="shared" si="1"/>
        <v>62538</v>
      </c>
    </row>
    <row r="42" spans="1:3">
      <c r="A42" s="1" t="s">
        <v>83</v>
      </c>
      <c r="B42" s="12">
        <f t="shared" si="0"/>
        <v>41</v>
      </c>
      <c r="C42" s="16">
        <f t="shared" si="1"/>
        <v>64279.3</v>
      </c>
    </row>
    <row r="43" spans="1:3">
      <c r="A43" s="1" t="s">
        <v>84</v>
      </c>
      <c r="B43" s="12">
        <f t="shared" si="0"/>
        <v>42</v>
      </c>
      <c r="C43" s="16">
        <f t="shared" si="1"/>
        <v>66020.599999999991</v>
      </c>
    </row>
    <row r="44" spans="1:3">
      <c r="A44" s="1" t="s">
        <v>85</v>
      </c>
      <c r="B44" s="12">
        <f t="shared" si="0"/>
        <v>43</v>
      </c>
      <c r="C44" s="16">
        <f t="shared" si="1"/>
        <v>67761.899999999994</v>
      </c>
    </row>
    <row r="45" spans="1:3">
      <c r="A45" s="1" t="s">
        <v>86</v>
      </c>
      <c r="B45" s="12">
        <f t="shared" si="0"/>
        <v>44</v>
      </c>
      <c r="C45" s="16">
        <f t="shared" si="1"/>
        <v>69503.199999999997</v>
      </c>
    </row>
    <row r="46" spans="1:3">
      <c r="A46" s="1" t="s">
        <v>87</v>
      </c>
      <c r="B46" s="12">
        <f t="shared" si="0"/>
        <v>45</v>
      </c>
      <c r="C46" s="16">
        <f t="shared" si="1"/>
        <v>71244.5</v>
      </c>
    </row>
    <row r="47" spans="1:3">
      <c r="A47" s="1" t="s">
        <v>88</v>
      </c>
      <c r="B47" s="12">
        <f t="shared" si="0"/>
        <v>46</v>
      </c>
      <c r="C47" s="16">
        <f t="shared" si="1"/>
        <v>72985.8</v>
      </c>
    </row>
    <row r="48" spans="1:3">
      <c r="A48" s="1" t="s">
        <v>89</v>
      </c>
      <c r="B48" s="12">
        <f t="shared" si="0"/>
        <v>47</v>
      </c>
      <c r="C48" s="16">
        <f t="shared" si="1"/>
        <v>74727.099999999991</v>
      </c>
    </row>
    <row r="49" spans="1:3">
      <c r="A49" s="1" t="s">
        <v>90</v>
      </c>
      <c r="B49" s="12">
        <f t="shared" si="0"/>
        <v>48</v>
      </c>
      <c r="C49" s="16">
        <f t="shared" si="1"/>
        <v>76468.399999999994</v>
      </c>
    </row>
    <row r="50" spans="1:3">
      <c r="A50" s="1" t="s">
        <v>91</v>
      </c>
      <c r="B50" s="12">
        <f t="shared" si="0"/>
        <v>49</v>
      </c>
      <c r="C50" s="16">
        <f t="shared" si="1"/>
        <v>78209.7</v>
      </c>
    </row>
    <row r="51" spans="1:3">
      <c r="A51" s="1" t="s">
        <v>92</v>
      </c>
      <c r="B51" s="12">
        <f t="shared" si="0"/>
        <v>50</v>
      </c>
      <c r="C51" s="16">
        <f t="shared" si="1"/>
        <v>79951</v>
      </c>
    </row>
    <row r="52" spans="1:3">
      <c r="A52" s="1" t="s">
        <v>93</v>
      </c>
      <c r="B52" s="12">
        <f t="shared" si="0"/>
        <v>51</v>
      </c>
      <c r="C52" s="16">
        <f t="shared" si="1"/>
        <v>81692.3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6B14-2836-493C-AFA2-549A7386D6FF}">
  <dimension ref="A1:C52"/>
  <sheetViews>
    <sheetView topLeftCell="A28" workbookViewId="0">
      <selection activeCell="C33" sqref="C33:C52"/>
    </sheetView>
  </sheetViews>
  <sheetFormatPr defaultRowHeight="14.4"/>
  <cols>
    <col min="3" max="3" width="11.21875" style="14" bestFit="1" customWidth="1"/>
  </cols>
  <sheetData>
    <row r="1" spans="1:3">
      <c r="A1" t="s">
        <v>41</v>
      </c>
      <c r="B1" t="s">
        <v>73</v>
      </c>
      <c r="C1" s="14" t="s">
        <v>72</v>
      </c>
    </row>
    <row r="2" spans="1:3">
      <c r="A2" s="1" t="s">
        <v>0</v>
      </c>
      <c r="B2" s="12">
        <v>1</v>
      </c>
      <c r="C2" s="4">
        <v>5466</v>
      </c>
    </row>
    <row r="3" spans="1:3">
      <c r="A3" s="1" t="s">
        <v>1</v>
      </c>
      <c r="B3" s="12">
        <f>B2+1</f>
        <v>2</v>
      </c>
      <c r="C3" s="4">
        <v>5758</v>
      </c>
    </row>
    <row r="4" spans="1:3">
      <c r="A4" s="1" t="s">
        <v>2</v>
      </c>
      <c r="B4" s="12">
        <f t="shared" ref="B4:B52" si="0">B3+1</f>
        <v>3</v>
      </c>
      <c r="C4" s="4">
        <v>5700</v>
      </c>
    </row>
    <row r="5" spans="1:3">
      <c r="A5" s="1" t="s">
        <v>3</v>
      </c>
      <c r="B5" s="12">
        <f t="shared" si="0"/>
        <v>4</v>
      </c>
      <c r="C5" s="4">
        <v>5667</v>
      </c>
    </row>
    <row r="6" spans="1:3">
      <c r="A6" s="1" t="s">
        <v>4</v>
      </c>
      <c r="B6" s="12">
        <f t="shared" si="0"/>
        <v>5</v>
      </c>
      <c r="C6" s="4">
        <v>6320</v>
      </c>
    </row>
    <row r="7" spans="1:3">
      <c r="A7" s="1" t="s">
        <v>5</v>
      </c>
      <c r="B7" s="12">
        <f t="shared" si="0"/>
        <v>6</v>
      </c>
      <c r="C7" s="4">
        <v>6135</v>
      </c>
    </row>
    <row r="8" spans="1:3">
      <c r="A8" s="1" t="s">
        <v>6</v>
      </c>
      <c r="B8" s="12">
        <f t="shared" si="0"/>
        <v>7</v>
      </c>
      <c r="C8" s="4">
        <v>6534.1710000000003</v>
      </c>
    </row>
    <row r="9" spans="1:3">
      <c r="A9" s="1" t="s">
        <v>7</v>
      </c>
      <c r="B9" s="12">
        <f t="shared" si="0"/>
        <v>8</v>
      </c>
      <c r="C9" s="4">
        <v>7236.92</v>
      </c>
    </row>
    <row r="10" spans="1:3">
      <c r="A10" s="1" t="s">
        <v>8</v>
      </c>
      <c r="B10" s="12">
        <f t="shared" si="0"/>
        <v>9</v>
      </c>
      <c r="C10" s="4">
        <v>8913.5308519999999</v>
      </c>
    </row>
    <row r="11" spans="1:3">
      <c r="A11" s="1" t="s">
        <v>9</v>
      </c>
      <c r="B11" s="12">
        <f t="shared" si="0"/>
        <v>10</v>
      </c>
      <c r="C11" s="4">
        <v>10594.061</v>
      </c>
    </row>
    <row r="12" spans="1:3">
      <c r="A12" s="1" t="s">
        <v>10</v>
      </c>
      <c r="B12" s="12">
        <f t="shared" si="0"/>
        <v>11</v>
      </c>
      <c r="C12" s="4">
        <v>11626</v>
      </c>
    </row>
    <row r="13" spans="1:3">
      <c r="A13" s="1" t="s">
        <v>11</v>
      </c>
      <c r="B13" s="12">
        <f t="shared" si="0"/>
        <v>12</v>
      </c>
      <c r="C13" s="4">
        <v>10442.013000000001</v>
      </c>
    </row>
    <row r="14" spans="1:3">
      <c r="A14" s="1" t="s">
        <v>12</v>
      </c>
      <c r="B14" s="12">
        <f t="shared" si="0"/>
        <v>13</v>
      </c>
      <c r="C14" s="4">
        <v>10242.492851666666</v>
      </c>
    </row>
    <row r="15" spans="1:3">
      <c r="A15" s="1" t="s">
        <v>13</v>
      </c>
      <c r="B15" s="12">
        <f t="shared" si="0"/>
        <v>14</v>
      </c>
      <c r="C15" s="4">
        <v>9822.4441349999997</v>
      </c>
    </row>
    <row r="16" spans="1:3">
      <c r="A16" s="1" t="s">
        <v>14</v>
      </c>
      <c r="B16" s="12">
        <f t="shared" si="0"/>
        <v>15</v>
      </c>
      <c r="C16" s="4">
        <v>10282</v>
      </c>
    </row>
    <row r="17" spans="1:3">
      <c r="A17" s="1" t="s">
        <v>15</v>
      </c>
      <c r="B17" s="12">
        <f t="shared" si="0"/>
        <v>16</v>
      </c>
      <c r="C17" s="4">
        <v>9902.4429820000005</v>
      </c>
    </row>
    <row r="18" spans="1:3">
      <c r="A18" s="1" t="s">
        <v>16</v>
      </c>
      <c r="B18" s="12">
        <f>B17+1</f>
        <v>17</v>
      </c>
      <c r="C18" s="4">
        <v>10465.279496000001</v>
      </c>
    </row>
    <row r="19" spans="1:3">
      <c r="A19" s="1" t="s">
        <v>17</v>
      </c>
      <c r="B19" s="12">
        <f t="shared" si="0"/>
        <v>18</v>
      </c>
      <c r="C19" s="4">
        <v>10214.688393999999</v>
      </c>
    </row>
    <row r="20" spans="1:3">
      <c r="A20" s="1" t="s">
        <v>18</v>
      </c>
      <c r="B20" s="12">
        <f t="shared" si="0"/>
        <v>19</v>
      </c>
      <c r="C20" s="4">
        <v>10722.779713999998</v>
      </c>
    </row>
    <row r="21" spans="1:3">
      <c r="A21" s="1" t="s">
        <v>19</v>
      </c>
      <c r="B21" s="12">
        <f t="shared" si="0"/>
        <v>20</v>
      </c>
      <c r="C21" s="4">
        <v>10323.847177999996</v>
      </c>
    </row>
    <row r="22" spans="1:3">
      <c r="A22" s="1" t="s">
        <v>20</v>
      </c>
      <c r="B22" s="12">
        <f t="shared" si="0"/>
        <v>21</v>
      </c>
      <c r="C22" s="4">
        <v>9929.1524325833325</v>
      </c>
    </row>
    <row r="23" spans="1:3">
      <c r="A23" s="1" t="s">
        <v>21</v>
      </c>
      <c r="B23" s="12">
        <f t="shared" si="0"/>
        <v>22</v>
      </c>
      <c r="C23" s="4">
        <v>9942.3299222458973</v>
      </c>
    </row>
    <row r="24" spans="1:3">
      <c r="A24" s="1" t="s">
        <v>22</v>
      </c>
      <c r="B24" s="12">
        <f t="shared" si="0"/>
        <v>23</v>
      </c>
      <c r="C24" s="4">
        <v>10249.989966000001</v>
      </c>
    </row>
    <row r="25" spans="1:3">
      <c r="A25" s="1" t="s">
        <v>23</v>
      </c>
      <c r="B25" s="12">
        <f t="shared" si="0"/>
        <v>24</v>
      </c>
      <c r="C25" s="4">
        <v>9604.5983020000003</v>
      </c>
    </row>
    <row r="26" spans="1:3">
      <c r="A26" s="1" t="s">
        <v>24</v>
      </c>
      <c r="B26" s="12">
        <f t="shared" si="0"/>
        <v>25</v>
      </c>
      <c r="C26" s="4">
        <v>10308.113385000001</v>
      </c>
    </row>
    <row r="27" spans="1:3">
      <c r="A27" s="1" t="s">
        <v>25</v>
      </c>
      <c r="B27" s="12">
        <f t="shared" si="0"/>
        <v>26</v>
      </c>
      <c r="C27" s="4">
        <v>11043.6936812</v>
      </c>
    </row>
    <row r="28" spans="1:3">
      <c r="A28" s="1" t="s">
        <v>26</v>
      </c>
      <c r="B28" s="12">
        <f t="shared" si="0"/>
        <v>27</v>
      </c>
      <c r="C28" s="4">
        <v>11070.402725899999</v>
      </c>
    </row>
    <row r="29" spans="1:3">
      <c r="A29" s="1" t="s">
        <v>27</v>
      </c>
      <c r="B29" s="12">
        <f t="shared" si="0"/>
        <v>28</v>
      </c>
      <c r="C29" s="4">
        <v>10270.076999999999</v>
      </c>
    </row>
    <row r="30" spans="1:3">
      <c r="A30" s="1" t="s">
        <v>28</v>
      </c>
      <c r="B30" s="12">
        <f t="shared" si="0"/>
        <v>29</v>
      </c>
      <c r="C30" s="4">
        <v>10435.304649110001</v>
      </c>
    </row>
    <row r="31" spans="1:3">
      <c r="A31" s="1" t="s">
        <v>29</v>
      </c>
      <c r="B31" s="12">
        <f t="shared" si="0"/>
        <v>30</v>
      </c>
      <c r="C31" s="4">
        <v>10690.80415116</v>
      </c>
    </row>
    <row r="32" spans="1:3">
      <c r="A32" s="1" t="s">
        <v>30</v>
      </c>
      <c r="B32" s="12">
        <f t="shared" si="0"/>
        <v>31</v>
      </c>
      <c r="C32" s="4">
        <v>10756.81517571</v>
      </c>
    </row>
    <row r="33" spans="1:3">
      <c r="A33" s="1" t="s">
        <v>74</v>
      </c>
      <c r="B33" s="12">
        <f t="shared" si="0"/>
        <v>32</v>
      </c>
      <c r="C33" s="16">
        <f>168.69*B33+6548.3</f>
        <v>11946.380000000001</v>
      </c>
    </row>
    <row r="34" spans="1:3">
      <c r="A34" s="1" t="s">
        <v>75</v>
      </c>
      <c r="B34" s="12">
        <f t="shared" si="0"/>
        <v>33</v>
      </c>
      <c r="C34" s="16">
        <f t="shared" ref="C34:C52" si="1">168.69*B34+6548.3</f>
        <v>12115.07</v>
      </c>
    </row>
    <row r="35" spans="1:3">
      <c r="A35" s="1" t="s">
        <v>76</v>
      </c>
      <c r="B35" s="12">
        <f t="shared" si="0"/>
        <v>34</v>
      </c>
      <c r="C35" s="16">
        <f t="shared" si="1"/>
        <v>12283.76</v>
      </c>
    </row>
    <row r="36" spans="1:3">
      <c r="A36" s="1" t="s">
        <v>77</v>
      </c>
      <c r="B36" s="12">
        <f t="shared" si="0"/>
        <v>35</v>
      </c>
      <c r="C36" s="16">
        <f t="shared" si="1"/>
        <v>12452.45</v>
      </c>
    </row>
    <row r="37" spans="1:3">
      <c r="A37" s="1" t="s">
        <v>78</v>
      </c>
      <c r="B37" s="12">
        <f t="shared" si="0"/>
        <v>36</v>
      </c>
      <c r="C37" s="16">
        <f t="shared" si="1"/>
        <v>12621.14</v>
      </c>
    </row>
    <row r="38" spans="1:3">
      <c r="A38" s="1" t="s">
        <v>79</v>
      </c>
      <c r="B38" s="12">
        <f t="shared" si="0"/>
        <v>37</v>
      </c>
      <c r="C38" s="16">
        <f t="shared" si="1"/>
        <v>12789.83</v>
      </c>
    </row>
    <row r="39" spans="1:3">
      <c r="A39" s="1" t="s">
        <v>80</v>
      </c>
      <c r="B39" s="12">
        <f t="shared" si="0"/>
        <v>38</v>
      </c>
      <c r="C39" s="16">
        <f t="shared" si="1"/>
        <v>12958.52</v>
      </c>
    </row>
    <row r="40" spans="1:3">
      <c r="A40" s="1" t="s">
        <v>81</v>
      </c>
      <c r="B40" s="12">
        <f t="shared" si="0"/>
        <v>39</v>
      </c>
      <c r="C40" s="16">
        <f t="shared" si="1"/>
        <v>13127.21</v>
      </c>
    </row>
    <row r="41" spans="1:3">
      <c r="A41" s="1" t="s">
        <v>82</v>
      </c>
      <c r="B41" s="12">
        <f t="shared" si="0"/>
        <v>40</v>
      </c>
      <c r="C41" s="16">
        <f t="shared" si="1"/>
        <v>13295.900000000001</v>
      </c>
    </row>
    <row r="42" spans="1:3">
      <c r="A42" s="1" t="s">
        <v>83</v>
      </c>
      <c r="B42" s="12">
        <f t="shared" si="0"/>
        <v>41</v>
      </c>
      <c r="C42" s="16">
        <f t="shared" si="1"/>
        <v>13464.59</v>
      </c>
    </row>
    <row r="43" spans="1:3">
      <c r="A43" s="1" t="s">
        <v>84</v>
      </c>
      <c r="B43" s="12">
        <f t="shared" si="0"/>
        <v>42</v>
      </c>
      <c r="C43" s="16">
        <f t="shared" si="1"/>
        <v>13633.279999999999</v>
      </c>
    </row>
    <row r="44" spans="1:3">
      <c r="A44" s="1" t="s">
        <v>85</v>
      </c>
      <c r="B44" s="12">
        <f t="shared" si="0"/>
        <v>43</v>
      </c>
      <c r="C44" s="16">
        <f t="shared" si="1"/>
        <v>13801.970000000001</v>
      </c>
    </row>
    <row r="45" spans="1:3">
      <c r="A45" s="1" t="s">
        <v>86</v>
      </c>
      <c r="B45" s="12">
        <f t="shared" si="0"/>
        <v>44</v>
      </c>
      <c r="C45" s="16">
        <f t="shared" si="1"/>
        <v>13970.66</v>
      </c>
    </row>
    <row r="46" spans="1:3">
      <c r="A46" s="1" t="s">
        <v>87</v>
      </c>
      <c r="B46" s="12">
        <f t="shared" si="0"/>
        <v>45</v>
      </c>
      <c r="C46" s="16">
        <f t="shared" si="1"/>
        <v>14139.35</v>
      </c>
    </row>
    <row r="47" spans="1:3">
      <c r="A47" s="1" t="s">
        <v>88</v>
      </c>
      <c r="B47" s="12">
        <f t="shared" si="0"/>
        <v>46</v>
      </c>
      <c r="C47" s="16">
        <f t="shared" si="1"/>
        <v>14308.04</v>
      </c>
    </row>
    <row r="48" spans="1:3">
      <c r="A48" s="1" t="s">
        <v>89</v>
      </c>
      <c r="B48" s="12">
        <f t="shared" si="0"/>
        <v>47</v>
      </c>
      <c r="C48" s="16">
        <f t="shared" si="1"/>
        <v>14476.73</v>
      </c>
    </row>
    <row r="49" spans="1:3">
      <c r="A49" s="1" t="s">
        <v>90</v>
      </c>
      <c r="B49" s="12">
        <f t="shared" si="0"/>
        <v>48</v>
      </c>
      <c r="C49" s="16">
        <f t="shared" si="1"/>
        <v>14645.42</v>
      </c>
    </row>
    <row r="50" spans="1:3">
      <c r="A50" s="1" t="s">
        <v>91</v>
      </c>
      <c r="B50" s="12">
        <f t="shared" si="0"/>
        <v>49</v>
      </c>
      <c r="C50" s="16">
        <f t="shared" si="1"/>
        <v>14814.11</v>
      </c>
    </row>
    <row r="51" spans="1:3">
      <c r="A51" s="1" t="s">
        <v>92</v>
      </c>
      <c r="B51" s="12">
        <f t="shared" si="0"/>
        <v>50</v>
      </c>
      <c r="C51" s="16">
        <f t="shared" si="1"/>
        <v>14982.8</v>
      </c>
    </row>
    <row r="52" spans="1:3">
      <c r="A52" s="1" t="s">
        <v>93</v>
      </c>
      <c r="B52" s="12">
        <f t="shared" si="0"/>
        <v>51</v>
      </c>
      <c r="C52" s="16">
        <f t="shared" si="1"/>
        <v>15151.490000000002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E25-DF97-44F2-B602-82428EEDE4BC}">
  <dimension ref="A1:C52"/>
  <sheetViews>
    <sheetView topLeftCell="A28" workbookViewId="0">
      <selection activeCell="C33" sqref="C33:C52"/>
    </sheetView>
  </sheetViews>
  <sheetFormatPr defaultRowHeight="14.4"/>
  <cols>
    <col min="3" max="3" width="11.21875" style="14" bestFit="1" customWidth="1"/>
  </cols>
  <sheetData>
    <row r="1" spans="1:3">
      <c r="A1" t="s">
        <v>41</v>
      </c>
      <c r="B1" t="s">
        <v>73</v>
      </c>
      <c r="C1" s="14" t="s">
        <v>72</v>
      </c>
    </row>
    <row r="2" spans="1:3">
      <c r="A2" s="1" t="s">
        <v>0</v>
      </c>
      <c r="B2" s="12">
        <v>1</v>
      </c>
      <c r="C2" s="4">
        <v>6062</v>
      </c>
    </row>
    <row r="3" spans="1:3">
      <c r="A3" s="1" t="s">
        <v>1</v>
      </c>
      <c r="B3" s="12">
        <f>B2+1</f>
        <v>2</v>
      </c>
      <c r="C3" s="4">
        <v>5145</v>
      </c>
    </row>
    <row r="4" spans="1:3">
      <c r="A4" s="1" t="s">
        <v>2</v>
      </c>
      <c r="B4" s="12">
        <f t="shared" ref="B4:B52" si="0">B3+1</f>
        <v>3</v>
      </c>
      <c r="C4" s="4">
        <v>4440</v>
      </c>
    </row>
    <row r="5" spans="1:3">
      <c r="A5" s="1" t="s">
        <v>3</v>
      </c>
      <c r="B5" s="12">
        <f t="shared" si="0"/>
        <v>4</v>
      </c>
      <c r="C5" s="4">
        <v>5030</v>
      </c>
    </row>
    <row r="6" spans="1:3">
      <c r="A6" s="1" t="s">
        <v>4</v>
      </c>
      <c r="B6" s="12">
        <f t="shared" si="0"/>
        <v>5</v>
      </c>
      <c r="C6" s="4">
        <v>5862</v>
      </c>
    </row>
    <row r="7" spans="1:3">
      <c r="A7" s="1" t="s">
        <v>5</v>
      </c>
      <c r="B7" s="12">
        <f t="shared" si="0"/>
        <v>6</v>
      </c>
      <c r="C7" s="4">
        <v>6232</v>
      </c>
    </row>
    <row r="8" spans="1:3">
      <c r="A8" s="1" t="s">
        <v>6</v>
      </c>
      <c r="B8" s="12">
        <f t="shared" si="0"/>
        <v>7</v>
      </c>
      <c r="C8" s="4">
        <v>7030.0559999999996</v>
      </c>
    </row>
    <row r="9" spans="1:3">
      <c r="A9" s="1" t="s">
        <v>7</v>
      </c>
      <c r="B9" s="12">
        <f t="shared" si="0"/>
        <v>8</v>
      </c>
      <c r="C9" s="4">
        <v>6069.08</v>
      </c>
    </row>
    <row r="10" spans="1:3">
      <c r="A10" s="1" t="s">
        <v>8</v>
      </c>
      <c r="B10" s="12">
        <f t="shared" si="0"/>
        <v>9</v>
      </c>
      <c r="C10" s="4">
        <v>5083.8353649999999</v>
      </c>
    </row>
    <row r="11" spans="1:3">
      <c r="A11" s="1" t="s">
        <v>9</v>
      </c>
      <c r="B11" s="12">
        <f t="shared" si="0"/>
        <v>10</v>
      </c>
      <c r="C11" s="4">
        <v>7840.0940000000001</v>
      </c>
    </row>
    <row r="12" spans="1:3">
      <c r="A12" s="1" t="s">
        <v>10</v>
      </c>
      <c r="B12" s="12">
        <f t="shared" si="0"/>
        <v>11</v>
      </c>
      <c r="C12" s="4">
        <v>7799</v>
      </c>
    </row>
    <row r="13" spans="1:3">
      <c r="A13" s="1" t="s">
        <v>11</v>
      </c>
      <c r="B13" s="12">
        <f t="shared" si="0"/>
        <v>12</v>
      </c>
      <c r="C13" s="4">
        <v>7103.6949999999997</v>
      </c>
    </row>
    <row r="14" spans="1:3">
      <c r="A14" s="1" t="s">
        <v>12</v>
      </c>
      <c r="B14" s="12">
        <f t="shared" si="0"/>
        <v>13</v>
      </c>
      <c r="C14" s="4">
        <v>7032.9734799581356</v>
      </c>
    </row>
    <row r="15" spans="1:3">
      <c r="A15" s="1" t="s">
        <v>13</v>
      </c>
      <c r="B15" s="12">
        <f t="shared" si="0"/>
        <v>14</v>
      </c>
      <c r="C15" s="4">
        <v>7869.8202510000001</v>
      </c>
    </row>
    <row r="16" spans="1:3">
      <c r="A16" s="1" t="s">
        <v>14</v>
      </c>
      <c r="B16" s="12">
        <f t="shared" si="0"/>
        <v>15</v>
      </c>
      <c r="C16" s="4">
        <v>8593</v>
      </c>
    </row>
    <row r="17" spans="1:3">
      <c r="A17" s="1" t="s">
        <v>15</v>
      </c>
      <c r="B17" s="12">
        <f t="shared" si="0"/>
        <v>16</v>
      </c>
      <c r="C17" s="4">
        <v>8386.7725866000001</v>
      </c>
    </row>
    <row r="18" spans="1:3">
      <c r="A18" s="1" t="s">
        <v>16</v>
      </c>
      <c r="B18" s="12">
        <f>B17+1</f>
        <v>17</v>
      </c>
      <c r="C18" s="4">
        <v>9939.4130274399995</v>
      </c>
    </row>
    <row r="19" spans="1:3">
      <c r="A19" s="1" t="s">
        <v>17</v>
      </c>
      <c r="B19" s="12">
        <f t="shared" si="0"/>
        <v>18</v>
      </c>
      <c r="C19" s="4">
        <v>8563.432574273158</v>
      </c>
    </row>
    <row r="20" spans="1:3">
      <c r="A20" s="1" t="s">
        <v>18</v>
      </c>
      <c r="B20" s="12">
        <f t="shared" si="0"/>
        <v>19</v>
      </c>
      <c r="C20" s="4">
        <v>9842.5337472449173</v>
      </c>
    </row>
    <row r="21" spans="1:3">
      <c r="A21" s="1" t="s">
        <v>19</v>
      </c>
      <c r="B21" s="12">
        <f t="shared" si="0"/>
        <v>20</v>
      </c>
      <c r="C21" s="4">
        <v>9787.5672187161017</v>
      </c>
    </row>
    <row r="22" spans="1:3">
      <c r="A22" s="1" t="s">
        <v>20</v>
      </c>
      <c r="B22" s="12">
        <f t="shared" si="0"/>
        <v>21</v>
      </c>
      <c r="C22" s="4">
        <v>7803.404848504425</v>
      </c>
    </row>
    <row r="23" spans="1:3">
      <c r="A23" s="1" t="s">
        <v>21</v>
      </c>
      <c r="B23" s="12">
        <f t="shared" si="0"/>
        <v>22</v>
      </c>
      <c r="C23" s="4">
        <v>9697.5320370652516</v>
      </c>
    </row>
    <row r="24" spans="1:3">
      <c r="A24" s="1" t="s">
        <v>22</v>
      </c>
      <c r="B24" s="12">
        <f t="shared" si="0"/>
        <v>23</v>
      </c>
      <c r="C24" s="4">
        <v>10252.133789576612</v>
      </c>
    </row>
    <row r="25" spans="1:3">
      <c r="A25" s="1" t="s">
        <v>23</v>
      </c>
      <c r="B25" s="12">
        <f t="shared" si="0"/>
        <v>24</v>
      </c>
      <c r="C25" s="4">
        <v>10019.307904143147</v>
      </c>
    </row>
    <row r="26" spans="1:3">
      <c r="A26" s="1" t="s">
        <v>24</v>
      </c>
      <c r="B26" s="12">
        <f t="shared" si="0"/>
        <v>25</v>
      </c>
      <c r="C26" s="4">
        <v>9137.2730351100181</v>
      </c>
    </row>
    <row r="27" spans="1:3">
      <c r="A27" s="1" t="s">
        <v>25</v>
      </c>
      <c r="B27" s="12">
        <f t="shared" si="0"/>
        <v>26</v>
      </c>
      <c r="C27" s="4">
        <v>8665.0780517519852</v>
      </c>
    </row>
    <row r="28" spans="1:3">
      <c r="A28" s="1" t="s">
        <v>26</v>
      </c>
      <c r="B28" s="12">
        <f t="shared" si="0"/>
        <v>27</v>
      </c>
      <c r="C28" s="4">
        <v>8110.9146215955125</v>
      </c>
    </row>
    <row r="29" spans="1:3">
      <c r="A29" s="1" t="s">
        <v>27</v>
      </c>
      <c r="B29" s="12">
        <f t="shared" si="0"/>
        <v>28</v>
      </c>
      <c r="C29" s="4">
        <v>9610.7990000000009</v>
      </c>
    </row>
    <row r="30" spans="1:3">
      <c r="A30" s="1" t="s">
        <v>28</v>
      </c>
      <c r="B30" s="12">
        <f t="shared" si="0"/>
        <v>29</v>
      </c>
      <c r="C30" s="4">
        <v>9383.7582255820416</v>
      </c>
    </row>
    <row r="31" spans="1:3">
      <c r="A31" s="1" t="s">
        <v>29</v>
      </c>
      <c r="B31" s="12">
        <f t="shared" si="0"/>
        <v>30</v>
      </c>
      <c r="C31" s="4">
        <v>8025.4914287679994</v>
      </c>
    </row>
    <row r="32" spans="1:3">
      <c r="A32" s="1" t="s">
        <v>30</v>
      </c>
      <c r="B32" s="12">
        <f t="shared" si="0"/>
        <v>31</v>
      </c>
      <c r="C32" s="4">
        <v>7192.0187535412379</v>
      </c>
    </row>
    <row r="33" spans="1:3">
      <c r="A33" s="1" t="s">
        <v>74</v>
      </c>
      <c r="B33" s="12">
        <f t="shared" si="0"/>
        <v>32</v>
      </c>
      <c r="C33" s="16">
        <f>139.27*B33+5565.5</f>
        <v>10022.14</v>
      </c>
    </row>
    <row r="34" spans="1:3">
      <c r="A34" s="1" t="s">
        <v>75</v>
      </c>
      <c r="B34" s="12">
        <f t="shared" si="0"/>
        <v>33</v>
      </c>
      <c r="C34" s="16">
        <f t="shared" ref="C34:C52" si="1">139.27*B34+5565.5</f>
        <v>10161.41</v>
      </c>
    </row>
    <row r="35" spans="1:3">
      <c r="A35" s="1" t="s">
        <v>76</v>
      </c>
      <c r="B35" s="12">
        <f t="shared" si="0"/>
        <v>34</v>
      </c>
      <c r="C35" s="16">
        <f t="shared" si="1"/>
        <v>10300.68</v>
      </c>
    </row>
    <row r="36" spans="1:3">
      <c r="A36" s="1" t="s">
        <v>77</v>
      </c>
      <c r="B36" s="12">
        <f t="shared" si="0"/>
        <v>35</v>
      </c>
      <c r="C36" s="16">
        <f t="shared" si="1"/>
        <v>10439.950000000001</v>
      </c>
    </row>
    <row r="37" spans="1:3">
      <c r="A37" s="1" t="s">
        <v>78</v>
      </c>
      <c r="B37" s="12">
        <f t="shared" si="0"/>
        <v>36</v>
      </c>
      <c r="C37" s="16">
        <f t="shared" si="1"/>
        <v>10579.220000000001</v>
      </c>
    </row>
    <row r="38" spans="1:3">
      <c r="A38" s="1" t="s">
        <v>79</v>
      </c>
      <c r="B38" s="12">
        <f t="shared" si="0"/>
        <v>37</v>
      </c>
      <c r="C38" s="16">
        <f t="shared" si="1"/>
        <v>10718.490000000002</v>
      </c>
    </row>
    <row r="39" spans="1:3">
      <c r="A39" s="1" t="s">
        <v>80</v>
      </c>
      <c r="B39" s="12">
        <f t="shared" si="0"/>
        <v>38</v>
      </c>
      <c r="C39" s="16">
        <f t="shared" si="1"/>
        <v>10857.76</v>
      </c>
    </row>
    <row r="40" spans="1:3">
      <c r="A40" s="1" t="s">
        <v>81</v>
      </c>
      <c r="B40" s="12">
        <f t="shared" si="0"/>
        <v>39</v>
      </c>
      <c r="C40" s="16">
        <f t="shared" si="1"/>
        <v>10997.03</v>
      </c>
    </row>
    <row r="41" spans="1:3">
      <c r="A41" s="1" t="s">
        <v>82</v>
      </c>
      <c r="B41" s="12">
        <f t="shared" si="0"/>
        <v>40</v>
      </c>
      <c r="C41" s="16">
        <f t="shared" si="1"/>
        <v>11136.3</v>
      </c>
    </row>
    <row r="42" spans="1:3">
      <c r="A42" s="1" t="s">
        <v>83</v>
      </c>
      <c r="B42" s="12">
        <f t="shared" si="0"/>
        <v>41</v>
      </c>
      <c r="C42" s="16">
        <f t="shared" si="1"/>
        <v>11275.57</v>
      </c>
    </row>
    <row r="43" spans="1:3">
      <c r="A43" s="1" t="s">
        <v>84</v>
      </c>
      <c r="B43" s="12">
        <f t="shared" si="0"/>
        <v>42</v>
      </c>
      <c r="C43" s="16">
        <f t="shared" si="1"/>
        <v>11414.84</v>
      </c>
    </row>
    <row r="44" spans="1:3">
      <c r="A44" s="1" t="s">
        <v>85</v>
      </c>
      <c r="B44" s="12">
        <f t="shared" si="0"/>
        <v>43</v>
      </c>
      <c r="C44" s="16">
        <f t="shared" si="1"/>
        <v>11554.11</v>
      </c>
    </row>
    <row r="45" spans="1:3">
      <c r="A45" s="1" t="s">
        <v>86</v>
      </c>
      <c r="B45" s="12">
        <f t="shared" si="0"/>
        <v>44</v>
      </c>
      <c r="C45" s="16">
        <f t="shared" si="1"/>
        <v>11693.380000000001</v>
      </c>
    </row>
    <row r="46" spans="1:3">
      <c r="A46" s="1" t="s">
        <v>87</v>
      </c>
      <c r="B46" s="12">
        <f t="shared" si="0"/>
        <v>45</v>
      </c>
      <c r="C46" s="16">
        <f t="shared" si="1"/>
        <v>11832.650000000001</v>
      </c>
    </row>
    <row r="47" spans="1:3">
      <c r="A47" s="1" t="s">
        <v>88</v>
      </c>
      <c r="B47" s="12">
        <f t="shared" si="0"/>
        <v>46</v>
      </c>
      <c r="C47" s="16">
        <f t="shared" si="1"/>
        <v>11971.92</v>
      </c>
    </row>
    <row r="48" spans="1:3">
      <c r="A48" s="1" t="s">
        <v>89</v>
      </c>
      <c r="B48" s="12">
        <f t="shared" si="0"/>
        <v>47</v>
      </c>
      <c r="C48" s="16">
        <f t="shared" si="1"/>
        <v>12111.19</v>
      </c>
    </row>
    <row r="49" spans="1:3">
      <c r="A49" s="1" t="s">
        <v>90</v>
      </c>
      <c r="B49" s="12">
        <f t="shared" si="0"/>
        <v>48</v>
      </c>
      <c r="C49" s="16">
        <f t="shared" si="1"/>
        <v>12250.460000000001</v>
      </c>
    </row>
    <row r="50" spans="1:3">
      <c r="A50" s="1" t="s">
        <v>91</v>
      </c>
      <c r="B50" s="12">
        <f t="shared" si="0"/>
        <v>49</v>
      </c>
      <c r="C50" s="16">
        <f t="shared" si="1"/>
        <v>12389.73</v>
      </c>
    </row>
    <row r="51" spans="1:3">
      <c r="A51" s="1" t="s">
        <v>92</v>
      </c>
      <c r="B51" s="12">
        <f t="shared" si="0"/>
        <v>50</v>
      </c>
      <c r="C51" s="16">
        <f t="shared" si="1"/>
        <v>12529</v>
      </c>
    </row>
    <row r="52" spans="1:3">
      <c r="A52" s="1" t="s">
        <v>93</v>
      </c>
      <c r="B52" s="12">
        <f t="shared" si="0"/>
        <v>51</v>
      </c>
      <c r="C52" s="16">
        <f t="shared" si="1"/>
        <v>12668.27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C0FA-0B2A-40EC-A585-54D85A8FBBDA}">
  <dimension ref="A1:C52"/>
  <sheetViews>
    <sheetView workbookViewId="0">
      <selection activeCell="C37" sqref="C37"/>
    </sheetView>
  </sheetViews>
  <sheetFormatPr defaultRowHeight="14.4"/>
  <cols>
    <col min="3" max="3" width="11.21875" style="14" bestFit="1" customWidth="1"/>
  </cols>
  <sheetData>
    <row r="1" spans="1:3">
      <c r="A1" t="s">
        <v>41</v>
      </c>
      <c r="B1" t="s">
        <v>73</v>
      </c>
      <c r="C1" s="14" t="s">
        <v>72</v>
      </c>
    </row>
    <row r="2" spans="1:3">
      <c r="A2" s="1" t="s">
        <v>0</v>
      </c>
      <c r="B2" s="12">
        <v>1</v>
      </c>
      <c r="C2" s="4">
        <v>12434</v>
      </c>
    </row>
    <row r="3" spans="1:3">
      <c r="A3" s="1" t="s">
        <v>1</v>
      </c>
      <c r="B3" s="12">
        <f>B2+1</f>
        <v>2</v>
      </c>
      <c r="C3" s="4">
        <v>12804</v>
      </c>
    </row>
    <row r="4" spans="1:3">
      <c r="A4" s="1" t="s">
        <v>2</v>
      </c>
      <c r="B4" s="12">
        <f t="shared" ref="B4:B52" si="0">B3+1</f>
        <v>3</v>
      </c>
      <c r="C4" s="4">
        <v>13939</v>
      </c>
    </row>
    <row r="5" spans="1:3">
      <c r="A5" s="1" t="s">
        <v>3</v>
      </c>
      <c r="B5" s="12">
        <f t="shared" si="0"/>
        <v>4</v>
      </c>
      <c r="C5" s="4">
        <v>13867</v>
      </c>
    </row>
    <row r="6" spans="1:3">
      <c r="A6" s="1" t="s">
        <v>4</v>
      </c>
      <c r="B6" s="12">
        <f t="shared" si="0"/>
        <v>5</v>
      </c>
      <c r="C6" s="4">
        <v>16929</v>
      </c>
    </row>
    <row r="7" spans="1:3">
      <c r="A7" s="1" t="s">
        <v>5</v>
      </c>
      <c r="B7" s="12">
        <f t="shared" si="0"/>
        <v>6</v>
      </c>
      <c r="C7" s="4">
        <v>19078</v>
      </c>
    </row>
    <row r="8" spans="1:3">
      <c r="A8" s="1" t="s">
        <v>6</v>
      </c>
      <c r="B8" s="12">
        <f t="shared" si="0"/>
        <v>7</v>
      </c>
      <c r="C8" s="4">
        <v>18288.449999999997</v>
      </c>
    </row>
    <row r="9" spans="1:3">
      <c r="A9" s="1" t="s">
        <v>7</v>
      </c>
      <c r="B9" s="12">
        <f t="shared" si="0"/>
        <v>8</v>
      </c>
      <c r="C9" s="4">
        <v>19116.13</v>
      </c>
    </row>
    <row r="10" spans="1:3">
      <c r="A10" s="1" t="s">
        <v>8</v>
      </c>
      <c r="B10" s="12">
        <f t="shared" si="0"/>
        <v>9</v>
      </c>
      <c r="C10" s="4">
        <v>18173.60610203</v>
      </c>
    </row>
    <row r="11" spans="1:3">
      <c r="A11" s="1" t="s">
        <v>9</v>
      </c>
      <c r="B11" s="12">
        <f t="shared" si="0"/>
        <v>10</v>
      </c>
      <c r="C11" s="4">
        <v>11799.04</v>
      </c>
    </row>
    <row r="12" spans="1:3">
      <c r="A12" s="1" t="s">
        <v>10</v>
      </c>
      <c r="B12" s="12">
        <f t="shared" si="0"/>
        <v>11</v>
      </c>
      <c r="C12" s="4">
        <v>9185</v>
      </c>
    </row>
    <row r="13" spans="1:3">
      <c r="A13" s="1" t="s">
        <v>11</v>
      </c>
      <c r="B13" s="12">
        <f t="shared" si="0"/>
        <v>12</v>
      </c>
      <c r="C13" s="4">
        <v>9857.6583595884622</v>
      </c>
    </row>
    <row r="14" spans="1:3">
      <c r="A14" s="1" t="s">
        <v>12</v>
      </c>
      <c r="B14" s="12">
        <f t="shared" si="0"/>
        <v>13</v>
      </c>
      <c r="C14" s="4">
        <v>6293.2326162207555</v>
      </c>
    </row>
    <row r="15" spans="1:3">
      <c r="A15" s="1" t="s">
        <v>13</v>
      </c>
      <c r="B15" s="12">
        <f t="shared" si="0"/>
        <v>14</v>
      </c>
      <c r="C15" s="4">
        <v>7170.3880386418195</v>
      </c>
    </row>
    <row r="16" spans="1:3">
      <c r="A16" s="1" t="s">
        <v>14</v>
      </c>
      <c r="B16" s="12">
        <f t="shared" si="0"/>
        <v>15</v>
      </c>
      <c r="C16" s="4">
        <v>8504.2000000000007</v>
      </c>
    </row>
    <row r="17" spans="1:3">
      <c r="A17" s="1" t="s">
        <v>15</v>
      </c>
      <c r="B17" s="12">
        <f t="shared" si="0"/>
        <v>16</v>
      </c>
      <c r="C17" s="4">
        <v>6141.4439922854544</v>
      </c>
    </row>
    <row r="18" spans="1:3">
      <c r="A18" s="1" t="s">
        <v>16</v>
      </c>
      <c r="B18" s="12">
        <f>B17+1</f>
        <v>17</v>
      </c>
      <c r="C18" s="4">
        <v>4664.7993167599998</v>
      </c>
    </row>
    <row r="19" spans="1:3">
      <c r="A19" s="1" t="s">
        <v>17</v>
      </c>
      <c r="B19" s="12">
        <f t="shared" si="0"/>
        <v>18</v>
      </c>
      <c r="C19" s="4">
        <v>5148.005734782997</v>
      </c>
    </row>
    <row r="20" spans="1:3">
      <c r="A20" s="1" t="s">
        <v>18</v>
      </c>
      <c r="B20" s="12">
        <f t="shared" si="0"/>
        <v>19</v>
      </c>
      <c r="C20" s="4">
        <v>4868.3328834361855</v>
      </c>
    </row>
    <row r="21" spans="1:3">
      <c r="A21" s="1" t="s">
        <v>19</v>
      </c>
      <c r="B21" s="12">
        <f t="shared" si="0"/>
        <v>20</v>
      </c>
      <c r="C21" s="4">
        <v>5380.6661940799995</v>
      </c>
    </row>
    <row r="22" spans="1:3">
      <c r="A22" s="1" t="s">
        <v>20</v>
      </c>
      <c r="B22" s="12">
        <f t="shared" si="0"/>
        <v>21</v>
      </c>
      <c r="C22" s="4">
        <v>7101.002357413332</v>
      </c>
    </row>
    <row r="23" spans="1:3">
      <c r="A23" s="1" t="s">
        <v>21</v>
      </c>
      <c r="B23" s="12">
        <f t="shared" si="0"/>
        <v>22</v>
      </c>
      <c r="C23" s="4">
        <v>3397.5987899998959</v>
      </c>
    </row>
    <row r="24" spans="1:3">
      <c r="A24" s="1" t="s">
        <v>22</v>
      </c>
      <c r="B24" s="12">
        <f t="shared" si="0"/>
        <v>23</v>
      </c>
      <c r="C24" s="4">
        <v>4254.0145173457122</v>
      </c>
    </row>
    <row r="25" spans="1:3">
      <c r="A25" s="1" t="s">
        <v>23</v>
      </c>
      <c r="B25" s="12">
        <f t="shared" si="0"/>
        <v>24</v>
      </c>
      <c r="C25" s="4">
        <v>4490.5999022880042</v>
      </c>
    </row>
    <row r="26" spans="1:3">
      <c r="A26" s="1" t="s">
        <v>24</v>
      </c>
      <c r="B26" s="12">
        <f t="shared" si="0"/>
        <v>25</v>
      </c>
      <c r="C26" s="4">
        <v>5707.7483935901109</v>
      </c>
    </row>
    <row r="27" spans="1:3">
      <c r="A27" s="1" t="s">
        <v>25</v>
      </c>
      <c r="B27" s="12">
        <f t="shared" si="0"/>
        <v>26</v>
      </c>
      <c r="C27" s="4">
        <v>5886.4371675708799</v>
      </c>
    </row>
    <row r="28" spans="1:3">
      <c r="A28" s="1" t="s">
        <v>26</v>
      </c>
      <c r="B28" s="12">
        <f t="shared" si="0"/>
        <v>27</v>
      </c>
      <c r="C28" s="4">
        <v>5661.4079617408988</v>
      </c>
    </row>
    <row r="29" spans="1:3">
      <c r="A29" s="1" t="s">
        <v>27</v>
      </c>
      <c r="B29" s="12">
        <f t="shared" si="0"/>
        <v>28</v>
      </c>
      <c r="C29" s="4">
        <v>3787.0919999999996</v>
      </c>
    </row>
    <row r="30" spans="1:3">
      <c r="A30" s="1" t="s">
        <v>28</v>
      </c>
      <c r="B30" s="12">
        <f t="shared" si="0"/>
        <v>29</v>
      </c>
      <c r="C30" s="4">
        <v>3172.8170864781473</v>
      </c>
    </row>
    <row r="31" spans="1:3">
      <c r="A31" s="1" t="s">
        <v>29</v>
      </c>
      <c r="B31" s="12">
        <f t="shared" si="0"/>
        <v>30</v>
      </c>
      <c r="C31" s="4">
        <v>3752.3016168579943</v>
      </c>
    </row>
    <row r="32" spans="1:3">
      <c r="A32" s="1" t="s">
        <v>30</v>
      </c>
      <c r="B32" s="12">
        <f t="shared" si="0"/>
        <v>31</v>
      </c>
      <c r="C32" s="4">
        <v>2473.8876709300043</v>
      </c>
    </row>
    <row r="33" spans="1:3">
      <c r="A33" s="1" t="s">
        <v>74</v>
      </c>
      <c r="B33" s="12">
        <f t="shared" si="0"/>
        <v>32</v>
      </c>
      <c r="C33" s="16">
        <f>-488.49*B33+16633</f>
        <v>1001.3199999999997</v>
      </c>
    </row>
    <row r="34" spans="1:3">
      <c r="A34" s="1" t="s">
        <v>75</v>
      </c>
      <c r="B34" s="12">
        <f t="shared" si="0"/>
        <v>33</v>
      </c>
      <c r="C34" s="16">
        <f t="shared" ref="C34:C52" si="1">-488.49*B34+16633</f>
        <v>512.82999999999993</v>
      </c>
    </row>
    <row r="35" spans="1:3">
      <c r="A35" s="1" t="s">
        <v>76</v>
      </c>
      <c r="B35" s="12">
        <f t="shared" si="0"/>
        <v>34</v>
      </c>
      <c r="C35" s="16">
        <f t="shared" si="1"/>
        <v>24.340000000000146</v>
      </c>
    </row>
    <row r="36" spans="1:3">
      <c r="A36" s="1" t="s">
        <v>77</v>
      </c>
      <c r="B36" s="12">
        <f t="shared" si="0"/>
        <v>35</v>
      </c>
      <c r="C36" s="16">
        <f t="shared" si="1"/>
        <v>-464.15000000000146</v>
      </c>
    </row>
    <row r="37" spans="1:3">
      <c r="A37" s="1" t="s">
        <v>78</v>
      </c>
      <c r="B37" s="12">
        <f t="shared" si="0"/>
        <v>36</v>
      </c>
      <c r="C37" s="16">
        <f t="shared" si="1"/>
        <v>-952.63999999999942</v>
      </c>
    </row>
    <row r="38" spans="1:3">
      <c r="A38" s="1" t="s">
        <v>79</v>
      </c>
      <c r="B38" s="12">
        <f t="shared" si="0"/>
        <v>37</v>
      </c>
      <c r="C38" s="16">
        <f t="shared" si="1"/>
        <v>-1441.130000000001</v>
      </c>
    </row>
    <row r="39" spans="1:3">
      <c r="A39" s="1" t="s">
        <v>80</v>
      </c>
      <c r="B39" s="12">
        <f t="shared" si="0"/>
        <v>38</v>
      </c>
      <c r="C39" s="16">
        <f t="shared" si="1"/>
        <v>-1929.619999999999</v>
      </c>
    </row>
    <row r="40" spans="1:3">
      <c r="A40" s="1" t="s">
        <v>81</v>
      </c>
      <c r="B40" s="12">
        <f t="shared" si="0"/>
        <v>39</v>
      </c>
      <c r="C40" s="16">
        <f t="shared" si="1"/>
        <v>-2418.1100000000006</v>
      </c>
    </row>
    <row r="41" spans="1:3">
      <c r="A41" s="1" t="s">
        <v>82</v>
      </c>
      <c r="B41" s="12">
        <f t="shared" si="0"/>
        <v>40</v>
      </c>
      <c r="C41" s="16">
        <f t="shared" si="1"/>
        <v>-2906.5999999999985</v>
      </c>
    </row>
    <row r="42" spans="1:3">
      <c r="A42" s="1" t="s">
        <v>83</v>
      </c>
      <c r="B42" s="12">
        <f t="shared" si="0"/>
        <v>41</v>
      </c>
      <c r="C42" s="16">
        <f t="shared" si="1"/>
        <v>-3395.09</v>
      </c>
    </row>
    <row r="43" spans="1:3">
      <c r="A43" s="1" t="s">
        <v>84</v>
      </c>
      <c r="B43" s="12">
        <f t="shared" si="0"/>
        <v>42</v>
      </c>
      <c r="C43" s="16">
        <f t="shared" si="1"/>
        <v>-3883.5800000000017</v>
      </c>
    </row>
    <row r="44" spans="1:3">
      <c r="A44" s="1" t="s">
        <v>85</v>
      </c>
      <c r="B44" s="12">
        <f t="shared" si="0"/>
        <v>43</v>
      </c>
      <c r="C44" s="16">
        <f t="shared" si="1"/>
        <v>-4372.07</v>
      </c>
    </row>
    <row r="45" spans="1:3">
      <c r="A45" s="1" t="s">
        <v>86</v>
      </c>
      <c r="B45" s="12">
        <f t="shared" si="0"/>
        <v>44</v>
      </c>
      <c r="C45" s="16">
        <f t="shared" si="1"/>
        <v>-4860.5600000000013</v>
      </c>
    </row>
    <row r="46" spans="1:3">
      <c r="A46" s="1" t="s">
        <v>87</v>
      </c>
      <c r="B46" s="12">
        <f t="shared" si="0"/>
        <v>45</v>
      </c>
      <c r="C46" s="16">
        <f t="shared" si="1"/>
        <v>-5349.0499999999993</v>
      </c>
    </row>
    <row r="47" spans="1:3">
      <c r="A47" s="1" t="s">
        <v>88</v>
      </c>
      <c r="B47" s="12">
        <f t="shared" si="0"/>
        <v>46</v>
      </c>
      <c r="C47" s="16">
        <f t="shared" si="1"/>
        <v>-5837.5400000000009</v>
      </c>
    </row>
    <row r="48" spans="1:3">
      <c r="A48" s="1" t="s">
        <v>89</v>
      </c>
      <c r="B48" s="12">
        <f t="shared" si="0"/>
        <v>47</v>
      </c>
      <c r="C48" s="16">
        <f t="shared" si="1"/>
        <v>-6326.0299999999988</v>
      </c>
    </row>
    <row r="49" spans="1:3">
      <c r="A49" s="1" t="s">
        <v>90</v>
      </c>
      <c r="B49" s="12">
        <f t="shared" si="0"/>
        <v>48</v>
      </c>
      <c r="C49" s="16">
        <f t="shared" si="1"/>
        <v>-6814.52</v>
      </c>
    </row>
    <row r="50" spans="1:3">
      <c r="A50" s="1" t="s">
        <v>91</v>
      </c>
      <c r="B50" s="12">
        <f t="shared" si="0"/>
        <v>49</v>
      </c>
      <c r="C50" s="16">
        <f t="shared" si="1"/>
        <v>-7303.010000000002</v>
      </c>
    </row>
    <row r="51" spans="1:3">
      <c r="A51" s="1" t="s">
        <v>92</v>
      </c>
      <c r="B51" s="12">
        <f t="shared" si="0"/>
        <v>50</v>
      </c>
      <c r="C51" s="16">
        <f t="shared" si="1"/>
        <v>-7791.5</v>
      </c>
    </row>
    <row r="52" spans="1:3">
      <c r="A52" s="1" t="s">
        <v>93</v>
      </c>
      <c r="B52" s="12">
        <f t="shared" si="0"/>
        <v>51</v>
      </c>
      <c r="C52" s="16">
        <f t="shared" si="1"/>
        <v>-8279.9900000000016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energy</vt:lpstr>
      <vt:lpstr>regression_analysis</vt:lpstr>
      <vt:lpstr>w'o_natural_linear_regress</vt:lpstr>
      <vt:lpstr>with_natural_linear_regression</vt:lpstr>
      <vt:lpstr>biomas</vt:lpstr>
      <vt:lpstr>coal</vt:lpstr>
      <vt:lpstr>geothermal</vt:lpstr>
      <vt:lpstr>hydro</vt:lpstr>
      <vt:lpstr>oil-based</vt:lpstr>
      <vt:lpstr>solar</vt:lpstr>
      <vt:lpstr>wind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pc</cp:lastModifiedBy>
  <dcterms:modified xsi:type="dcterms:W3CDTF">2024-04-04T14:25:27Z</dcterms:modified>
</cp:coreProperties>
</file>